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8160" windowWidth="23256" windowHeight="9480"/>
  </bookViews>
  <sheets>
    <sheet name="O&amp;M per Customer" sheetId="1" r:id="rId1"/>
  </sheets>
  <calcPr calcId="145621" iterate="1"/>
</workbook>
</file>

<file path=xl/calcChain.xml><?xml version="1.0" encoding="utf-8"?>
<calcChain xmlns="http://schemas.openxmlformats.org/spreadsheetml/2006/main">
  <c r="G57" i="1" l="1"/>
  <c r="G46" i="1"/>
  <c r="G37" i="1"/>
  <c r="G33" i="1"/>
  <c r="G28" i="1"/>
  <c r="G17" i="1"/>
  <c r="G59" i="1" l="1"/>
  <c r="T57" i="1" l="1"/>
  <c r="R57" i="1"/>
  <c r="P57" i="1"/>
  <c r="O57" i="1"/>
  <c r="M57" i="1"/>
  <c r="L57" i="1"/>
  <c r="J57" i="1"/>
  <c r="I57" i="1"/>
  <c r="T46" i="1"/>
  <c r="R46" i="1"/>
  <c r="P46" i="1"/>
  <c r="O46" i="1"/>
  <c r="M46" i="1"/>
  <c r="L46" i="1"/>
  <c r="J46" i="1"/>
  <c r="I46" i="1"/>
  <c r="T37" i="1"/>
  <c r="R37" i="1"/>
  <c r="P37" i="1"/>
  <c r="O37" i="1"/>
  <c r="M37" i="1"/>
  <c r="L37" i="1"/>
  <c r="J37" i="1"/>
  <c r="I37" i="1"/>
  <c r="T33" i="1"/>
  <c r="R33" i="1"/>
  <c r="P33" i="1"/>
  <c r="O33" i="1"/>
  <c r="M33" i="1"/>
  <c r="L33" i="1"/>
  <c r="J33" i="1"/>
  <c r="I33" i="1"/>
  <c r="T28" i="1"/>
  <c r="R28" i="1"/>
  <c r="P28" i="1"/>
  <c r="O28" i="1"/>
  <c r="M28" i="1"/>
  <c r="L28" i="1"/>
  <c r="J28" i="1"/>
  <c r="I28" i="1"/>
  <c r="T17" i="1"/>
  <c r="R17" i="1"/>
  <c r="P17" i="1"/>
  <c r="O17" i="1"/>
  <c r="M17" i="1"/>
  <c r="L17" i="1"/>
  <c r="J17" i="1"/>
  <c r="I17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R59" i="1" l="1"/>
  <c r="M59" i="1"/>
  <c r="T59" i="1"/>
  <c r="I59" i="1"/>
  <c r="O59" i="1"/>
  <c r="J59" i="1"/>
  <c r="P59" i="1"/>
  <c r="L59" i="1"/>
</calcChain>
</file>

<file path=xl/sharedStrings.xml><?xml version="1.0" encoding="utf-8"?>
<sst xmlns="http://schemas.openxmlformats.org/spreadsheetml/2006/main" count="96" uniqueCount="91">
  <si>
    <t>The Yukon Electrical Company Limited</t>
  </si>
  <si>
    <t>2016 - 2017 General Rate Application</t>
  </si>
  <si>
    <t>Line</t>
  </si>
  <si>
    <t>Cross</t>
  </si>
  <si>
    <t>Actual</t>
  </si>
  <si>
    <t>Approved</t>
  </si>
  <si>
    <t>Test Period</t>
  </si>
  <si>
    <t>No.</t>
  </si>
  <si>
    <t xml:space="preserve">   Description</t>
  </si>
  <si>
    <t>Ref.</t>
  </si>
  <si>
    <t>Number of Customers</t>
  </si>
  <si>
    <t>S.2.1  L45</t>
  </si>
  <si>
    <t xml:space="preserve">  Production per Customer</t>
  </si>
  <si>
    <t>62600 - Hydro Generation per Customer</t>
  </si>
  <si>
    <t>S.5.1 L.2 / L.1</t>
  </si>
  <si>
    <t>64000 - Supervision and Engineering Diesel per Customer</t>
  </si>
  <si>
    <t>S.5.1 L.3 / L.1</t>
  </si>
  <si>
    <t>64600 - Diesel Generation per Customer</t>
  </si>
  <si>
    <t>S.5.1 L.4 / L.1</t>
  </si>
  <si>
    <t>82600 - Hydro Maintenance per Customer</t>
  </si>
  <si>
    <t>S.5.1 L.5 / L.1</t>
  </si>
  <si>
    <t>84600 - Diesel Maintenance per Customer</t>
  </si>
  <si>
    <t>S.5.1 L.6 / L.1</t>
  </si>
  <si>
    <t xml:space="preserve">  Distribution per Customer per Customer</t>
  </si>
  <si>
    <t>87000 - Supervision per Customer</t>
  </si>
  <si>
    <t>S.5.1 L.9 / L.1</t>
  </si>
  <si>
    <t>87100 - Brushing per Customer</t>
  </si>
  <si>
    <t>S.5.1 L.10 / L.1</t>
  </si>
  <si>
    <t>87200 - Vehicle Depreciation per Customer</t>
  </si>
  <si>
    <t>S.5.1 L.11 / L.1</t>
  </si>
  <si>
    <t>87300 - Maintenance per Customer</t>
  </si>
  <si>
    <t>S.5.1 L.12 / L.1</t>
  </si>
  <si>
    <t>87310 - Service to Outside Parties per Customer</t>
  </si>
  <si>
    <t>S.5.1 L.13 / L.1</t>
  </si>
  <si>
    <t>87400 - Underground Line Maintenance per Customer</t>
  </si>
  <si>
    <t>S.5.1 L.14 / L.1</t>
  </si>
  <si>
    <t>87500 - Meter and Meter Testing per Customer</t>
  </si>
  <si>
    <t>S.5.1 L.15 / L.1</t>
  </si>
  <si>
    <t>87700 - Transformer Repair and Replacement per Customer</t>
  </si>
  <si>
    <t>S.5.1 L.16 / L.1</t>
  </si>
  <si>
    <t>87800 - Street Light Maintenance per Customer</t>
  </si>
  <si>
    <t>S.5.1 L.17 / L.1</t>
  </si>
  <si>
    <t xml:space="preserve">  General per Customer per Customer</t>
  </si>
  <si>
    <t>88400 - Communication per Customer</t>
  </si>
  <si>
    <t>S.5.1 L.20 / L.1</t>
  </si>
  <si>
    <t>88800 - Maintenance Company-Owned Houses per Customer</t>
  </si>
  <si>
    <t>S.5.1 L.21 / L.1</t>
  </si>
  <si>
    <t>88900 - Maintenance Warehouse and Office per Customer</t>
  </si>
  <si>
    <t>S.5.1 L.22 / L.1</t>
  </si>
  <si>
    <t>70100 - Public Information Administration per Customer</t>
  </si>
  <si>
    <t>S.5.1 L.25 / L.1</t>
  </si>
  <si>
    <t>70200 - General Public Information per Customer</t>
  </si>
  <si>
    <t>S.5.1 L.26 / L.1</t>
  </si>
  <si>
    <t>71000 - Supervision per Customer</t>
  </si>
  <si>
    <t>S.5.1 L.29 / L.1</t>
  </si>
  <si>
    <t>71100 - Customer Applications and Service Orders per Customer</t>
  </si>
  <si>
    <t>S.5.1 L.30 / L.1</t>
  </si>
  <si>
    <t>71200 - Meter Reading per Customer</t>
  </si>
  <si>
    <t>S.5.1 L.31 / L.1</t>
  </si>
  <si>
    <t>71300 - Customer Billing and Accounting per Customer</t>
  </si>
  <si>
    <t>S.5.1 L.32 / L.1</t>
  </si>
  <si>
    <t>71400 - Revenue Collections per Customer</t>
  </si>
  <si>
    <t>S.5.1 L.33 / L.1</t>
  </si>
  <si>
    <t>71500 - Collection of Delinquent Accounts per Customer</t>
  </si>
  <si>
    <t>S.5.1 L.34 / L.1</t>
  </si>
  <si>
    <t>71800 - Provision for Uncollectible Accounts per Customer</t>
  </si>
  <si>
    <t>S.5.1 L.35 / L.1</t>
  </si>
  <si>
    <t>72100 - Administrative  per Customer</t>
  </si>
  <si>
    <t>S.5.1 L.38 / L.1</t>
  </si>
  <si>
    <t>72200 - Administrative Corporate per Customer</t>
  </si>
  <si>
    <t>S.5.1 L.39 / L.1</t>
  </si>
  <si>
    <t>72300 - Insurance per Customer</t>
  </si>
  <si>
    <t>S.5.1 L.40 / L.1</t>
  </si>
  <si>
    <t>72400 - Injuries &amp; Damages per Customer</t>
  </si>
  <si>
    <t>S.5.1 L.41 / L.1</t>
  </si>
  <si>
    <t>72500 - Employee Expenses per Customer</t>
  </si>
  <si>
    <t>S.5.1 L.42 / L.1</t>
  </si>
  <si>
    <t>72600 - Training and Safety per Customer</t>
  </si>
  <si>
    <t>S.5.1 L.43 / L.1</t>
  </si>
  <si>
    <t>72700 - Relocation per Customer</t>
  </si>
  <si>
    <t>S.5.1 L.44 / L.1</t>
  </si>
  <si>
    <t>72800 - Miscellaneous General per Customer</t>
  </si>
  <si>
    <t>S.5.1 L.45 / L.1</t>
  </si>
  <si>
    <t>72900 - Audit/Legal Fees &amp; Special Studies per Customer</t>
  </si>
  <si>
    <t>S.5.1 L.46 / L.1</t>
  </si>
  <si>
    <t>Total Operations and Maintenance Expenses per Customer</t>
  </si>
  <si>
    <t>Operations and Maintenance Expenses per Customer</t>
  </si>
  <si>
    <t>($ per Customer)</t>
  </si>
  <si>
    <t xml:space="preserve">  Public Information per Customer</t>
  </si>
  <si>
    <t>Customer Accounting per Customer</t>
  </si>
  <si>
    <t xml:space="preserve">  Administration and General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</si>
</sst>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 applyFill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Fill="1" applyAlignment="1">
      <alignment horizontal="centerContinuous"/>
    </xf>
    <xf numFmtId="0" fontId="4" fillId="0" borderId="0" xfId="1" applyFont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2" fillId="0" borderId="0" xfId="1" applyFont="1" applyFill="1" applyAlignment="1">
      <alignment horizontal="right"/>
    </xf>
    <xf numFmtId="0" fontId="3" fillId="0" borderId="0" xfId="1" applyFont="1" applyFill="1"/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1" applyFont="1" applyFill="1"/>
    <xf numFmtId="0" fontId="5" fillId="0" borderId="0" xfId="1" applyFont="1"/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Border="1"/>
    <xf numFmtId="0" fontId="4" fillId="0" borderId="0" xfId="1" applyNumberFormat="1" applyFont="1" applyFill="1" applyAlignment="1">
      <alignment horizontal="center"/>
    </xf>
    <xf numFmtId="0" fontId="2" fillId="0" borderId="0" xfId="1" applyFont="1" applyFill="1"/>
    <xf numFmtId="37" fontId="4" fillId="0" borderId="0" xfId="1" applyNumberFormat="1" applyFont="1" applyFill="1"/>
    <xf numFmtId="41" fontId="5" fillId="0" borderId="0" xfId="1" applyNumberFormat="1" applyFont="1" applyFill="1" applyBorder="1"/>
    <xf numFmtId="41" fontId="5" fillId="0" borderId="0" xfId="1" applyNumberFormat="1" applyFont="1" applyBorder="1"/>
    <xf numFmtId="0" fontId="4" fillId="0" borderId="0" xfId="1" applyFont="1" applyFill="1" applyAlignment="1">
      <alignment horizontal="left" indent="2"/>
    </xf>
    <xf numFmtId="41" fontId="4" fillId="0" borderId="0" xfId="2" applyNumberFormat="1" applyFont="1" applyFill="1" applyBorder="1"/>
    <xf numFmtId="165" fontId="4" fillId="0" borderId="0" xfId="2" applyNumberFormat="1" applyFont="1" applyFill="1"/>
    <xf numFmtId="165" fontId="4" fillId="0" borderId="0" xfId="2" applyNumberFormat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6" fillId="0" borderId="0" xfId="1" applyFont="1" applyFill="1"/>
    <xf numFmtId="43" fontId="4" fillId="0" borderId="0" xfId="2" applyNumberFormat="1" applyFont="1" applyFill="1" applyBorder="1"/>
    <xf numFmtId="43" fontId="5" fillId="0" borderId="0" xfId="1" applyNumberFormat="1" applyFont="1" applyFill="1" applyBorder="1"/>
    <xf numFmtId="43" fontId="4" fillId="0" borderId="2" xfId="2" applyNumberFormat="1" applyFont="1" applyFill="1" applyBorder="1"/>
    <xf numFmtId="43" fontId="5" fillId="0" borderId="0" xfId="2" applyNumberFormat="1" applyFont="1" applyFill="1" applyBorder="1"/>
    <xf numFmtId="43" fontId="4" fillId="0" borderId="0" xfId="1" applyNumberFormat="1" applyFont="1" applyFill="1" applyBorder="1"/>
    <xf numFmtId="43" fontId="4" fillId="0" borderId="3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view="pageLayout" zoomScale="60" zoomScaleNormal="70" zoomScalePageLayoutView="60" workbookViewId="0">
      <selection activeCell="R36" sqref="R36"/>
    </sheetView>
  </sheetViews>
  <sheetFormatPr defaultRowHeight="14.4" x14ac:dyDescent="0.3"/>
  <cols>
    <col min="2" max="2" width="1.88671875" customWidth="1"/>
    <col min="3" max="3" width="70.6640625" bestFit="1" customWidth="1"/>
    <col min="4" max="4" width="1.88671875" customWidth="1"/>
    <col min="5" max="5" width="20.5546875" bestFit="1" customWidth="1"/>
    <col min="6" max="6" width="2.88671875" customWidth="1"/>
    <col min="7" max="7" width="11" bestFit="1" customWidth="1"/>
    <col min="8" max="8" width="2.109375" customWidth="1"/>
    <col min="9" max="9" width="11" bestFit="1" customWidth="1"/>
    <col min="10" max="10" width="12.5546875" bestFit="1" customWidth="1"/>
    <col min="11" max="11" width="2.109375" customWidth="1"/>
    <col min="12" max="12" width="11" bestFit="1" customWidth="1"/>
    <col min="13" max="13" width="12.5546875" bestFit="1" customWidth="1"/>
    <col min="14" max="14" width="2.109375" customWidth="1"/>
    <col min="15" max="15" width="11" bestFit="1" customWidth="1"/>
    <col min="16" max="16" width="12.5546875" bestFit="1" customWidth="1"/>
    <col min="17" max="17" width="2.109375" customWidth="1"/>
    <col min="18" max="18" width="11" bestFit="1" customWidth="1"/>
    <col min="19" max="19" width="1.44140625" customWidth="1"/>
    <col min="20" max="20" width="11" bestFit="1" customWidth="1"/>
  </cols>
  <sheetData>
    <row r="1" spans="1:21" ht="15.75" x14ac:dyDescent="0.25">
      <c r="A1" s="1" t="s">
        <v>0</v>
      </c>
      <c r="B1" s="1"/>
      <c r="C1" s="2"/>
      <c r="D1" s="2"/>
      <c r="E1" s="2"/>
      <c r="F1" s="3"/>
      <c r="G1" s="3"/>
      <c r="H1" s="4"/>
      <c r="I1" s="3"/>
      <c r="J1" s="3"/>
      <c r="K1" s="4"/>
      <c r="L1" s="3"/>
      <c r="M1" s="3"/>
      <c r="N1" s="4"/>
      <c r="O1" s="2"/>
      <c r="P1" s="5"/>
      <c r="Q1" s="5"/>
      <c r="R1" s="5"/>
      <c r="S1" s="5"/>
      <c r="T1" s="5"/>
      <c r="U1" s="6"/>
    </row>
    <row r="2" spans="1:21" ht="15.75" x14ac:dyDescent="0.25">
      <c r="A2" s="1" t="s">
        <v>1</v>
      </c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2"/>
      <c r="P2" s="5"/>
      <c r="Q2" s="5"/>
      <c r="R2" s="5"/>
      <c r="S2" s="5"/>
      <c r="T2" s="5"/>
      <c r="U2" s="6"/>
    </row>
    <row r="3" spans="1:21" ht="15.75" x14ac:dyDescent="0.25">
      <c r="A3" s="1" t="s">
        <v>86</v>
      </c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5"/>
      <c r="N3" s="5"/>
      <c r="O3" s="2"/>
      <c r="P3" s="5"/>
      <c r="Q3" s="5"/>
      <c r="R3" s="5"/>
      <c r="S3" s="5"/>
      <c r="T3" s="5"/>
      <c r="U3" s="7"/>
    </row>
    <row r="4" spans="1:21" ht="15.75" x14ac:dyDescent="0.25">
      <c r="A4" s="1" t="s">
        <v>87</v>
      </c>
      <c r="B4" s="1"/>
      <c r="C4" s="1"/>
      <c r="D4" s="1"/>
      <c r="E4" s="1"/>
      <c r="F4" s="1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10"/>
    </row>
    <row r="5" spans="1:21" ht="15.75" x14ac:dyDescent="0.25">
      <c r="A5" s="1"/>
      <c r="B5" s="1"/>
      <c r="C5" s="1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1"/>
      <c r="P5" s="10"/>
      <c r="Q5" s="10"/>
      <c r="R5" s="10"/>
      <c r="S5" s="10"/>
      <c r="T5" s="10"/>
      <c r="U5" s="10"/>
    </row>
    <row r="6" spans="1:21" ht="15.75" x14ac:dyDescent="0.25">
      <c r="A6" s="12" t="s">
        <v>2</v>
      </c>
      <c r="B6" s="12"/>
      <c r="C6" s="12"/>
      <c r="D6" s="12"/>
      <c r="E6" s="12" t="s">
        <v>3</v>
      </c>
      <c r="F6" s="12"/>
      <c r="G6" s="13" t="s">
        <v>4</v>
      </c>
      <c r="H6" s="42"/>
      <c r="I6" s="13" t="s">
        <v>4</v>
      </c>
      <c r="J6" s="14" t="s">
        <v>5</v>
      </c>
      <c r="K6" s="14"/>
      <c r="L6" s="13" t="s">
        <v>4</v>
      </c>
      <c r="M6" s="13" t="s">
        <v>5</v>
      </c>
      <c r="N6" s="13"/>
      <c r="O6" s="13" t="s">
        <v>4</v>
      </c>
      <c r="P6" s="13" t="s">
        <v>5</v>
      </c>
      <c r="Q6" s="15"/>
      <c r="R6" s="43" t="s">
        <v>6</v>
      </c>
      <c r="S6" s="43"/>
      <c r="T6" s="43"/>
      <c r="U6" s="10"/>
    </row>
    <row r="7" spans="1:21" ht="15.75" x14ac:dyDescent="0.25">
      <c r="A7" s="16" t="s">
        <v>7</v>
      </c>
      <c r="B7" s="12"/>
      <c r="C7" s="17" t="s">
        <v>8</v>
      </c>
      <c r="D7" s="18"/>
      <c r="E7" s="16" t="s">
        <v>9</v>
      </c>
      <c r="F7" s="12"/>
      <c r="G7" s="19">
        <v>2012</v>
      </c>
      <c r="H7" s="20"/>
      <c r="I7" s="19">
        <v>2013</v>
      </c>
      <c r="J7" s="19">
        <v>2013</v>
      </c>
      <c r="K7" s="20"/>
      <c r="L7" s="19">
        <v>2014</v>
      </c>
      <c r="M7" s="19">
        <v>2014</v>
      </c>
      <c r="N7" s="21"/>
      <c r="O7" s="19">
        <v>2015</v>
      </c>
      <c r="P7" s="19">
        <v>2015</v>
      </c>
      <c r="Q7" s="21"/>
      <c r="R7" s="19">
        <v>2016</v>
      </c>
      <c r="S7" s="19"/>
      <c r="T7" s="19">
        <v>2017</v>
      </c>
      <c r="U7" s="10"/>
    </row>
    <row r="8" spans="1:21" ht="15.75" x14ac:dyDescent="0.25">
      <c r="A8" s="22"/>
      <c r="B8" s="22"/>
      <c r="C8" s="22"/>
      <c r="D8" s="22"/>
      <c r="E8" s="22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0"/>
    </row>
    <row r="9" spans="1:21" ht="15.75" x14ac:dyDescent="0.25">
      <c r="A9" s="25">
        <v>1</v>
      </c>
      <c r="C9" s="26" t="s">
        <v>10</v>
      </c>
      <c r="E9" s="23" t="s">
        <v>11</v>
      </c>
      <c r="G9" s="31"/>
      <c r="H9" s="31"/>
      <c r="I9" s="31">
        <v>17116</v>
      </c>
      <c r="J9" s="31">
        <v>17116</v>
      </c>
      <c r="K9" s="31"/>
      <c r="L9" s="31">
        <v>17351</v>
      </c>
      <c r="M9" s="31">
        <v>17306</v>
      </c>
      <c r="N9" s="31"/>
      <c r="O9" s="31">
        <v>17624</v>
      </c>
      <c r="P9" s="31">
        <v>17597</v>
      </c>
      <c r="Q9" s="31"/>
      <c r="R9" s="31">
        <v>17854</v>
      </c>
      <c r="S9" s="31"/>
      <c r="T9" s="31">
        <v>18082</v>
      </c>
    </row>
    <row r="10" spans="1:21" ht="15.75" x14ac:dyDescent="0.25">
      <c r="A10" s="25">
        <f t="shared" ref="A10:A59" si="0">+A9+1</f>
        <v>2</v>
      </c>
    </row>
    <row r="11" spans="1:21" ht="15.75" x14ac:dyDescent="0.25">
      <c r="A11" s="25">
        <f t="shared" si="0"/>
        <v>3</v>
      </c>
      <c r="B11" s="10"/>
      <c r="C11" s="26" t="s">
        <v>12</v>
      </c>
      <c r="D11" s="26"/>
      <c r="E11" s="26"/>
      <c r="F11" s="27"/>
      <c r="G11" s="28"/>
      <c r="H11" s="29"/>
      <c r="I11" s="28"/>
      <c r="J11" s="28"/>
      <c r="K11" s="29"/>
      <c r="L11" s="28"/>
      <c r="M11" s="28"/>
      <c r="N11" s="28"/>
      <c r="O11" s="24"/>
      <c r="P11" s="24"/>
      <c r="Q11" s="24"/>
      <c r="R11" s="24"/>
      <c r="S11" s="24"/>
      <c r="T11" s="24"/>
    </row>
    <row r="12" spans="1:21" ht="15.75" x14ac:dyDescent="0.25">
      <c r="A12" s="25">
        <f t="shared" si="0"/>
        <v>4</v>
      </c>
      <c r="B12" s="10"/>
      <c r="C12" s="30" t="s">
        <v>13</v>
      </c>
      <c r="D12" s="30"/>
      <c r="E12" s="23" t="s">
        <v>14</v>
      </c>
      <c r="F12" s="27"/>
      <c r="G12" s="36">
        <v>9.2138216980002419</v>
      </c>
      <c r="H12" s="36"/>
      <c r="I12" s="36">
        <v>11.624629099001602</v>
      </c>
      <c r="J12" s="36">
        <v>18.10839800582551</v>
      </c>
      <c r="K12" s="36"/>
      <c r="L12" s="36">
        <v>13.590869871705163</v>
      </c>
      <c r="M12" s="36">
        <v>20.024750514040207</v>
      </c>
      <c r="N12" s="36"/>
      <c r="O12" s="36">
        <v>15.234050478367934</v>
      </c>
      <c r="P12" s="36">
        <v>24.633931542817376</v>
      </c>
      <c r="Q12" s="37"/>
      <c r="R12" s="36">
        <v>15.962740758447749</v>
      </c>
      <c r="S12" s="37"/>
      <c r="T12" s="36">
        <v>15.469209152090665</v>
      </c>
    </row>
    <row r="13" spans="1:21" ht="15.75" x14ac:dyDescent="0.25">
      <c r="A13" s="25">
        <f t="shared" si="0"/>
        <v>5</v>
      </c>
      <c r="B13" s="10"/>
      <c r="C13" s="30" t="s">
        <v>15</v>
      </c>
      <c r="D13" s="30"/>
      <c r="E13" s="23" t="s">
        <v>16</v>
      </c>
      <c r="F13" s="27"/>
      <c r="G13" s="36">
        <v>4.1291222608070894</v>
      </c>
      <c r="H13" s="36"/>
      <c r="I13" s="36">
        <v>3.7316907168662059</v>
      </c>
      <c r="J13" s="36">
        <v>3.5109314780383314</v>
      </c>
      <c r="K13" s="36"/>
      <c r="L13" s="36">
        <v>3.7919352554093022</v>
      </c>
      <c r="M13" s="36">
        <v>3.6160136861293846</v>
      </c>
      <c r="N13" s="36"/>
      <c r="O13" s="36">
        <v>3.8512377393705433</v>
      </c>
      <c r="P13" s="36">
        <v>3.7289796841541909</v>
      </c>
      <c r="Q13" s="37"/>
      <c r="R13" s="36">
        <v>4.1906558344293332</v>
      </c>
      <c r="S13" s="37"/>
      <c r="T13" s="36">
        <v>4.3023858701593936</v>
      </c>
    </row>
    <row r="14" spans="1:21" ht="15.75" x14ac:dyDescent="0.25">
      <c r="A14" s="25">
        <f t="shared" si="0"/>
        <v>6</v>
      </c>
      <c r="B14" s="10"/>
      <c r="C14" s="30" t="s">
        <v>17</v>
      </c>
      <c r="D14" s="30"/>
      <c r="E14" s="23" t="s">
        <v>18</v>
      </c>
      <c r="F14" s="32"/>
      <c r="G14" s="36">
        <v>27.335127529637173</v>
      </c>
      <c r="H14" s="36"/>
      <c r="I14" s="36">
        <v>21.240766044337661</v>
      </c>
      <c r="J14" s="36">
        <v>23.929952910212258</v>
      </c>
      <c r="K14" s="36"/>
      <c r="L14" s="36">
        <v>24.131211306219083</v>
      </c>
      <c r="M14" s="36">
        <v>24.52268765409293</v>
      </c>
      <c r="N14" s="36"/>
      <c r="O14" s="36">
        <v>25.97028677137174</v>
      </c>
      <c r="P14" s="36">
        <v>25.165309075980776</v>
      </c>
      <c r="Q14" s="37"/>
      <c r="R14" s="36">
        <v>28.883875438564019</v>
      </c>
      <c r="S14" s="37"/>
      <c r="T14" s="36">
        <v>29.547551877202178</v>
      </c>
    </row>
    <row r="15" spans="1:21" ht="15.75" x14ac:dyDescent="0.25">
      <c r="A15" s="25">
        <f t="shared" si="0"/>
        <v>7</v>
      </c>
      <c r="B15" s="10"/>
      <c r="C15" s="30" t="s">
        <v>19</v>
      </c>
      <c r="D15" s="30"/>
      <c r="E15" s="23" t="s">
        <v>20</v>
      </c>
      <c r="F15" s="32"/>
      <c r="G15" s="36">
        <v>6.2762890671775837</v>
      </c>
      <c r="H15" s="36"/>
      <c r="I15" s="36">
        <v>3.4772853222872433</v>
      </c>
      <c r="J15" s="36">
        <v>2.7805476449129936</v>
      </c>
      <c r="K15" s="36"/>
      <c r="L15" s="36">
        <v>3.4824375265264647</v>
      </c>
      <c r="M15" s="36">
        <v>2.8420937948469538</v>
      </c>
      <c r="N15" s="36"/>
      <c r="O15" s="36">
        <v>3.6301445066599829</v>
      </c>
      <c r="P15" s="36">
        <v>2.9050570902665962</v>
      </c>
      <c r="Q15" s="37"/>
      <c r="R15" s="36">
        <v>3.9915346564431489</v>
      </c>
      <c r="S15" s="37"/>
      <c r="T15" s="36">
        <v>4.9652700326303929</v>
      </c>
    </row>
    <row r="16" spans="1:21" ht="15.75" x14ac:dyDescent="0.25">
      <c r="A16" s="25">
        <f t="shared" si="0"/>
        <v>8</v>
      </c>
      <c r="B16" s="10"/>
      <c r="C16" s="30" t="s">
        <v>21</v>
      </c>
      <c r="D16" s="30"/>
      <c r="E16" s="23" t="s">
        <v>22</v>
      </c>
      <c r="F16" s="32"/>
      <c r="G16" s="36">
        <v>71.454909591665654</v>
      </c>
      <c r="H16" s="36"/>
      <c r="I16" s="36">
        <v>59.604503026377529</v>
      </c>
      <c r="J16" s="36">
        <v>69.492557465038843</v>
      </c>
      <c r="K16" s="36"/>
      <c r="L16" s="36">
        <v>52.980768216785115</v>
      </c>
      <c r="M16" s="36">
        <v>70.792341353598943</v>
      </c>
      <c r="N16" s="36"/>
      <c r="O16" s="36">
        <v>67.094022958387157</v>
      </c>
      <c r="P16" s="36">
        <v>72.180625878760935</v>
      </c>
      <c r="Q16" s="37"/>
      <c r="R16" s="36">
        <v>69.414273331608726</v>
      </c>
      <c r="S16" s="37"/>
      <c r="T16" s="36">
        <v>64.935883712917061</v>
      </c>
    </row>
    <row r="17" spans="1:20" ht="15.75" x14ac:dyDescent="0.25">
      <c r="A17" s="25">
        <f t="shared" si="0"/>
        <v>9</v>
      </c>
      <c r="B17" s="10"/>
      <c r="C17" s="22"/>
      <c r="D17" s="22"/>
      <c r="E17" s="23"/>
      <c r="F17" s="33"/>
      <c r="G17" s="38">
        <f>SUM(G12:G16)</f>
        <v>118.40927014728774</v>
      </c>
      <c r="H17" s="36"/>
      <c r="I17" s="38">
        <f>SUM(I12:I16)</f>
        <v>99.678874208870241</v>
      </c>
      <c r="J17" s="38">
        <f>SUM(J12:J16)</f>
        <v>117.82238750402794</v>
      </c>
      <c r="K17" s="36"/>
      <c r="L17" s="38">
        <f>SUM(L12:L16)</f>
        <v>97.977222176645142</v>
      </c>
      <c r="M17" s="38">
        <f>SUM(M12:M16)</f>
        <v>121.79788700270842</v>
      </c>
      <c r="N17" s="36"/>
      <c r="O17" s="38">
        <f>SUM(O12:O16)</f>
        <v>115.77974245415734</v>
      </c>
      <c r="P17" s="38">
        <f>SUM(P12:P16)</f>
        <v>128.61390327197986</v>
      </c>
      <c r="Q17" s="37"/>
      <c r="R17" s="38">
        <f>SUM(R12:R16)</f>
        <v>122.44308001949298</v>
      </c>
      <c r="S17" s="37"/>
      <c r="T17" s="38">
        <f>SUM(T12:T16)</f>
        <v>119.2203006449997</v>
      </c>
    </row>
    <row r="18" spans="1:20" ht="15.75" x14ac:dyDescent="0.25">
      <c r="A18" s="25">
        <f t="shared" si="0"/>
        <v>10</v>
      </c>
      <c r="B18" s="22"/>
      <c r="C18" s="26" t="s">
        <v>23</v>
      </c>
      <c r="D18" s="26"/>
      <c r="E18" s="12"/>
      <c r="F18" s="23"/>
      <c r="G18" s="37"/>
      <c r="H18" s="36"/>
      <c r="I18" s="37"/>
      <c r="J18" s="37"/>
      <c r="K18" s="36"/>
      <c r="L18" s="37"/>
      <c r="M18" s="37"/>
      <c r="N18" s="36"/>
      <c r="O18" s="37"/>
      <c r="P18" s="37"/>
      <c r="Q18" s="37"/>
      <c r="R18" s="37"/>
      <c r="S18" s="37"/>
      <c r="T18" s="37"/>
    </row>
    <row r="19" spans="1:20" ht="15.75" x14ac:dyDescent="0.25">
      <c r="A19" s="25">
        <f t="shared" si="0"/>
        <v>11</v>
      </c>
      <c r="B19" s="22"/>
      <c r="C19" s="30" t="s">
        <v>24</v>
      </c>
      <c r="D19" s="30"/>
      <c r="E19" s="23" t="s">
        <v>25</v>
      </c>
      <c r="F19" s="33"/>
      <c r="G19" s="36">
        <v>15.763018800143694</v>
      </c>
      <c r="H19" s="36"/>
      <c r="I19" s="36">
        <v>16.429314788838568</v>
      </c>
      <c r="J19" s="36">
        <v>16.306436857363369</v>
      </c>
      <c r="K19" s="36"/>
      <c r="L19" s="36">
        <v>17.815643012696359</v>
      </c>
      <c r="M19" s="36">
        <v>16.811946227315264</v>
      </c>
      <c r="N19" s="36"/>
      <c r="O19" s="36">
        <v>18.995944963602255</v>
      </c>
      <c r="P19" s="36">
        <v>17.34677155373921</v>
      </c>
      <c r="Q19" s="37"/>
      <c r="R19" s="36">
        <v>19.430166645805883</v>
      </c>
      <c r="S19" s="37"/>
      <c r="T19" s="36">
        <v>19.968802075765808</v>
      </c>
    </row>
    <row r="20" spans="1:20" ht="15.75" x14ac:dyDescent="0.25">
      <c r="A20" s="25">
        <f t="shared" si="0"/>
        <v>12</v>
      </c>
      <c r="B20" s="22"/>
      <c r="C20" s="30" t="s">
        <v>26</v>
      </c>
      <c r="D20" s="30"/>
      <c r="E20" s="23" t="s">
        <v>27</v>
      </c>
      <c r="F20" s="33"/>
      <c r="G20" s="36">
        <v>32.485269428810923</v>
      </c>
      <c r="H20" s="36"/>
      <c r="I20" s="36">
        <v>24.536736872733751</v>
      </c>
      <c r="J20" s="36">
        <v>23.32701163272122</v>
      </c>
      <c r="K20" s="36"/>
      <c r="L20" s="36">
        <v>15.634729975102502</v>
      </c>
      <c r="M20" s="36">
        <v>23.816365810399752</v>
      </c>
      <c r="N20" s="36"/>
      <c r="O20" s="36">
        <v>25.536551455963195</v>
      </c>
      <c r="P20" s="36">
        <v>24.321491228659664</v>
      </c>
      <c r="Q20" s="37"/>
      <c r="R20" s="36">
        <v>24.186547145697972</v>
      </c>
      <c r="S20" s="37"/>
      <c r="T20" s="36">
        <v>24.737598082054649</v>
      </c>
    </row>
    <row r="21" spans="1:20" ht="15.75" x14ac:dyDescent="0.25">
      <c r="A21" s="25">
        <f t="shared" si="0"/>
        <v>13</v>
      </c>
      <c r="B21" s="22"/>
      <c r="C21" s="30" t="s">
        <v>28</v>
      </c>
      <c r="D21" s="30"/>
      <c r="E21" s="23" t="s">
        <v>29</v>
      </c>
      <c r="F21" s="33"/>
      <c r="G21" s="36">
        <v>-10.182415279607234</v>
      </c>
      <c r="H21" s="36"/>
      <c r="I21" s="36">
        <v>-12.882106216405701</v>
      </c>
      <c r="J21" s="36">
        <v>-10.726805328347744</v>
      </c>
      <c r="K21" s="36"/>
      <c r="L21" s="36">
        <v>-12.055250642673522</v>
      </c>
      <c r="M21" s="36">
        <v>-10.941341434914699</v>
      </c>
      <c r="N21" s="36"/>
      <c r="O21" s="36">
        <v>-12.131430240710447</v>
      </c>
      <c r="P21" s="36">
        <v>-11.160168263612993</v>
      </c>
      <c r="Q21" s="37"/>
      <c r="R21" s="36">
        <v>-12.327646646412713</v>
      </c>
      <c r="S21" s="37"/>
      <c r="T21" s="36">
        <v>-12.598854872633792</v>
      </c>
    </row>
    <row r="22" spans="1:20" ht="15.75" x14ac:dyDescent="0.25">
      <c r="A22" s="25">
        <f t="shared" si="0"/>
        <v>14</v>
      </c>
      <c r="B22" s="22"/>
      <c r="C22" s="30" t="s">
        <v>30</v>
      </c>
      <c r="D22" s="30"/>
      <c r="E22" s="23" t="s">
        <v>31</v>
      </c>
      <c r="F22" s="33"/>
      <c r="G22" s="36">
        <v>116.06356484253385</v>
      </c>
      <c r="H22" s="36"/>
      <c r="I22" s="36">
        <v>110.41182736261293</v>
      </c>
      <c r="J22" s="36">
        <v>109.42432938183991</v>
      </c>
      <c r="K22" s="36"/>
      <c r="L22" s="36">
        <v>116.18601299275426</v>
      </c>
      <c r="M22" s="36">
        <v>113.04157291933045</v>
      </c>
      <c r="N22" s="36"/>
      <c r="O22" s="36">
        <v>112.60661020832343</v>
      </c>
      <c r="P22" s="36">
        <v>115.88885515659318</v>
      </c>
      <c r="Q22" s="37"/>
      <c r="R22" s="36">
        <v>121.73998088059935</v>
      </c>
      <c r="S22" s="37"/>
      <c r="T22" s="36">
        <v>124.89061914299501</v>
      </c>
    </row>
    <row r="23" spans="1:20" ht="15.75" x14ac:dyDescent="0.25">
      <c r="A23" s="25">
        <f t="shared" si="0"/>
        <v>15</v>
      </c>
      <c r="B23" s="22"/>
      <c r="C23" s="30" t="s">
        <v>32</v>
      </c>
      <c r="D23" s="30"/>
      <c r="E23" s="23" t="s">
        <v>33</v>
      </c>
      <c r="F23" s="33"/>
      <c r="G23" s="36">
        <v>6.0572296730930431</v>
      </c>
      <c r="H23" s="36"/>
      <c r="I23" s="36">
        <v>6.7341247955129697</v>
      </c>
      <c r="J23" s="36">
        <v>6.0289324024304749</v>
      </c>
      <c r="K23" s="36"/>
      <c r="L23" s="36">
        <v>6.2821307548492644</v>
      </c>
      <c r="M23" s="36">
        <v>6.1495110504790844</v>
      </c>
      <c r="N23" s="36"/>
      <c r="O23" s="36">
        <v>8.03025239541949</v>
      </c>
      <c r="P23" s="36">
        <v>6.2725012714886663</v>
      </c>
      <c r="Q23" s="37"/>
      <c r="R23" s="36">
        <v>7.0109838747370885</v>
      </c>
      <c r="S23" s="37"/>
      <c r="T23" s="36">
        <v>7.1652255199813046</v>
      </c>
    </row>
    <row r="24" spans="1:20" ht="15.75" x14ac:dyDescent="0.25">
      <c r="A24" s="25">
        <f t="shared" si="0"/>
        <v>16</v>
      </c>
      <c r="B24" s="22"/>
      <c r="C24" s="30" t="s">
        <v>34</v>
      </c>
      <c r="D24" s="30"/>
      <c r="E24" s="23" t="s">
        <v>35</v>
      </c>
      <c r="F24" s="33"/>
      <c r="G24" s="36">
        <v>12.262979882648787</v>
      </c>
      <c r="H24" s="36"/>
      <c r="I24" s="36">
        <v>9.1384736030358482</v>
      </c>
      <c r="J24" s="36">
        <v>9.4605615245013475</v>
      </c>
      <c r="K24" s="36"/>
      <c r="L24" s="36">
        <v>6.4989100642306354</v>
      </c>
      <c r="M24" s="36">
        <v>9.7531052504674243</v>
      </c>
      <c r="N24" s="36"/>
      <c r="O24" s="36">
        <v>8.3483483187082328</v>
      </c>
      <c r="P24" s="36">
        <v>9.9423300031769113</v>
      </c>
      <c r="Q24" s="37"/>
      <c r="R24" s="36">
        <v>8.7865029716723395</v>
      </c>
      <c r="S24" s="37"/>
      <c r="T24" s="36">
        <v>9.0736069248672422</v>
      </c>
    </row>
    <row r="25" spans="1:20" ht="15.75" x14ac:dyDescent="0.25">
      <c r="A25" s="25">
        <f t="shared" si="0"/>
        <v>17</v>
      </c>
      <c r="B25" s="22"/>
      <c r="C25" s="30" t="s">
        <v>36</v>
      </c>
      <c r="D25" s="30"/>
      <c r="E25" s="23" t="s">
        <v>37</v>
      </c>
      <c r="F25" s="33"/>
      <c r="G25" s="36">
        <v>6.4793509759310259</v>
      </c>
      <c r="H25" s="36"/>
      <c r="I25" s="36">
        <v>11.06348986953827</v>
      </c>
      <c r="J25" s="36">
        <v>5.052324347771509</v>
      </c>
      <c r="K25" s="36"/>
      <c r="L25" s="36">
        <v>5.4966029459253383</v>
      </c>
      <c r="M25" s="36">
        <v>5.2106996491495874</v>
      </c>
      <c r="N25" s="36"/>
      <c r="O25" s="36">
        <v>5.330476834830475</v>
      </c>
      <c r="P25" s="36">
        <v>5.3762706888077956</v>
      </c>
      <c r="Q25" s="37"/>
      <c r="R25" s="36">
        <v>5.472151770743019</v>
      </c>
      <c r="S25" s="37"/>
      <c r="T25" s="36">
        <v>5.6386611478692101</v>
      </c>
    </row>
    <row r="26" spans="1:20" ht="15.75" x14ac:dyDescent="0.25">
      <c r="A26" s="25">
        <f t="shared" si="0"/>
        <v>18</v>
      </c>
      <c r="B26" s="22"/>
      <c r="C26" s="30" t="s">
        <v>38</v>
      </c>
      <c r="D26" s="30"/>
      <c r="E26" s="23" t="s">
        <v>39</v>
      </c>
      <c r="F26" s="33"/>
      <c r="G26" s="36">
        <v>6.7033546880613111</v>
      </c>
      <c r="H26" s="36"/>
      <c r="I26" s="36">
        <v>4.3740581962872458</v>
      </c>
      <c r="J26" s="36">
        <v>4.3318271721939308</v>
      </c>
      <c r="K26" s="36"/>
      <c r="L26" s="36">
        <v>2.7280196659387435</v>
      </c>
      <c r="M26" s="36">
        <v>4.5042073749621352</v>
      </c>
      <c r="N26" s="36"/>
      <c r="O26" s="36">
        <v>2.4274249397882093</v>
      </c>
      <c r="P26" s="36">
        <v>4.6048409320892452</v>
      </c>
      <c r="Q26" s="37"/>
      <c r="R26" s="36">
        <v>3.0957302919241743</v>
      </c>
      <c r="S26" s="37"/>
      <c r="T26" s="36">
        <v>3.1653236898329746</v>
      </c>
    </row>
    <row r="27" spans="1:20" ht="15.75" x14ac:dyDescent="0.25">
      <c r="A27" s="25">
        <f t="shared" si="0"/>
        <v>19</v>
      </c>
      <c r="B27" s="22"/>
      <c r="C27" s="30" t="s">
        <v>40</v>
      </c>
      <c r="D27" s="30"/>
      <c r="E27" s="23" t="s">
        <v>41</v>
      </c>
      <c r="F27" s="33"/>
      <c r="G27" s="36">
        <v>10.833396000478986</v>
      </c>
      <c r="H27" s="36"/>
      <c r="I27" s="36">
        <v>13.929540733772251</v>
      </c>
      <c r="J27" s="36">
        <v>10.754298040973431</v>
      </c>
      <c r="K27" s="36"/>
      <c r="L27" s="36">
        <v>14.724945143695777</v>
      </c>
      <c r="M27" s="36">
        <v>11.104978672466913</v>
      </c>
      <c r="N27" s="36"/>
      <c r="O27" s="36">
        <v>11.867900946843866</v>
      </c>
      <c r="P27" s="36">
        <v>11.34726600274506</v>
      </c>
      <c r="Q27" s="37"/>
      <c r="R27" s="36">
        <v>14.549606201707133</v>
      </c>
      <c r="S27" s="37"/>
      <c r="T27" s="36">
        <v>14.963647931875949</v>
      </c>
    </row>
    <row r="28" spans="1:20" ht="15.75" x14ac:dyDescent="0.25">
      <c r="A28" s="25">
        <f t="shared" si="0"/>
        <v>20</v>
      </c>
      <c r="B28" s="22"/>
      <c r="C28" s="22"/>
      <c r="D28" s="22"/>
      <c r="E28" s="23"/>
      <c r="F28" s="33"/>
      <c r="G28" s="38">
        <f>SUM(G19:G27)</f>
        <v>196.46574901209439</v>
      </c>
      <c r="H28" s="36"/>
      <c r="I28" s="38">
        <f>SUM(I19:I27)</f>
        <v>183.73546000592611</v>
      </c>
      <c r="J28" s="38">
        <f>SUM(J19:J27)</f>
        <v>173.95891603144744</v>
      </c>
      <c r="K28" s="36"/>
      <c r="L28" s="38">
        <f>SUM(L19:L27)</f>
        <v>173.31174391251938</v>
      </c>
      <c r="M28" s="38">
        <f>SUM(M19:M27)</f>
        <v>179.45104551965591</v>
      </c>
      <c r="N28" s="36"/>
      <c r="O28" s="38">
        <f>SUM(O19:O27)</f>
        <v>181.01207982276873</v>
      </c>
      <c r="P28" s="38">
        <f>SUM(P19:P27)</f>
        <v>183.94015857368677</v>
      </c>
      <c r="Q28" s="37"/>
      <c r="R28" s="38">
        <f>SUM(R19:R27)</f>
        <v>191.94402313647424</v>
      </c>
      <c r="S28" s="37"/>
      <c r="T28" s="38">
        <f>SUM(T19:T27)</f>
        <v>197.00462964260836</v>
      </c>
    </row>
    <row r="29" spans="1:20" ht="15.75" x14ac:dyDescent="0.25">
      <c r="A29" s="25">
        <f t="shared" si="0"/>
        <v>21</v>
      </c>
      <c r="B29" s="22"/>
      <c r="C29" s="26" t="s">
        <v>42</v>
      </c>
      <c r="D29" s="26"/>
      <c r="E29" s="12"/>
      <c r="F29" s="33"/>
      <c r="G29" s="39"/>
      <c r="H29" s="36"/>
      <c r="I29" s="39"/>
      <c r="J29" s="39"/>
      <c r="K29" s="36"/>
      <c r="L29" s="39"/>
      <c r="M29" s="39"/>
      <c r="N29" s="36"/>
      <c r="O29" s="39"/>
      <c r="P29" s="39"/>
      <c r="Q29" s="37"/>
      <c r="R29" s="39"/>
      <c r="S29" s="37"/>
      <c r="T29" s="39"/>
    </row>
    <row r="30" spans="1:20" ht="15.75" x14ac:dyDescent="0.25">
      <c r="A30" s="25">
        <f t="shared" si="0"/>
        <v>22</v>
      </c>
      <c r="B30" s="22"/>
      <c r="C30" s="30" t="s">
        <v>43</v>
      </c>
      <c r="D30" s="30"/>
      <c r="E30" s="23" t="s">
        <v>44</v>
      </c>
      <c r="F30" s="33"/>
      <c r="G30" s="36">
        <v>0.92427014728775003</v>
      </c>
      <c r="H30" s="36"/>
      <c r="I30" s="36">
        <v>1.1184170841465439</v>
      </c>
      <c r="J30" s="36">
        <v>0.73496233218953999</v>
      </c>
      <c r="K30" s="36"/>
      <c r="L30" s="36">
        <v>1.4679568066599544</v>
      </c>
      <c r="M30" s="36">
        <v>0.75001763520818443</v>
      </c>
      <c r="N30" s="36"/>
      <c r="O30" s="36">
        <v>1.3942248159550381</v>
      </c>
      <c r="P30" s="36">
        <v>0.76569384998683299</v>
      </c>
      <c r="Q30" s="37"/>
      <c r="R30" s="36">
        <v>1.4449475134568412</v>
      </c>
      <c r="S30" s="37"/>
      <c r="T30" s="36">
        <v>1.472700738516119</v>
      </c>
    </row>
    <row r="31" spans="1:20" ht="15.75" x14ac:dyDescent="0.25">
      <c r="A31" s="25">
        <f t="shared" si="0"/>
        <v>23</v>
      </c>
      <c r="B31" s="22"/>
      <c r="C31" s="30" t="s">
        <v>45</v>
      </c>
      <c r="D31" s="30"/>
      <c r="E31" s="23" t="s">
        <v>46</v>
      </c>
      <c r="F31" s="33"/>
      <c r="G31" s="36">
        <v>0.93773140941204636</v>
      </c>
      <c r="H31" s="36"/>
      <c r="I31" s="36">
        <v>1.0319350315494273</v>
      </c>
      <c r="J31" s="36">
        <v>0.98683656082262217</v>
      </c>
      <c r="K31" s="36"/>
      <c r="L31" s="36">
        <v>1.5859982334602885</v>
      </c>
      <c r="M31" s="36">
        <v>1.0065732920390749</v>
      </c>
      <c r="N31" s="36"/>
      <c r="O31" s="36">
        <v>2.7031042111703738</v>
      </c>
      <c r="P31" s="36">
        <v>1.026704757879856</v>
      </c>
      <c r="Q31" s="37"/>
      <c r="R31" s="36">
        <v>3.5847742586480682</v>
      </c>
      <c r="S31" s="37"/>
      <c r="T31" s="36">
        <v>3.4378469232630637</v>
      </c>
    </row>
    <row r="32" spans="1:20" ht="15.75" x14ac:dyDescent="0.25">
      <c r="A32" s="25">
        <f t="shared" si="0"/>
        <v>24</v>
      </c>
      <c r="B32" s="22"/>
      <c r="C32" s="30" t="s">
        <v>47</v>
      </c>
      <c r="D32" s="30"/>
      <c r="E32" s="23" t="s">
        <v>48</v>
      </c>
      <c r="F32" s="33"/>
      <c r="G32" s="36">
        <v>8.8185582564962282</v>
      </c>
      <c r="H32" s="36"/>
      <c r="I32" s="36">
        <v>8.2859094185057298</v>
      </c>
      <c r="J32" s="36">
        <v>7.5406599819334925</v>
      </c>
      <c r="K32" s="36"/>
      <c r="L32" s="36">
        <v>9.4660403663924004</v>
      </c>
      <c r="M32" s="36">
        <v>7.6941933218912322</v>
      </c>
      <c r="N32" s="36"/>
      <c r="O32" s="36">
        <v>8.4674666287623044</v>
      </c>
      <c r="P32" s="36">
        <v>7.8508548942672824</v>
      </c>
      <c r="Q32" s="37"/>
      <c r="R32" s="36">
        <v>9.4534661231686243</v>
      </c>
      <c r="S32" s="37"/>
      <c r="T32" s="36">
        <v>9.6642430233223777</v>
      </c>
    </row>
    <row r="33" spans="1:20" ht="15.75" x14ac:dyDescent="0.25">
      <c r="A33" s="25">
        <f t="shared" si="0"/>
        <v>25</v>
      </c>
      <c r="B33" s="22"/>
      <c r="C33" s="22"/>
      <c r="D33" s="22"/>
      <c r="E33" s="23"/>
      <c r="F33" s="33"/>
      <c r="G33" s="38">
        <f>SUM(G30:G32)</f>
        <v>10.680559813196025</v>
      </c>
      <c r="H33" s="36"/>
      <c r="I33" s="38">
        <f>SUM(I30:I32)</f>
        <v>10.436261534201702</v>
      </c>
      <c r="J33" s="38">
        <f>SUM(J30:J32)</f>
        <v>9.2624588749456542</v>
      </c>
      <c r="K33" s="36"/>
      <c r="L33" s="38">
        <f>SUM(L30:L32)</f>
        <v>12.519995406512644</v>
      </c>
      <c r="M33" s="38">
        <f>SUM(M30:M32)</f>
        <v>9.4507842491384917</v>
      </c>
      <c r="N33" s="36"/>
      <c r="O33" s="38">
        <f>SUM(O30:O32)</f>
        <v>12.564795655887716</v>
      </c>
      <c r="P33" s="38">
        <f>SUM(P30:P32)</f>
        <v>9.6432535021339714</v>
      </c>
      <c r="Q33" s="37"/>
      <c r="R33" s="38">
        <f>SUM(R30:R32)</f>
        <v>14.483187895273534</v>
      </c>
      <c r="S33" s="37"/>
      <c r="T33" s="38">
        <f>SUM(T30:T32)</f>
        <v>14.574790685101561</v>
      </c>
    </row>
    <row r="34" spans="1:20" ht="15.75" x14ac:dyDescent="0.25">
      <c r="A34" s="25">
        <f t="shared" si="0"/>
        <v>26</v>
      </c>
      <c r="B34" s="22"/>
      <c r="C34" s="26" t="s">
        <v>88</v>
      </c>
      <c r="D34" s="26"/>
      <c r="E34" s="12"/>
      <c r="F34" s="33"/>
      <c r="G34" s="39"/>
      <c r="H34" s="36"/>
      <c r="I34" s="39"/>
      <c r="J34" s="39"/>
      <c r="K34" s="36"/>
      <c r="L34" s="39"/>
      <c r="M34" s="39"/>
      <c r="N34" s="36"/>
      <c r="O34" s="39"/>
      <c r="P34" s="39"/>
      <c r="Q34" s="37"/>
      <c r="R34" s="39"/>
      <c r="S34" s="37"/>
      <c r="T34" s="39"/>
    </row>
    <row r="35" spans="1:20" ht="15.75" x14ac:dyDescent="0.25">
      <c r="A35" s="25">
        <f t="shared" si="0"/>
        <v>27</v>
      </c>
      <c r="B35" s="22"/>
      <c r="C35" s="30" t="s">
        <v>49</v>
      </c>
      <c r="D35" s="30"/>
      <c r="E35" s="23" t="s">
        <v>50</v>
      </c>
      <c r="F35" s="33"/>
      <c r="G35" s="36">
        <v>1.6677170398754637</v>
      </c>
      <c r="H35" s="36"/>
      <c r="I35" s="36">
        <v>1.2163356761141582</v>
      </c>
      <c r="J35" s="36">
        <v>1.5102135342065559</v>
      </c>
      <c r="K35" s="36"/>
      <c r="L35" s="36">
        <v>0.78155666947804514</v>
      </c>
      <c r="M35" s="36">
        <v>1.5487421385884756</v>
      </c>
      <c r="N35" s="36"/>
      <c r="O35" s="36">
        <v>0.51703556989069632</v>
      </c>
      <c r="P35" s="36">
        <v>1.5816821382049633</v>
      </c>
      <c r="Q35" s="37"/>
      <c r="R35" s="36">
        <v>0.85037562303850944</v>
      </c>
      <c r="S35" s="37"/>
      <c r="T35" s="36">
        <v>0.87184676509642434</v>
      </c>
    </row>
    <row r="36" spans="1:20" ht="15.75" x14ac:dyDescent="0.25">
      <c r="A36" s="25">
        <f t="shared" si="0"/>
        <v>28</v>
      </c>
      <c r="B36" s="22"/>
      <c r="C36" s="30" t="s">
        <v>51</v>
      </c>
      <c r="D36" s="30"/>
      <c r="E36" s="23" t="s">
        <v>52</v>
      </c>
      <c r="F36" s="33"/>
      <c r="G36" s="36">
        <v>6.5373212788887569</v>
      </c>
      <c r="H36" s="36"/>
      <c r="I36" s="36">
        <v>7.1042079342233437</v>
      </c>
      <c r="J36" s="36">
        <v>6.8505797966412389</v>
      </c>
      <c r="K36" s="36"/>
      <c r="L36" s="36">
        <v>9.8482433782517553</v>
      </c>
      <c r="M36" s="36">
        <v>7.0300333432439954</v>
      </c>
      <c r="N36" s="36"/>
      <c r="O36" s="36">
        <v>6.308758624392742</v>
      </c>
      <c r="P36" s="36">
        <v>7.224026291300258</v>
      </c>
      <c r="Q36" s="37"/>
      <c r="R36" s="36">
        <v>7.2071121334324673</v>
      </c>
      <c r="S36" s="37"/>
      <c r="T36" s="36">
        <v>8.3013913162569786</v>
      </c>
    </row>
    <row r="37" spans="1:20" ht="15.75" x14ac:dyDescent="0.25">
      <c r="A37" s="25">
        <f t="shared" si="0"/>
        <v>29</v>
      </c>
      <c r="B37" s="22"/>
      <c r="C37" s="22"/>
      <c r="D37" s="22"/>
      <c r="E37" s="23"/>
      <c r="F37" s="33"/>
      <c r="G37" s="38">
        <f>SUM(G35:G36)</f>
        <v>8.2050383187642204</v>
      </c>
      <c r="H37" s="36"/>
      <c r="I37" s="38">
        <f>SUM(I35:I36)</f>
        <v>8.3205436103375021</v>
      </c>
      <c r="J37" s="38">
        <f>SUM(J35:J36)</f>
        <v>8.3607933308477946</v>
      </c>
      <c r="K37" s="36"/>
      <c r="L37" s="38">
        <f>SUM(L35:L36)</f>
        <v>10.6298000477298</v>
      </c>
      <c r="M37" s="38">
        <f>SUM(M35:M36)</f>
        <v>8.5787754818324711</v>
      </c>
      <c r="N37" s="36"/>
      <c r="O37" s="38">
        <f>SUM(O35:O36)</f>
        <v>6.8257941942834384</v>
      </c>
      <c r="P37" s="38">
        <f>SUM(P35:P36)</f>
        <v>8.8057084295052217</v>
      </c>
      <c r="Q37" s="37"/>
      <c r="R37" s="38">
        <f>SUM(R35:R36)</f>
        <v>8.0574877564709766</v>
      </c>
      <c r="S37" s="37"/>
      <c r="T37" s="38">
        <f>SUM(T35:T36)</f>
        <v>9.1732380813534036</v>
      </c>
    </row>
    <row r="38" spans="1:20" ht="15.75" x14ac:dyDescent="0.25">
      <c r="A38" s="25">
        <f t="shared" si="0"/>
        <v>30</v>
      </c>
      <c r="B38" s="22"/>
      <c r="C38" s="34" t="s">
        <v>89</v>
      </c>
      <c r="D38" s="34"/>
      <c r="E38" s="12"/>
      <c r="F38" s="23"/>
      <c r="G38" s="37"/>
      <c r="H38" s="36"/>
      <c r="I38" s="37"/>
      <c r="J38" s="37"/>
      <c r="K38" s="36"/>
      <c r="L38" s="37"/>
      <c r="M38" s="37"/>
      <c r="N38" s="36"/>
      <c r="O38" s="37"/>
      <c r="P38" s="37"/>
      <c r="Q38" s="37"/>
      <c r="R38" s="37"/>
      <c r="S38" s="37"/>
      <c r="T38" s="37"/>
    </row>
    <row r="39" spans="1:20" ht="15.75" x14ac:dyDescent="0.25">
      <c r="A39" s="25">
        <f t="shared" si="0"/>
        <v>31</v>
      </c>
      <c r="B39" s="22"/>
      <c r="C39" s="30" t="s">
        <v>53</v>
      </c>
      <c r="D39" s="30"/>
      <c r="E39" s="23" t="s">
        <v>54</v>
      </c>
      <c r="F39" s="23"/>
      <c r="G39" s="36">
        <v>3.1352550592743382</v>
      </c>
      <c r="H39" s="36"/>
      <c r="I39" s="36">
        <v>2.8110314794704032</v>
      </c>
      <c r="J39" s="36">
        <v>2.8834954966171207</v>
      </c>
      <c r="K39" s="36"/>
      <c r="L39" s="36">
        <v>2.5500123639814203</v>
      </c>
      <c r="M39" s="36">
        <v>2.9690032190841813</v>
      </c>
      <c r="N39" s="36"/>
      <c r="O39" s="36">
        <v>2.5628535693761094</v>
      </c>
      <c r="P39" s="36">
        <v>3.0601271609244907</v>
      </c>
      <c r="Q39" s="37"/>
      <c r="R39" s="36">
        <v>2.692480275693085</v>
      </c>
      <c r="S39" s="37"/>
      <c r="T39" s="36">
        <v>2.7449836392389142</v>
      </c>
    </row>
    <row r="40" spans="1:20" ht="15.75" x14ac:dyDescent="0.25">
      <c r="A40" s="25">
        <f t="shared" si="0"/>
        <v>32</v>
      </c>
      <c r="B40" s="22"/>
      <c r="C40" s="30" t="s">
        <v>55</v>
      </c>
      <c r="D40" s="30"/>
      <c r="E40" s="23" t="s">
        <v>56</v>
      </c>
      <c r="F40" s="23"/>
      <c r="G40" s="36">
        <v>26.560453837863733</v>
      </c>
      <c r="H40" s="36"/>
      <c r="I40" s="36">
        <v>24.962419682723088</v>
      </c>
      <c r="J40" s="36">
        <v>25.543315705265698</v>
      </c>
      <c r="K40" s="36"/>
      <c r="L40" s="36">
        <v>25.226670335002925</v>
      </c>
      <c r="M40" s="36">
        <v>26.613621502117972</v>
      </c>
      <c r="N40" s="36"/>
      <c r="O40" s="36">
        <v>27.335744280984969</v>
      </c>
      <c r="P40" s="36">
        <v>27.306137342261721</v>
      </c>
      <c r="Q40" s="37"/>
      <c r="R40" s="36">
        <v>28.690125870893226</v>
      </c>
      <c r="S40" s="37"/>
      <c r="T40" s="36">
        <v>29.575620313209612</v>
      </c>
    </row>
    <row r="41" spans="1:20" ht="15.75" x14ac:dyDescent="0.25">
      <c r="A41" s="25">
        <f t="shared" si="0"/>
        <v>33</v>
      </c>
      <c r="B41" s="22"/>
      <c r="C41" s="30" t="s">
        <v>57</v>
      </c>
      <c r="D41" s="30"/>
      <c r="E41" s="23" t="s">
        <v>58</v>
      </c>
      <c r="F41" s="23"/>
      <c r="G41" s="36">
        <v>28.955015566997968</v>
      </c>
      <c r="H41" s="36"/>
      <c r="I41" s="36">
        <v>32.675873547037895</v>
      </c>
      <c r="J41" s="36">
        <v>30.751594174904916</v>
      </c>
      <c r="K41" s="36"/>
      <c r="L41" s="36">
        <v>32.623299454993784</v>
      </c>
      <c r="M41" s="36">
        <v>31.784743954605592</v>
      </c>
      <c r="N41" s="36"/>
      <c r="O41" s="36">
        <v>34.987446128481494</v>
      </c>
      <c r="P41" s="36">
        <v>33.013706858561704</v>
      </c>
      <c r="Q41" s="37"/>
      <c r="R41" s="36">
        <v>36.601789406443501</v>
      </c>
      <c r="S41" s="37"/>
      <c r="T41" s="36">
        <v>37.671703236520273</v>
      </c>
    </row>
    <row r="42" spans="1:20" ht="15.75" x14ac:dyDescent="0.25">
      <c r="A42" s="25">
        <f t="shared" si="0"/>
        <v>34</v>
      </c>
      <c r="B42" s="22"/>
      <c r="C42" s="30" t="s">
        <v>59</v>
      </c>
      <c r="D42" s="30"/>
      <c r="E42" s="23" t="s">
        <v>60</v>
      </c>
      <c r="F42" s="23"/>
      <c r="G42" s="36">
        <v>41.625452041671643</v>
      </c>
      <c r="H42" s="36"/>
      <c r="I42" s="36">
        <v>42.13824602994697</v>
      </c>
      <c r="J42" s="36">
        <v>42.289587639843489</v>
      </c>
      <c r="K42" s="36"/>
      <c r="L42" s="36">
        <v>45.208594718228369</v>
      </c>
      <c r="M42" s="36">
        <v>43.842574991098715</v>
      </c>
      <c r="N42" s="36"/>
      <c r="O42" s="36">
        <v>35.053874080900208</v>
      </c>
      <c r="P42" s="36">
        <v>45.27444598657992</v>
      </c>
      <c r="Q42" s="37"/>
      <c r="R42" s="36">
        <v>36.011810710825586</v>
      </c>
      <c r="S42" s="37"/>
      <c r="T42" s="36">
        <v>36.815244474780904</v>
      </c>
    </row>
    <row r="43" spans="1:20" ht="15.75" x14ac:dyDescent="0.25">
      <c r="A43" s="25">
        <f t="shared" si="0"/>
        <v>35</v>
      </c>
      <c r="B43" s="22"/>
      <c r="C43" s="30" t="s">
        <v>61</v>
      </c>
      <c r="D43" s="30"/>
      <c r="E43" s="23" t="s">
        <v>62</v>
      </c>
      <c r="F43" s="23"/>
      <c r="G43" s="36">
        <v>10.878595976529759</v>
      </c>
      <c r="H43" s="36"/>
      <c r="I43" s="36">
        <v>10.756485785090534</v>
      </c>
      <c r="J43" s="36">
        <v>11.144861597527935</v>
      </c>
      <c r="K43" s="36"/>
      <c r="L43" s="36">
        <v>11.512303885536907</v>
      </c>
      <c r="M43" s="36">
        <v>12.625076203853919</v>
      </c>
      <c r="N43" s="36"/>
      <c r="O43" s="36">
        <v>9.7204606550881731</v>
      </c>
      <c r="P43" s="36">
        <v>12.998094191610477</v>
      </c>
      <c r="Q43" s="37"/>
      <c r="R43" s="36">
        <v>10.146150207895513</v>
      </c>
      <c r="S43" s="37"/>
      <c r="T43" s="36">
        <v>10.433975397600987</v>
      </c>
    </row>
    <row r="44" spans="1:20" ht="15.75" x14ac:dyDescent="0.25">
      <c r="A44" s="25">
        <f t="shared" si="0"/>
        <v>36</v>
      </c>
      <c r="B44" s="22"/>
      <c r="C44" s="30" t="s">
        <v>63</v>
      </c>
      <c r="D44" s="30"/>
      <c r="E44" s="23" t="s">
        <v>64</v>
      </c>
      <c r="F44" s="23"/>
      <c r="G44" s="36">
        <v>7.388503772003352</v>
      </c>
      <c r="H44" s="36"/>
      <c r="I44" s="36">
        <v>7.9402530873764423</v>
      </c>
      <c r="J44" s="36">
        <v>7.1186617201935416</v>
      </c>
      <c r="K44" s="36"/>
      <c r="L44" s="36">
        <v>7.5990153159266098</v>
      </c>
      <c r="M44" s="36">
        <v>7.7803331866009264</v>
      </c>
      <c r="N44" s="36"/>
      <c r="O44" s="36">
        <v>7.3186254789262621</v>
      </c>
      <c r="P44" s="36">
        <v>8.009118517511526</v>
      </c>
      <c r="Q44" s="37"/>
      <c r="R44" s="36">
        <v>7.5754155727152384</v>
      </c>
      <c r="S44" s="37"/>
      <c r="T44" s="36">
        <v>7.8006162834455672</v>
      </c>
    </row>
    <row r="45" spans="1:20" ht="15.75" x14ac:dyDescent="0.25">
      <c r="A45" s="25">
        <f t="shared" si="0"/>
        <v>37</v>
      </c>
      <c r="B45" s="22"/>
      <c r="C45" s="30" t="s">
        <v>65</v>
      </c>
      <c r="D45" s="30"/>
      <c r="E45" s="23" t="s">
        <v>66</v>
      </c>
      <c r="F45" s="23"/>
      <c r="G45" s="36">
        <v>2.1724110884923959</v>
      </c>
      <c r="H45" s="36"/>
      <c r="I45" s="36">
        <v>4.4087310119186727</v>
      </c>
      <c r="J45" s="36">
        <v>2.1032951624211265</v>
      </c>
      <c r="K45" s="36"/>
      <c r="L45" s="36">
        <v>6.9828931993456411</v>
      </c>
      <c r="M45" s="36">
        <v>2.1032951624211265</v>
      </c>
      <c r="N45" s="36"/>
      <c r="O45" s="36">
        <v>3.7916978265949983</v>
      </c>
      <c r="P45" s="36">
        <v>2.1032951624211265</v>
      </c>
      <c r="Q45" s="37"/>
      <c r="R45" s="36">
        <v>5.0611073459531051</v>
      </c>
      <c r="S45" s="37"/>
      <c r="T45" s="36">
        <v>5.1724517075640737</v>
      </c>
    </row>
    <row r="46" spans="1:20" ht="15.75" x14ac:dyDescent="0.25">
      <c r="A46" s="25">
        <f t="shared" si="0"/>
        <v>38</v>
      </c>
      <c r="B46" s="22"/>
      <c r="C46" s="22"/>
      <c r="D46" s="22"/>
      <c r="E46" s="23"/>
      <c r="F46" s="33"/>
      <c r="G46" s="38">
        <f>SUM(G39:G45)</f>
        <v>120.71568734283319</v>
      </c>
      <c r="H46" s="36"/>
      <c r="I46" s="38">
        <f>SUM(I39:I45)</f>
        <v>125.69304062356402</v>
      </c>
      <c r="J46" s="38">
        <f>SUM(J39:J45)</f>
        <v>121.83481149677382</v>
      </c>
      <c r="K46" s="36"/>
      <c r="L46" s="38">
        <f>SUM(L39:L45)</f>
        <v>131.70278927301567</v>
      </c>
      <c r="M46" s="38">
        <f>SUM(M39:M45)</f>
        <v>127.71864821978244</v>
      </c>
      <c r="N46" s="36"/>
      <c r="O46" s="38">
        <f>SUM(O39:O45)</f>
        <v>120.77070202035222</v>
      </c>
      <c r="P46" s="38">
        <f>SUM(P39:P45)</f>
        <v>131.76492521987097</v>
      </c>
      <c r="Q46" s="37"/>
      <c r="R46" s="38">
        <f>SUM(R39:R45)</f>
        <v>126.77887939041926</v>
      </c>
      <c r="S46" s="37"/>
      <c r="T46" s="38">
        <f>SUM(T39:T45)</f>
        <v>130.21459505236032</v>
      </c>
    </row>
    <row r="47" spans="1:20" ht="15.75" x14ac:dyDescent="0.25">
      <c r="A47" s="25">
        <f t="shared" si="0"/>
        <v>39</v>
      </c>
      <c r="B47" s="22"/>
      <c r="C47" s="26" t="s">
        <v>90</v>
      </c>
      <c r="D47" s="26"/>
      <c r="E47" s="12"/>
      <c r="F47" s="23"/>
      <c r="G47" s="37"/>
      <c r="H47" s="36"/>
      <c r="I47" s="37"/>
      <c r="J47" s="37"/>
      <c r="K47" s="36"/>
      <c r="L47" s="37"/>
      <c r="M47" s="37"/>
      <c r="N47" s="36"/>
      <c r="O47" s="37"/>
      <c r="P47" s="37"/>
      <c r="Q47" s="37"/>
      <c r="R47" s="37"/>
      <c r="S47" s="37"/>
      <c r="T47" s="37"/>
    </row>
    <row r="48" spans="1:20" ht="15.75" x14ac:dyDescent="0.25">
      <c r="A48" s="25">
        <f t="shared" si="0"/>
        <v>40</v>
      </c>
      <c r="B48" s="22"/>
      <c r="C48" s="30" t="s">
        <v>67</v>
      </c>
      <c r="D48" s="30"/>
      <c r="E48" s="23" t="s">
        <v>68</v>
      </c>
      <c r="F48" s="23"/>
      <c r="G48" s="36">
        <v>121.42383965992097</v>
      </c>
      <c r="H48" s="36"/>
      <c r="I48" s="36">
        <v>132.18980079697451</v>
      </c>
      <c r="J48" s="36">
        <v>129.10388832153475</v>
      </c>
      <c r="K48" s="36"/>
      <c r="L48" s="36">
        <v>133.34762047139839</v>
      </c>
      <c r="M48" s="36">
        <v>130.31020245263286</v>
      </c>
      <c r="N48" s="36"/>
      <c r="O48" s="36">
        <v>114.65997147349732</v>
      </c>
      <c r="P48" s="36">
        <v>121.42047500006245</v>
      </c>
      <c r="Q48" s="37"/>
      <c r="R48" s="36">
        <v>134.88398642128215</v>
      </c>
      <c r="S48" s="37"/>
      <c r="T48" s="36">
        <v>137.68371648637142</v>
      </c>
    </row>
    <row r="49" spans="1:20" ht="15.75" x14ac:dyDescent="0.25">
      <c r="A49" s="25">
        <f t="shared" si="0"/>
        <v>41</v>
      </c>
      <c r="B49" s="22"/>
      <c r="C49" s="30" t="s">
        <v>69</v>
      </c>
      <c r="D49" s="30"/>
      <c r="E49" s="23" t="s">
        <v>70</v>
      </c>
      <c r="F49" s="23"/>
      <c r="G49" s="36">
        <v>11.70895102382948</v>
      </c>
      <c r="H49" s="36"/>
      <c r="I49" s="36">
        <v>6.2516475812105652</v>
      </c>
      <c r="J49" s="36">
        <v>7.8626521383500805</v>
      </c>
      <c r="K49" s="36"/>
      <c r="L49" s="36">
        <v>8.9234984809534943</v>
      </c>
      <c r="M49" s="36">
        <v>8.0199051811170836</v>
      </c>
      <c r="N49" s="36"/>
      <c r="O49" s="36">
        <v>7.6273556905819122</v>
      </c>
      <c r="P49" s="36">
        <v>8.1803032847394253</v>
      </c>
      <c r="Q49" s="37"/>
      <c r="R49" s="36">
        <v>8.343070810937137</v>
      </c>
      <c r="S49" s="37"/>
      <c r="T49" s="36">
        <v>8.5266183687777506</v>
      </c>
    </row>
    <row r="50" spans="1:20" ht="15.75" x14ac:dyDescent="0.25">
      <c r="A50" s="25">
        <f t="shared" si="0"/>
        <v>42</v>
      </c>
      <c r="B50" s="22"/>
      <c r="C50" s="30" t="s">
        <v>71</v>
      </c>
      <c r="D50" s="30"/>
      <c r="E50" s="23" t="s">
        <v>72</v>
      </c>
      <c r="F50" s="23"/>
      <c r="G50" s="36">
        <v>14.693342713447493</v>
      </c>
      <c r="H50" s="36"/>
      <c r="I50" s="36">
        <v>13.749189062865156</v>
      </c>
      <c r="J50" s="36">
        <v>15.324882412652913</v>
      </c>
      <c r="K50" s="36"/>
      <c r="L50" s="36">
        <v>8.9208021734050025</v>
      </c>
      <c r="M50" s="36">
        <v>11.796198445251534</v>
      </c>
      <c r="N50" s="36"/>
      <c r="O50" s="36">
        <v>5.2358337228324379</v>
      </c>
      <c r="P50" s="36">
        <v>8.0590649112887203</v>
      </c>
      <c r="Q50" s="37"/>
      <c r="R50" s="36">
        <v>5.8483290488431878</v>
      </c>
      <c r="S50" s="37"/>
      <c r="T50" s="36">
        <v>5.9769922879177377</v>
      </c>
    </row>
    <row r="51" spans="1:20" ht="15.75" x14ac:dyDescent="0.25">
      <c r="A51" s="25">
        <f t="shared" si="0"/>
        <v>43</v>
      </c>
      <c r="B51" s="22"/>
      <c r="C51" s="30" t="s">
        <v>73</v>
      </c>
      <c r="D51" s="30"/>
      <c r="E51" s="23" t="s">
        <v>74</v>
      </c>
      <c r="F51" s="23"/>
      <c r="G51" s="36">
        <v>5.1490863369656337</v>
      </c>
      <c r="H51" s="36"/>
      <c r="I51" s="36">
        <v>36.106566954896003</v>
      </c>
      <c r="J51" s="36">
        <v>36.087091999688397</v>
      </c>
      <c r="K51" s="36"/>
      <c r="L51" s="36">
        <v>36.106566954896003</v>
      </c>
      <c r="M51" s="36">
        <v>36.106566954896003</v>
      </c>
      <c r="N51" s="36"/>
      <c r="O51" s="36">
        <v>36.129668731011911</v>
      </c>
      <c r="P51" s="36">
        <v>36.106566954896003</v>
      </c>
      <c r="Q51" s="37"/>
      <c r="R51" s="36">
        <v>6.5143725169432116</v>
      </c>
      <c r="S51" s="37"/>
      <c r="T51" s="36">
        <v>6.5143725169432116</v>
      </c>
    </row>
    <row r="52" spans="1:20" ht="15.75" x14ac:dyDescent="0.25">
      <c r="A52" s="25">
        <f t="shared" si="0"/>
        <v>44</v>
      </c>
      <c r="B52" s="22"/>
      <c r="C52" s="30" t="s">
        <v>75</v>
      </c>
      <c r="D52" s="30"/>
      <c r="E52" s="23" t="s">
        <v>76</v>
      </c>
      <c r="F52" s="23"/>
      <c r="G52" s="36">
        <v>14.835088612142259</v>
      </c>
      <c r="H52" s="36"/>
      <c r="I52" s="36">
        <v>15.972078990973731</v>
      </c>
      <c r="J52" s="36">
        <v>15.792042017065709</v>
      </c>
      <c r="K52" s="36"/>
      <c r="L52" s="36">
        <v>21.249324763572012</v>
      </c>
      <c r="M52" s="36">
        <v>16.114611311385403</v>
      </c>
      <c r="N52" s="36"/>
      <c r="O52" s="36">
        <v>17.472502017424155</v>
      </c>
      <c r="P52" s="36">
        <v>16.494874073435849</v>
      </c>
      <c r="Q52" s="37"/>
      <c r="R52" s="36">
        <v>19.700150654471994</v>
      </c>
      <c r="S52" s="37"/>
      <c r="T52" s="36">
        <v>20.013377893985776</v>
      </c>
    </row>
    <row r="53" spans="1:20" ht="15.75" x14ac:dyDescent="0.25">
      <c r="A53" s="25">
        <f t="shared" si="0"/>
        <v>45</v>
      </c>
      <c r="B53" s="22"/>
      <c r="C53" s="30" t="s">
        <v>77</v>
      </c>
      <c r="D53" s="30"/>
      <c r="E53" s="23" t="s">
        <v>78</v>
      </c>
      <c r="F53" s="23"/>
      <c r="G53" s="36">
        <v>27.304922763740869</v>
      </c>
      <c r="H53" s="36"/>
      <c r="I53" s="36">
        <v>26.280100170967369</v>
      </c>
      <c r="J53" s="36">
        <v>25.562277246589233</v>
      </c>
      <c r="K53" s="36"/>
      <c r="L53" s="36">
        <v>27.373006063044276</v>
      </c>
      <c r="M53" s="36">
        <v>26.353191098080043</v>
      </c>
      <c r="N53" s="36"/>
      <c r="O53" s="36">
        <v>27.126367845342408</v>
      </c>
      <c r="P53" s="36">
        <v>27.11402070080738</v>
      </c>
      <c r="Q53" s="37"/>
      <c r="R53" s="36">
        <v>29.459137870917452</v>
      </c>
      <c r="S53" s="37"/>
      <c r="T53" s="36">
        <v>30.310074946867722</v>
      </c>
    </row>
    <row r="54" spans="1:20" ht="15.6" x14ac:dyDescent="0.3">
      <c r="A54" s="25">
        <f t="shared" si="0"/>
        <v>46</v>
      </c>
      <c r="B54" s="22"/>
      <c r="C54" s="30" t="s">
        <v>79</v>
      </c>
      <c r="D54" s="30"/>
      <c r="E54" s="23" t="s">
        <v>80</v>
      </c>
      <c r="F54" s="23"/>
      <c r="G54" s="36">
        <v>3.95160040713687</v>
      </c>
      <c r="H54" s="36"/>
      <c r="I54" s="36">
        <v>14.06800573711916</v>
      </c>
      <c r="J54" s="36">
        <v>9.2757389169912248</v>
      </c>
      <c r="K54" s="36"/>
      <c r="L54" s="36">
        <v>9.8825369675363586</v>
      </c>
      <c r="M54" s="36">
        <v>9.4664318602466704</v>
      </c>
      <c r="N54" s="36"/>
      <c r="O54" s="36">
        <v>25.332767784550366</v>
      </c>
      <c r="P54" s="36">
        <v>9.6450105162078934</v>
      </c>
      <c r="Q54" s="37"/>
      <c r="R54" s="36">
        <v>21.397845823193997</v>
      </c>
      <c r="S54" s="37"/>
      <c r="T54" s="36">
        <v>21.422003722631285</v>
      </c>
    </row>
    <row r="55" spans="1:20" ht="15.6" x14ac:dyDescent="0.3">
      <c r="A55" s="25">
        <f t="shared" si="0"/>
        <v>47</v>
      </c>
      <c r="B55" s="22"/>
      <c r="C55" s="30" t="s">
        <v>81</v>
      </c>
      <c r="D55" s="30"/>
      <c r="E55" s="23" t="s">
        <v>82</v>
      </c>
      <c r="F55" s="23"/>
      <c r="G55" s="36">
        <v>1.4968267273380433E-2</v>
      </c>
      <c r="H55" s="36"/>
      <c r="I55" s="36">
        <v>0.29212432811404532</v>
      </c>
      <c r="J55" s="36">
        <v>1.7878008880579575E-2</v>
      </c>
      <c r="K55" s="36"/>
      <c r="L55" s="36">
        <v>0</v>
      </c>
      <c r="M55" s="36">
        <v>1.8235569058191167E-2</v>
      </c>
      <c r="N55" s="36"/>
      <c r="O55" s="36">
        <v>0</v>
      </c>
      <c r="P55" s="36">
        <v>1.860028043935499E-2</v>
      </c>
      <c r="Q55" s="37"/>
      <c r="R55" s="36">
        <v>9.9322271558775418E-2</v>
      </c>
      <c r="S55" s="37"/>
      <c r="T55" s="36">
        <v>0.10150736153306848</v>
      </c>
    </row>
    <row r="56" spans="1:20" ht="15.6" x14ac:dyDescent="0.3">
      <c r="A56" s="25">
        <f t="shared" si="0"/>
        <v>48</v>
      </c>
      <c r="B56" s="22"/>
      <c r="C56" s="30" t="s">
        <v>83</v>
      </c>
      <c r="D56" s="30"/>
      <c r="E56" s="23" t="s">
        <v>84</v>
      </c>
      <c r="F56" s="23"/>
      <c r="G56" s="36">
        <v>8.5710693330140106</v>
      </c>
      <c r="H56" s="36"/>
      <c r="I56" s="36">
        <v>11.843286996924629</v>
      </c>
      <c r="J56" s="36">
        <v>7.7136581406225186</v>
      </c>
      <c r="K56" s="36"/>
      <c r="L56" s="36">
        <v>11.49472523211848</v>
      </c>
      <c r="M56" s="36">
        <v>9.0418186343616398</v>
      </c>
      <c r="N56" s="36"/>
      <c r="O56" s="36">
        <v>8.1350266733114758</v>
      </c>
      <c r="P56" s="36">
        <v>8.0374644405044773</v>
      </c>
      <c r="Q56" s="37"/>
      <c r="R56" s="36">
        <v>10.74193104714915</v>
      </c>
      <c r="S56" s="37"/>
      <c r="T56" s="36">
        <v>10.942960841259442</v>
      </c>
    </row>
    <row r="57" spans="1:20" ht="15.6" x14ac:dyDescent="0.3">
      <c r="A57" s="25">
        <f t="shared" si="0"/>
        <v>49</v>
      </c>
      <c r="B57" s="22"/>
      <c r="C57" s="22"/>
      <c r="D57" s="22"/>
      <c r="E57" s="23"/>
      <c r="F57" s="33"/>
      <c r="G57" s="38">
        <f>SUM(G48:G56)</f>
        <v>207.652869117471</v>
      </c>
      <c r="H57" s="36"/>
      <c r="I57" s="38">
        <f>SUM(I48:I56)</f>
        <v>256.75280062004515</v>
      </c>
      <c r="J57" s="38">
        <f>SUM(J48:J56)</f>
        <v>246.74010920237544</v>
      </c>
      <c r="K57" s="36"/>
      <c r="L57" s="38">
        <f>SUM(L48:L56)</f>
        <v>257.29808110692403</v>
      </c>
      <c r="M57" s="38">
        <f>SUM(M48:M56)</f>
        <v>247.22716150702945</v>
      </c>
      <c r="N57" s="36"/>
      <c r="O57" s="38">
        <f>SUM(O48:O56)</f>
        <v>241.71949393855195</v>
      </c>
      <c r="P57" s="38">
        <f>SUM(P48:P56)</f>
        <v>235.07638016238155</v>
      </c>
      <c r="Q57" s="37"/>
      <c r="R57" s="38">
        <f>SUM(R48:R56)</f>
        <v>236.98814646529706</v>
      </c>
      <c r="S57" s="37"/>
      <c r="T57" s="38">
        <f>SUM(T48:T56)</f>
        <v>241.49162442628742</v>
      </c>
    </row>
    <row r="58" spans="1:20" ht="15.6" x14ac:dyDescent="0.3">
      <c r="A58" s="25">
        <f t="shared" si="0"/>
        <v>50</v>
      </c>
      <c r="B58" s="22"/>
      <c r="C58" s="35"/>
      <c r="D58" s="35"/>
      <c r="E58" s="35"/>
      <c r="F58" s="23"/>
      <c r="G58" s="40"/>
      <c r="H58" s="37"/>
      <c r="I58" s="40"/>
      <c r="J58" s="40"/>
      <c r="K58" s="37"/>
      <c r="L58" s="40"/>
      <c r="M58" s="40"/>
      <c r="N58" s="37"/>
      <c r="O58" s="40"/>
      <c r="P58" s="40"/>
      <c r="Q58" s="37"/>
      <c r="R58" s="40"/>
      <c r="S58" s="37"/>
      <c r="T58" s="40"/>
    </row>
    <row r="59" spans="1:20" ht="16.2" thickBot="1" x14ac:dyDescent="0.35">
      <c r="A59" s="25">
        <f t="shared" si="0"/>
        <v>51</v>
      </c>
      <c r="B59" s="22"/>
      <c r="C59" s="26" t="s">
        <v>85</v>
      </c>
      <c r="D59" s="26"/>
      <c r="E59" s="26"/>
      <c r="F59" s="23"/>
      <c r="G59" s="41">
        <f>+G57+G46+G37+G33+G28+G17</f>
        <v>662.12917375164659</v>
      </c>
      <c r="H59" s="37"/>
      <c r="I59" s="41">
        <f>+I57+I46+I37+I33+I28+I17</f>
        <v>684.61698060294475</v>
      </c>
      <c r="J59" s="41">
        <f>+J57+J46+J37+J33+J28+J17</f>
        <v>677.97947644041813</v>
      </c>
      <c r="K59" s="37"/>
      <c r="L59" s="41">
        <f>+L57+L46+L37+L33+L28+L17</f>
        <v>683.43963192334661</v>
      </c>
      <c r="M59" s="41">
        <f>+M57+M46+M37+M33+M28+M17</f>
        <v>694.22430198014717</v>
      </c>
      <c r="N59" s="37"/>
      <c r="O59" s="41">
        <f>+O57+O46+O37+O33+O28+O17</f>
        <v>678.67260808600145</v>
      </c>
      <c r="P59" s="41">
        <f>+P57+P46+P37+P33+P28+P17</f>
        <v>697.84432915955836</v>
      </c>
      <c r="Q59" s="37"/>
      <c r="R59" s="41">
        <f>+R57+R46+R37+R33+R28+R17</f>
        <v>700.69480466342804</v>
      </c>
      <c r="S59" s="37"/>
      <c r="T59" s="41">
        <f>+T57+T46+T37+T33+T28+T17</f>
        <v>711.67917853271081</v>
      </c>
    </row>
  </sheetData>
  <mergeCells count="1">
    <mergeCell ref="R6:T6"/>
  </mergeCells>
  <pageMargins left="0.7" right="0.7" top="0.75" bottom="0.75" header="0.3" footer="0.3"/>
  <pageSetup scale="39" orientation="portrait" r:id="rId1"/>
  <headerFooter scaleWithDoc="0">
    <oddHeader>&amp;R&amp;"Arial,Bold"&amp;10UCG-AEY-23 Attachment 1</oddHeader>
    <oddFooter>&amp;LATCO Electric Yukon 2016-2017 GRA
Reply to UCG Motion for More Complete Responses&amp;RPage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O&amp;M per Customer</vt:lpstr>
    </vt:vector>
  </TitlesOfParts>
  <Company>ATCO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upp3</dc:creator>
  <cp:lastModifiedBy>Matthias Lemke</cp:lastModifiedBy>
  <cp:lastPrinted>2016-08-23T20:56:25Z</cp:lastPrinted>
  <dcterms:created xsi:type="dcterms:W3CDTF">2016-07-24T22:37:53Z</dcterms:created>
  <dcterms:modified xsi:type="dcterms:W3CDTF">2016-08-24T23:27:29Z</dcterms:modified>
</cp:coreProperties>
</file>