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18" documentId="8_{4D1CF1BF-EA48-4F3F-A19B-20899B779EAF}" xr6:coauthVersionLast="47" xr6:coauthVersionMax="47" xr10:uidLastSave="{C2EC43F0-6018-4A96-BDE5-B3F778B040C1}"/>
  <bookViews>
    <workbookView xWindow="19090" yWindow="-230" windowWidth="19420" windowHeight="10420" xr2:uid="{91518EF5-8C3A-4EEE-B3EB-99BBE55B7B70}"/>
  </bookViews>
  <sheets>
    <sheet name="UCG-YEC-1-6 (c) Table 1" sheetId="1" r:id="rId1"/>
    <sheet name="UCG-YEC-1-6 (c) Table 2" sheetId="2" r:id="rId2"/>
    <sheet name="UCG-YEC-1-6 (c) Table 3" sheetId="3" r:id="rId3"/>
    <sheet name="UCG-YEC-1-6 (c) Table 4" sheetId="4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hidden="1">#REF!</definedName>
    <definedName name="_L_">#REF!</definedName>
    <definedName name="_O_">#REF!</definedName>
    <definedName name="_Order1" hidden="1">255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>#REF!</definedName>
    <definedName name="_REV2">#REF!</definedName>
    <definedName name="_RM_">#REF!</definedName>
    <definedName name="_RR4">#N/A</definedName>
    <definedName name="_RR5">#N/A</definedName>
    <definedName name="_RR6">#N/A</definedName>
    <definedName name="_Sort" hidden="1">#REF!</definedName>
    <definedName name="_SPT1">#N/A</definedName>
    <definedName name="_SPT2">#N/A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TL_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A">#REF!</definedName>
    <definedName name="aaaa">#REF!</definedName>
    <definedName name="aaaaaa">#REF!</definedName>
    <definedName name="AFUDC">#REF!</definedName>
    <definedName name="all">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rmax">#REF!</definedName>
    <definedName name="asd">#REF!</definedName>
    <definedName name="augmax">#REF!</definedName>
    <definedName name="Ba">#REF!</definedName>
    <definedName name="BEAVER_">#REF!</definedName>
    <definedName name="BEAVERKWHR">#REF!</definedName>
    <definedName name="BEAVERLITRES">#REF!</definedName>
    <definedName name="BP_Query_for_Planning">#REF!</definedName>
    <definedName name="BP_with_Future_Year">#REF!</definedName>
    <definedName name="BP_YEC">#REF!</definedName>
    <definedName name="C_">#REF!</definedName>
    <definedName name="Call_Centre_cost">#REF!</definedName>
    <definedName name="Call_Centre_num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RMACKS_">#REF!</definedName>
    <definedName name="CARMACKSKWHR">#REF!</definedName>
    <definedName name="CASH1">#REF!</definedName>
    <definedName name="CASH2">#REF!</definedName>
    <definedName name="CHOICE">#N/A</definedName>
    <definedName name="CLOAN">#N/A</definedName>
    <definedName name="Community">#REF!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_xlnm.Database">#REF!</definedName>
    <definedName name="decmax">#REF!</definedName>
    <definedName name="DEST_">#REF!</definedName>
    <definedName name="DESTKWHR">#REF!</definedName>
    <definedName name="DESTLITRES">#REF!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Estimated_Voice___South">#REF!</definedName>
    <definedName name="febmax">#REF!</definedName>
    <definedName name="ff">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SCAPFIN">#N/A</definedName>
    <definedName name="GSCAPIN">#N/A</definedName>
    <definedName name="HAINES_">#REF!</definedName>
    <definedName name="HAINESKWHR">#REF!</definedName>
    <definedName name="hcredit">#REF!</definedName>
    <definedName name="hh">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PSET">#REF!</definedName>
    <definedName name="hpset1">#REF!</definedName>
    <definedName name="HPSETMACRO">#REF!</definedName>
    <definedName name="hpsetmacro2">#REF!</definedName>
    <definedName name="INDET">#N/A</definedName>
    <definedName name="index">#REF!</definedName>
    <definedName name="INDPY1">#N/A</definedName>
    <definedName name="INDPY2">#N/A</definedName>
    <definedName name="INDTERMPY">#N/A</definedName>
    <definedName name="input">#REF!</definedName>
    <definedName name="Insurance">#REF!</definedName>
    <definedName name="INTAX1">#N/A</definedName>
    <definedName name="INTAX2">#N/A</definedName>
    <definedName name="INVEST1">#N/A</definedName>
    <definedName name="INVEST2">#N/A</definedName>
    <definedName name="janmax">#REF!</definedName>
    <definedName name="jj">#REF!</definedName>
    <definedName name="julmax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ENO_">#REF!</definedName>
    <definedName name="KENOKWHR">#REF!</definedName>
    <definedName name="kk">#REF!</definedName>
    <definedName name="Laptops_cost">#REF!</definedName>
    <definedName name="Laptops_num">#REF!</definedName>
    <definedName name="LESS__Hardware___Voice_Costs_to_be_capitalized">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NG_CARRIER">#REF!</definedName>
    <definedName name="LNG_SOURCE">#REF!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SSES">#REF!</definedName>
    <definedName name="MACRO">#N/A</definedName>
    <definedName name="marmax">#REF!</definedName>
    <definedName name="maxmar">#REF!</definedName>
    <definedName name="maymax">#REF!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>#REF!</definedName>
    <definedName name="none">#REF!</definedName>
    <definedName name="novmax">#REF!</definedName>
    <definedName name="Number">#REF!</definedName>
    <definedName name="Number_of_staff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ctmax">#REF!</definedName>
    <definedName name="OLDC">#N/A</definedName>
    <definedName name="OLDCROW_">#REF!</definedName>
    <definedName name="OLDCROWKWHR">#REF!</definedName>
    <definedName name="OLDCROWKWR">#REF!</definedName>
    <definedName name="OLDCROWLITRES">#REF!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tha">#REF!</definedName>
    <definedName name="opthd">#REF!</definedName>
    <definedName name="OREV">#N/A</definedName>
    <definedName name="Other">#REF!</definedName>
    <definedName name="pafe2">#REF!</definedName>
    <definedName name="page1">#REF!</definedName>
    <definedName name="page2">#REF!</definedName>
    <definedName name="page3">#REF!</definedName>
    <definedName name="PAGE6">#REF!</definedName>
    <definedName name="page6_7">#REF!,#REF!</definedName>
    <definedName name="PAGE7">#REF!</definedName>
    <definedName name="PAGE9">#REF!</definedName>
    <definedName name="part1">#REF!</definedName>
    <definedName name="part2">#REF!</definedName>
    <definedName name="PCs_cost">#REF!</definedName>
    <definedName name="PCs_num">#REF!</definedName>
    <definedName name="PELLY_">#REF!</definedName>
    <definedName name="PELLYKWHR">#REF!</definedName>
    <definedName name="PELLYLITRES">#REF!</definedName>
    <definedName name="PERSON">#N/A</definedName>
    <definedName name="PHOT1">#N/A</definedName>
    <definedName name="PHOT2">#N/A</definedName>
    <definedName name="PRINT">#N/A</definedName>
    <definedName name="_xlnm.Print_Area" localSheetId="0">'UCG-YEC-1-6 (c) Table 1'!$A$1:$AA$33</definedName>
    <definedName name="_xlnm.Print_Area" localSheetId="1">'UCG-YEC-1-6 (c) Table 2'!$A$1:$AA$33</definedName>
    <definedName name="_xlnm.Print_Area" localSheetId="2">'UCG-YEC-1-6 (c) Table 3'!$A$1:$AA$33</definedName>
    <definedName name="_xlnm.Print_Area" localSheetId="3">'UCG-YEC-1-6 (c) Table 4'!$A$1:$AA$33</definedName>
    <definedName name="Print_Area_MI">#REF!</definedName>
    <definedName name="PRINTALLOT">#N/A</definedName>
    <definedName name="PRINTCAPPY1">#N/A</definedName>
    <definedName name="PRINTCAPPY2">#N/A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roj55156">#REF!</definedName>
    <definedName name="Proj55156.">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ate_Table">#REF!</definedName>
    <definedName name="REV">#N/A</definedName>
    <definedName name="REVENUE">#N/A</definedName>
    <definedName name="REVENUES">#N/A</definedName>
    <definedName name="ridera2">#REF!</definedName>
    <definedName name="RiderJForecast">#REF!</definedName>
    <definedName name="RidersGST2008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lling">#REF!</definedName>
    <definedName name="ROSS_">#REF!</definedName>
    <definedName name="ROSSKWHR">#REF!</definedName>
    <definedName name="rp930j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t11dc1">#REF!</definedName>
    <definedName name="rt11de1">#REF!</definedName>
    <definedName name="rt11ge1">#REF!</definedName>
    <definedName name="rt11sc1">#REF!</definedName>
    <definedName name="rt11te1">#REF!</definedName>
    <definedName name="rt21dc1">#REF!</definedName>
    <definedName name="rt21dd1">#REF!</definedName>
    <definedName name="rt21de1">#REF!</definedName>
    <definedName name="rt21de2">#REF!</definedName>
    <definedName name="rt21ge1">#REF!</definedName>
    <definedName name="rt21ge2">#REF!</definedName>
    <definedName name="rt21sc1">#REF!</definedName>
    <definedName name="rt21sd1">#REF!</definedName>
    <definedName name="rt21tc1">#REF!</definedName>
    <definedName name="rt21td1">#REF!</definedName>
    <definedName name="rt21te1">#REF!</definedName>
    <definedName name="rt21te2">#REF!</definedName>
    <definedName name="rt22dc1">#REF!</definedName>
    <definedName name="rt22dd1">#REF!</definedName>
    <definedName name="rt22de1">#REF!</definedName>
    <definedName name="rt22de2">#REF!</definedName>
    <definedName name="rt22ge1">#REF!</definedName>
    <definedName name="rt22ge2">#REF!</definedName>
    <definedName name="rt22sc1">#REF!</definedName>
    <definedName name="rt22sd1">#REF!</definedName>
    <definedName name="rt22tc1">#REF!</definedName>
    <definedName name="rt22td1">#REF!</definedName>
    <definedName name="rt22te1">#REF!</definedName>
    <definedName name="rt22te2">#REF!</definedName>
    <definedName name="rt25dc1">#REF!</definedName>
    <definedName name="rt25dd1">#REF!</definedName>
    <definedName name="rt25de1">#REF!</definedName>
    <definedName name="rt25de2">#REF!</definedName>
    <definedName name="rt25ge1">#REF!</definedName>
    <definedName name="rt25ge2">#REF!</definedName>
    <definedName name="rt25tc1">#REF!</definedName>
    <definedName name="rt25td1">#REF!</definedName>
    <definedName name="rt25te1">#REF!</definedName>
    <definedName name="rt25te2">#REF!</definedName>
    <definedName name="rt26dc1">#REF!</definedName>
    <definedName name="rt26dd1">#REF!</definedName>
    <definedName name="rt31ddd1">#REF!</definedName>
    <definedName name="rt31ddd2">#REF!</definedName>
    <definedName name="rt31dde1">#REF!</definedName>
    <definedName name="rt31dde2">#REF!</definedName>
    <definedName name="rt31dge1">#REF!</definedName>
    <definedName name="rt31dge2">#REF!</definedName>
    <definedName name="rt31dsd1">#REF!</definedName>
    <definedName name="rt31dsd2">#REF!</definedName>
    <definedName name="rt31dtd1">#REF!</definedName>
    <definedName name="rt31dtd2">#REF!</definedName>
    <definedName name="rt31dte1">#REF!</definedName>
    <definedName name="rt31dte2">#REF!</definedName>
    <definedName name="rt31tdd1">#REF!</definedName>
    <definedName name="rt31tdd2">#REF!</definedName>
    <definedName name="rt31tde1">#REF!</definedName>
    <definedName name="rt31tde2">#REF!</definedName>
    <definedName name="rt31tge1">#REF!</definedName>
    <definedName name="rt31tge2">#REF!</definedName>
    <definedName name="rt31tsd1">#REF!</definedName>
    <definedName name="rt31tsd2">#REF!</definedName>
    <definedName name="rt31ttd1">#REF!</definedName>
    <definedName name="rt31ttd2">#REF!</definedName>
    <definedName name="rt31tte1">#REF!</definedName>
    <definedName name="rt31tte2">#REF!</definedName>
    <definedName name="rt32dd1">#REF!</definedName>
    <definedName name="rt32dd2">#REF!</definedName>
    <definedName name="rt32de1">#REF!</definedName>
    <definedName name="rt32de2">#REF!</definedName>
    <definedName name="rt32ge1">#REF!</definedName>
    <definedName name="rt32ge2">#REF!</definedName>
    <definedName name="rt32sd1">#REF!</definedName>
    <definedName name="rt32sd2">#REF!</definedName>
    <definedName name="rt32td1">#REF!</definedName>
    <definedName name="rt32td2">#REF!</definedName>
    <definedName name="rt32te1">#REF!</definedName>
    <definedName name="rt32te2">#REF!</definedName>
    <definedName name="rt33ge1">#REF!</definedName>
    <definedName name="rt33ge2">#REF!</definedName>
    <definedName name="rt33sc1">#REF!</definedName>
    <definedName name="rt33se1">#REF!</definedName>
    <definedName name="rt33se2">#REF!</definedName>
    <definedName name="rt33tc1">#REF!</definedName>
    <definedName name="rt33te1">#REF!</definedName>
    <definedName name="rt33te2">#REF!</definedName>
    <definedName name="rt38ge1">#REF!</definedName>
    <definedName name="rt38ge2">#REF!</definedName>
    <definedName name="rt41dc1">#REF!</definedName>
    <definedName name="rt41dd1">#REF!</definedName>
    <definedName name="rt41de1">#REF!</definedName>
    <definedName name="rt41de2">#REF!</definedName>
    <definedName name="rt41ge1">#REF!</definedName>
    <definedName name="rt41ge2">#REF!</definedName>
    <definedName name="rt41sc1">#REF!</definedName>
    <definedName name="rt41sd1">#REF!</definedName>
    <definedName name="rt41tc1">#REF!</definedName>
    <definedName name="rt41td1">#REF!</definedName>
    <definedName name="rt41te1">#REF!</definedName>
    <definedName name="rt41te2">#REF!</definedName>
    <definedName name="rt51dc1">#REF!</definedName>
    <definedName name="rt51dd1">#REF!</definedName>
    <definedName name="rt51de1">#REF!</definedName>
    <definedName name="rt51de2">#REF!</definedName>
    <definedName name="rt51ge1">#REF!</definedName>
    <definedName name="rt51ge2">#REF!</definedName>
    <definedName name="rt51sc1">#REF!</definedName>
    <definedName name="rt51sd1">#REF!</definedName>
    <definedName name="rt51tc1">#REF!</definedName>
    <definedName name="rt51td1">#REF!</definedName>
    <definedName name="rt51te1">#REF!</definedName>
    <definedName name="rt51te2">#REF!</definedName>
    <definedName name="rt56dc1">#REF!</definedName>
    <definedName name="rt56dd1">#REF!</definedName>
    <definedName name="rt56de1">#REF!</definedName>
    <definedName name="rt56de2">#REF!</definedName>
    <definedName name="rt56ge1">#REF!</definedName>
    <definedName name="rt56ge2">#REF!</definedName>
    <definedName name="rt56sc1">#REF!</definedName>
    <definedName name="rt56sd1">#REF!</definedName>
    <definedName name="rt56tc1">#REF!</definedName>
    <definedName name="rt56td1">#REF!</definedName>
    <definedName name="rt56te1">#REF!</definedName>
    <definedName name="rt56te2">#REF!</definedName>
    <definedName name="rt61dabcd1">#REF!</definedName>
    <definedName name="rt61gd1">#REF!</definedName>
    <definedName name="rt61td1">#REF!</definedName>
    <definedName name="rt63dabced1">#REF!</definedName>
    <definedName name="rt63gd1">#REF!</definedName>
    <definedName name="rt63td1">#REF!</definedName>
    <definedName name="Sales2008">#REF!</definedName>
    <definedName name="Salesforecastdollars">#REF!</definedName>
    <definedName name="SalesforecastKWh">#REF!</definedName>
    <definedName name="Sch2OMDetail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encount" hidden="1">2</definedName>
    <definedName name="sepmax">#REF!</definedName>
    <definedName name="Specialized_Hardware">#REF!</definedName>
    <definedName name="START">#N/A</definedName>
    <definedName name="STEWART_">#REF!</definedName>
    <definedName name="STEWARTKWHR">#REF!</definedName>
    <definedName name="STEWARTLITRES">#REF!</definedName>
    <definedName name="SUMMARY">#REF!</definedName>
    <definedName name="SWIFT_">#REF!</definedName>
    <definedName name="SWIFTKWHR">#REF!</definedName>
    <definedName name="SWIFTLITRES">#REF!</definedName>
    <definedName name="TABLE">#REF!</definedName>
    <definedName name="taxes">#REF!</definedName>
    <definedName name="TERM">#N/A</definedName>
    <definedName name="Terminals_cost">#REF!</definedName>
    <definedName name="Terminals_num">#REF!</definedName>
    <definedName name="TERPY1">#N/A</definedName>
    <definedName name="TERPY2">#N/A</definedName>
    <definedName name="TEST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ining_Cost">#REF!</definedName>
    <definedName name="TRANSFER">#N/A</definedName>
    <definedName name="TREV">#N/A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ValueDate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vvvv">#REF!</definedName>
    <definedName name="w3aje">#REF!</definedName>
    <definedName name="WAN">#REF!</definedName>
    <definedName name="WATSON_">#REF!</definedName>
    <definedName name="WATSONKWHR">#REF!</definedName>
    <definedName name="WATSONLITRES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HSE_">#REF!</definedName>
    <definedName name="WHSEKWHR">#REF!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#REF!</definedName>
    <definedName name="YEARS">#REF!</definedName>
    <definedName name="YEC_7__Flex_Note">#REF!</definedName>
    <definedName name="yes">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#REF!</definedName>
    <definedName name="YHCOLDC">#REF!</definedName>
    <definedName name="YHCOLDCR">#REF!</definedName>
    <definedName name="YHCOLDOM">#N/A</definedName>
    <definedName name="YHCOLDOMR">#N/A</definedName>
    <definedName name="YHCR">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UKONHYDRO">#REF!</definedName>
    <definedName name="Z_2E51B7C0_6CEE_11D3_AD1A_A5A650036065_.wvu.Cols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hidden="1">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4" l="1"/>
  <c r="U23" i="4"/>
  <c r="T19" i="4"/>
  <c r="V19" i="4" s="1"/>
  <c r="P19" i="4"/>
  <c r="R19" i="4" s="1"/>
  <c r="Y17" i="4"/>
  <c r="X16" i="4"/>
  <c r="W16" i="4"/>
  <c r="U16" i="4"/>
  <c r="S16" i="4"/>
  <c r="Q16" i="4"/>
  <c r="O16" i="4"/>
  <c r="M16" i="4"/>
  <c r="L16" i="4"/>
  <c r="K16" i="4"/>
  <c r="I16" i="4"/>
  <c r="X14" i="4"/>
  <c r="J14" i="4"/>
  <c r="AA13" i="4"/>
  <c r="Y13" i="4"/>
  <c r="W13" i="4"/>
  <c r="U13" i="4"/>
  <c r="S13" i="4"/>
  <c r="Q13" i="4"/>
  <c r="O13" i="4"/>
  <c r="M13" i="4"/>
  <c r="L13" i="4"/>
  <c r="K13" i="4"/>
  <c r="I13" i="4"/>
  <c r="AA11" i="4"/>
  <c r="Y11" i="4"/>
  <c r="S11" i="4"/>
  <c r="Q11" i="4"/>
  <c r="M11" i="4"/>
  <c r="K11" i="4"/>
  <c r="I11" i="4"/>
  <c r="G11" i="4"/>
  <c r="S23" i="4" s="1"/>
  <c r="AA10" i="4"/>
  <c r="Y10" i="4"/>
  <c r="W10" i="4"/>
  <c r="U10" i="4"/>
  <c r="S10" i="4"/>
  <c r="Q10" i="4"/>
  <c r="O10" i="4"/>
  <c r="M10" i="4"/>
  <c r="K10" i="4"/>
  <c r="I10" i="4"/>
  <c r="W23" i="3"/>
  <c r="U23" i="3"/>
  <c r="T19" i="3"/>
  <c r="V19" i="3" s="1"/>
  <c r="P19" i="3"/>
  <c r="R19" i="3" s="1"/>
  <c r="K19" i="3"/>
  <c r="Y17" i="3"/>
  <c r="X16" i="3"/>
  <c r="W16" i="3"/>
  <c r="U16" i="3"/>
  <c r="S16" i="3"/>
  <c r="Q16" i="3"/>
  <c r="O16" i="3"/>
  <c r="L16" i="3"/>
  <c r="M16" i="3" s="1"/>
  <c r="K16" i="3"/>
  <c r="I16" i="3"/>
  <c r="X14" i="3"/>
  <c r="J14" i="3"/>
  <c r="AA13" i="3"/>
  <c r="Y13" i="3"/>
  <c r="W13" i="3"/>
  <c r="U13" i="3"/>
  <c r="S13" i="3"/>
  <c r="Q13" i="3"/>
  <c r="O13" i="3"/>
  <c r="M13" i="3"/>
  <c r="L13" i="3"/>
  <c r="K13" i="3"/>
  <c r="I13" i="3"/>
  <c r="U12" i="3"/>
  <c r="S12" i="3"/>
  <c r="M12" i="3"/>
  <c r="M18" i="3" s="1"/>
  <c r="K12" i="3"/>
  <c r="G12" i="3"/>
  <c r="Q12" i="3" s="1"/>
  <c r="AA11" i="3"/>
  <c r="Y11" i="3"/>
  <c r="S11" i="3"/>
  <c r="Q11" i="3"/>
  <c r="M11" i="3"/>
  <c r="K11" i="3"/>
  <c r="I11" i="3"/>
  <c r="G11" i="3"/>
  <c r="S23" i="3" s="1"/>
  <c r="AA10" i="3"/>
  <c r="Y10" i="3"/>
  <c r="W10" i="3"/>
  <c r="U10" i="3"/>
  <c r="S10" i="3"/>
  <c r="S18" i="3" s="1"/>
  <c r="Q10" i="3"/>
  <c r="O10" i="3"/>
  <c r="M10" i="3"/>
  <c r="K10" i="3"/>
  <c r="I10" i="3"/>
  <c r="W23" i="2"/>
  <c r="U23" i="2"/>
  <c r="P19" i="2"/>
  <c r="R19" i="2" s="1"/>
  <c r="K19" i="2"/>
  <c r="Y17" i="2"/>
  <c r="X16" i="2"/>
  <c r="W16" i="2"/>
  <c r="U16" i="2"/>
  <c r="S16" i="2"/>
  <c r="Q16" i="2"/>
  <c r="O16" i="2"/>
  <c r="L16" i="2"/>
  <c r="M16" i="2" s="1"/>
  <c r="K16" i="2"/>
  <c r="I16" i="2"/>
  <c r="X14" i="2"/>
  <c r="J14" i="2"/>
  <c r="AA13" i="2"/>
  <c r="Y13" i="2"/>
  <c r="W13" i="2"/>
  <c r="U13" i="2"/>
  <c r="S13" i="2"/>
  <c r="Q13" i="2"/>
  <c r="O13" i="2"/>
  <c r="M13" i="2"/>
  <c r="L13" i="2"/>
  <c r="K13" i="2"/>
  <c r="I13" i="2"/>
  <c r="U12" i="2"/>
  <c r="S12" i="2"/>
  <c r="M12" i="2"/>
  <c r="K12" i="2"/>
  <c r="G12" i="2"/>
  <c r="Q12" i="2" s="1"/>
  <c r="AA11" i="2"/>
  <c r="S11" i="2"/>
  <c r="Q11" i="2"/>
  <c r="K11" i="2"/>
  <c r="I11" i="2"/>
  <c r="G11" i="2"/>
  <c r="S23" i="2" s="1"/>
  <c r="AA10" i="2"/>
  <c r="Y10" i="2"/>
  <c r="W10" i="2"/>
  <c r="U10" i="2"/>
  <c r="S10" i="2"/>
  <c r="Q10" i="2"/>
  <c r="O10" i="2"/>
  <c r="M10" i="2"/>
  <c r="K10" i="2"/>
  <c r="I10" i="2"/>
  <c r="Y23" i="1"/>
  <c r="W23" i="1"/>
  <c r="U23" i="1"/>
  <c r="T19" i="1"/>
  <c r="V19" i="1" s="1"/>
  <c r="P19" i="1"/>
  <c r="R19" i="1" s="1"/>
  <c r="Y17" i="1"/>
  <c r="Y16" i="1"/>
  <c r="X16" i="1"/>
  <c r="Z16" i="1" s="1"/>
  <c r="AA16" i="1" s="1"/>
  <c r="W16" i="1"/>
  <c r="U16" i="1"/>
  <c r="S16" i="1"/>
  <c r="Q16" i="1"/>
  <c r="O16" i="1"/>
  <c r="L16" i="1"/>
  <c r="M16" i="1" s="1"/>
  <c r="K16" i="1"/>
  <c r="I16" i="1"/>
  <c r="X14" i="1"/>
  <c r="J14" i="1"/>
  <c r="AA13" i="1"/>
  <c r="Y13" i="1"/>
  <c r="W13" i="1"/>
  <c r="U13" i="1"/>
  <c r="S13" i="1"/>
  <c r="Q13" i="1"/>
  <c r="O13" i="1"/>
  <c r="M13" i="1"/>
  <c r="L13" i="1"/>
  <c r="K13" i="1"/>
  <c r="I13" i="1"/>
  <c r="AA11" i="1"/>
  <c r="W11" i="1"/>
  <c r="U11" i="1"/>
  <c r="S11" i="1"/>
  <c r="Q11" i="1"/>
  <c r="K11" i="1"/>
  <c r="G11" i="1"/>
  <c r="S23" i="1" s="1"/>
  <c r="AA10" i="1"/>
  <c r="Y10" i="1"/>
  <c r="W10" i="1"/>
  <c r="U10" i="1"/>
  <c r="S10" i="1"/>
  <c r="Q10" i="1"/>
  <c r="O10" i="1"/>
  <c r="M10" i="1"/>
  <c r="K10" i="1"/>
  <c r="I10" i="1"/>
  <c r="L14" i="3" l="1"/>
  <c r="M14" i="3" s="1"/>
  <c r="K14" i="3"/>
  <c r="S19" i="2"/>
  <c r="T19" i="2"/>
  <c r="L14" i="2"/>
  <c r="M14" i="2" s="1"/>
  <c r="K14" i="2"/>
  <c r="Z16" i="4"/>
  <c r="AA16" i="4" s="1"/>
  <c r="Y16" i="4"/>
  <c r="S18" i="2"/>
  <c r="L14" i="1"/>
  <c r="Z16" i="3"/>
  <c r="AA16" i="3" s="1"/>
  <c r="Y16" i="3"/>
  <c r="Z16" i="2"/>
  <c r="AA16" i="2" s="1"/>
  <c r="Y16" i="2"/>
  <c r="O19" i="3"/>
  <c r="S15" i="3"/>
  <c r="Q18" i="3"/>
  <c r="Q14" i="3"/>
  <c r="Q20" i="3" s="1"/>
  <c r="Q25" i="3" s="1"/>
  <c r="Q26" i="3" s="1"/>
  <c r="Q19" i="3"/>
  <c r="Q15" i="3"/>
  <c r="O18" i="2"/>
  <c r="L14" i="4"/>
  <c r="Q18" i="2"/>
  <c r="Q14" i="2"/>
  <c r="Q20" i="2" s="1"/>
  <c r="Q25" i="2" s="1"/>
  <c r="Q26" i="2" s="1"/>
  <c r="Q19" i="2"/>
  <c r="Q15" i="2"/>
  <c r="S19" i="3"/>
  <c r="U11" i="2"/>
  <c r="U15" i="2" s="1"/>
  <c r="W12" i="2"/>
  <c r="Y23" i="2"/>
  <c r="U11" i="3"/>
  <c r="U15" i="3" s="1"/>
  <c r="W12" i="3"/>
  <c r="Y23" i="3"/>
  <c r="U11" i="4"/>
  <c r="Y23" i="4"/>
  <c r="AA23" i="1"/>
  <c r="W11" i="2"/>
  <c r="Y12" i="2"/>
  <c r="AA23" i="2"/>
  <c r="W11" i="3"/>
  <c r="Y12" i="3"/>
  <c r="Y14" i="3" s="1"/>
  <c r="AA23" i="3"/>
  <c r="W11" i="4"/>
  <c r="AA23" i="4"/>
  <c r="Y11" i="1"/>
  <c r="X19" i="1"/>
  <c r="Y11" i="2"/>
  <c r="Y15" i="2" s="1"/>
  <c r="AA12" i="2"/>
  <c r="I19" i="2"/>
  <c r="X19" i="2"/>
  <c r="AA12" i="3"/>
  <c r="AA18" i="3" s="1"/>
  <c r="X19" i="3"/>
  <c r="X19" i="4"/>
  <c r="G12" i="1"/>
  <c r="I23" i="1"/>
  <c r="K15" i="2"/>
  <c r="K20" i="2" s="1"/>
  <c r="K25" i="2" s="1"/>
  <c r="K26" i="2" s="1"/>
  <c r="M19" i="2"/>
  <c r="I23" i="2"/>
  <c r="K15" i="3"/>
  <c r="K20" i="3" s="1"/>
  <c r="K25" i="3" s="1"/>
  <c r="K26" i="3" s="1"/>
  <c r="M19" i="3"/>
  <c r="M20" i="3" s="1"/>
  <c r="M25" i="3" s="1"/>
  <c r="M26" i="3" s="1"/>
  <c r="M27" i="3" s="1"/>
  <c r="I23" i="3"/>
  <c r="G12" i="4"/>
  <c r="I23" i="4"/>
  <c r="K23" i="1"/>
  <c r="I12" i="2"/>
  <c r="I15" i="2" s="1"/>
  <c r="M15" i="2"/>
  <c r="K18" i="2"/>
  <c r="K23" i="2"/>
  <c r="I12" i="3"/>
  <c r="I15" i="3" s="1"/>
  <c r="M15" i="3"/>
  <c r="K18" i="3"/>
  <c r="K23" i="3"/>
  <c r="K23" i="4"/>
  <c r="I11" i="1"/>
  <c r="M23" i="1"/>
  <c r="M18" i="2"/>
  <c r="M23" i="2"/>
  <c r="M23" i="3"/>
  <c r="M23" i="4"/>
  <c r="O23" i="1"/>
  <c r="O23" i="2"/>
  <c r="O23" i="3"/>
  <c r="O23" i="4"/>
  <c r="M11" i="1"/>
  <c r="Q23" i="1"/>
  <c r="M11" i="2"/>
  <c r="M20" i="2" s="1"/>
  <c r="M25" i="2" s="1"/>
  <c r="M26" i="2" s="1"/>
  <c r="M27" i="2" s="1"/>
  <c r="O12" i="2"/>
  <c r="O15" i="2" s="1"/>
  <c r="S15" i="2"/>
  <c r="Q23" i="2"/>
  <c r="O12" i="3"/>
  <c r="Q23" i="3"/>
  <c r="Q23" i="4"/>
  <c r="O11" i="1"/>
  <c r="O11" i="2"/>
  <c r="S14" i="2"/>
  <c r="S20" i="2" s="1"/>
  <c r="S25" i="2" s="1"/>
  <c r="S26" i="2" s="1"/>
  <c r="O11" i="3"/>
  <c r="S14" i="3"/>
  <c r="S20" i="3" s="1"/>
  <c r="S25" i="3" s="1"/>
  <c r="S26" i="3" s="1"/>
  <c r="S27" i="3" s="1"/>
  <c r="O11" i="4"/>
  <c r="S27" i="2" l="1"/>
  <c r="AA20" i="2"/>
  <c r="AA25" i="2" s="1"/>
  <c r="AA26" i="2" s="1"/>
  <c r="Z19" i="4"/>
  <c r="AA19" i="4" s="1"/>
  <c r="Z19" i="1"/>
  <c r="W18" i="3"/>
  <c r="W15" i="3"/>
  <c r="W20" i="3" s="1"/>
  <c r="W25" i="3" s="1"/>
  <c r="W26" i="3" s="1"/>
  <c r="W14" i="3"/>
  <c r="O18" i="4"/>
  <c r="Y18" i="3"/>
  <c r="M14" i="4"/>
  <c r="AA15" i="3"/>
  <c r="O15" i="3"/>
  <c r="AA14" i="2"/>
  <c r="W18" i="4"/>
  <c r="M19" i="1"/>
  <c r="AA18" i="2"/>
  <c r="U18" i="4"/>
  <c r="I18" i="1"/>
  <c r="Z19" i="3"/>
  <c r="AA19" i="3" s="1"/>
  <c r="Y19" i="3"/>
  <c r="AA15" i="2"/>
  <c r="O14" i="3"/>
  <c r="O20" i="3" s="1"/>
  <c r="O25" i="3" s="1"/>
  <c r="O26" i="3" s="1"/>
  <c r="W19" i="3"/>
  <c r="O19" i="1"/>
  <c r="Q12" i="4"/>
  <c r="O12" i="4"/>
  <c r="O14" i="4" s="1"/>
  <c r="O20" i="4" s="1"/>
  <c r="O25" i="4" s="1"/>
  <c r="O26" i="4" s="1"/>
  <c r="M12" i="4"/>
  <c r="K12" i="4"/>
  <c r="I12" i="4"/>
  <c r="AA12" i="4"/>
  <c r="Y12" i="4"/>
  <c r="W12" i="4"/>
  <c r="W19" i="4" s="1"/>
  <c r="U12" i="4"/>
  <c r="U19" i="4" s="1"/>
  <c r="S12" i="4"/>
  <c r="I19" i="3"/>
  <c r="O18" i="3"/>
  <c r="Q12" i="1"/>
  <c r="O12" i="1"/>
  <c r="O15" i="1" s="1"/>
  <c r="M12" i="1"/>
  <c r="M18" i="1" s="1"/>
  <c r="K12" i="1"/>
  <c r="I12" i="1"/>
  <c r="I19" i="1" s="1"/>
  <c r="AA12" i="1"/>
  <c r="Y12" i="1"/>
  <c r="Y19" i="1" s="1"/>
  <c r="W12" i="1"/>
  <c r="U12" i="1"/>
  <c r="S12" i="1"/>
  <c r="I14" i="3"/>
  <c r="W18" i="2"/>
  <c r="W15" i="2"/>
  <c r="W20" i="2" s="1"/>
  <c r="W25" i="2" s="1"/>
  <c r="W26" i="2" s="1"/>
  <c r="W27" i="2" s="1"/>
  <c r="W14" i="2"/>
  <c r="O19" i="2"/>
  <c r="Y15" i="3"/>
  <c r="Y20" i="3" s="1"/>
  <c r="Y25" i="3" s="1"/>
  <c r="Y26" i="3" s="1"/>
  <c r="O14" i="1"/>
  <c r="U18" i="3"/>
  <c r="U14" i="3"/>
  <c r="U20" i="3" s="1"/>
  <c r="U25" i="3" s="1"/>
  <c r="U26" i="3" s="1"/>
  <c r="U27" i="3" s="1"/>
  <c r="O18" i="1"/>
  <c r="I18" i="3"/>
  <c r="Z19" i="2"/>
  <c r="AA19" i="2" s="1"/>
  <c r="Y19" i="2"/>
  <c r="O14" i="2"/>
  <c r="O20" i="2" s="1"/>
  <c r="O25" i="2" s="1"/>
  <c r="O26" i="2" s="1"/>
  <c r="U19" i="3"/>
  <c r="AA14" i="3"/>
  <c r="AA20" i="3" s="1"/>
  <c r="AA25" i="3" s="1"/>
  <c r="AA26" i="3" s="1"/>
  <c r="AA27" i="3" s="1"/>
  <c r="I15" i="1"/>
  <c r="I14" i="2"/>
  <c r="O19" i="4"/>
  <c r="Y18" i="2"/>
  <c r="V19" i="2"/>
  <c r="W19" i="2" s="1"/>
  <c r="U19" i="2"/>
  <c r="O15" i="4"/>
  <c r="Y14" i="2"/>
  <c r="U18" i="2"/>
  <c r="U14" i="2"/>
  <c r="U20" i="2" s="1"/>
  <c r="U25" i="2" s="1"/>
  <c r="U26" i="2" s="1"/>
  <c r="U27" i="2" s="1"/>
  <c r="I18" i="2"/>
  <c r="Y20" i="2"/>
  <c r="Y25" i="2" s="1"/>
  <c r="Y26" i="2" s="1"/>
  <c r="O27" i="3" l="1"/>
  <c r="Q27" i="3"/>
  <c r="W27" i="3"/>
  <c r="O27" i="2"/>
  <c r="Q27" i="2"/>
  <c r="Y27" i="3"/>
  <c r="K19" i="1"/>
  <c r="K20" i="1" s="1"/>
  <c r="K25" i="1" s="1"/>
  <c r="K26" i="1" s="1"/>
  <c r="K27" i="1" s="1"/>
  <c r="K18" i="1"/>
  <c r="K14" i="1"/>
  <c r="K15" i="1"/>
  <c r="S18" i="1"/>
  <c r="S14" i="1"/>
  <c r="S20" i="1" s="1"/>
  <c r="S25" i="1" s="1"/>
  <c r="S26" i="1" s="1"/>
  <c r="S27" i="1" s="1"/>
  <c r="S15" i="1"/>
  <c r="S19" i="1"/>
  <c r="Y15" i="4"/>
  <c r="Y14" i="4"/>
  <c r="Y20" i="4" s="1"/>
  <c r="Y25" i="4" s="1"/>
  <c r="Y26" i="4" s="1"/>
  <c r="Y18" i="4"/>
  <c r="I14" i="1"/>
  <c r="I20" i="1" s="1"/>
  <c r="I25" i="1" s="1"/>
  <c r="I26" i="1" s="1"/>
  <c r="S18" i="4"/>
  <c r="S19" i="4"/>
  <c r="S15" i="4"/>
  <c r="S14" i="4"/>
  <c r="S20" i="4" s="1"/>
  <c r="S25" i="4" s="1"/>
  <c r="S26" i="4" s="1"/>
  <c r="S27" i="4" s="1"/>
  <c r="AA15" i="4"/>
  <c r="AA20" i="4" s="1"/>
  <c r="AA25" i="4" s="1"/>
  <c r="AA26" i="4" s="1"/>
  <c r="AA27" i="4" s="1"/>
  <c r="AA14" i="4"/>
  <c r="AA18" i="4"/>
  <c r="W14" i="1"/>
  <c r="W20" i="1" s="1"/>
  <c r="W25" i="1" s="1"/>
  <c r="W26" i="1" s="1"/>
  <c r="W15" i="1"/>
  <c r="W18" i="1"/>
  <c r="W19" i="1"/>
  <c r="I15" i="4"/>
  <c r="I19" i="4"/>
  <c r="I14" i="4"/>
  <c r="I20" i="4" s="1"/>
  <c r="I25" i="4" s="1"/>
  <c r="I26" i="4" s="1"/>
  <c r="I18" i="4"/>
  <c r="Y27" i="2"/>
  <c r="AA27" i="2"/>
  <c r="K19" i="4"/>
  <c r="K15" i="4"/>
  <c r="K14" i="4"/>
  <c r="K20" i="4" s="1"/>
  <c r="K25" i="4" s="1"/>
  <c r="K26" i="4" s="1"/>
  <c r="K27" i="4" s="1"/>
  <c r="K18" i="4"/>
  <c r="Q15" i="1"/>
  <c r="Q20" i="1" s="1"/>
  <c r="Q25" i="1" s="1"/>
  <c r="Q26" i="1" s="1"/>
  <c r="Q27" i="1" s="1"/>
  <c r="Q14" i="1"/>
  <c r="Q18" i="1"/>
  <c r="Q19" i="1"/>
  <c r="U14" i="1"/>
  <c r="U20" i="1" s="1"/>
  <c r="U25" i="1" s="1"/>
  <c r="U26" i="1" s="1"/>
  <c r="U19" i="1"/>
  <c r="U18" i="1"/>
  <c r="U15" i="1"/>
  <c r="Y14" i="1"/>
  <c r="Y20" i="1" s="1"/>
  <c r="Y25" i="1" s="1"/>
  <c r="Y26" i="1" s="1"/>
  <c r="Y27" i="1" s="1"/>
  <c r="Y18" i="1"/>
  <c r="AA18" i="1"/>
  <c r="AA15" i="1"/>
  <c r="AA14" i="1"/>
  <c r="AA20" i="1" s="1"/>
  <c r="AA25" i="1" s="1"/>
  <c r="AA26" i="1" s="1"/>
  <c r="M20" i="4"/>
  <c r="M25" i="4" s="1"/>
  <c r="M26" i="4" s="1"/>
  <c r="O27" i="4" s="1"/>
  <c r="M19" i="4"/>
  <c r="M15" i="4"/>
  <c r="M18" i="4"/>
  <c r="Y15" i="1"/>
  <c r="W15" i="4"/>
  <c r="AA19" i="1"/>
  <c r="W14" i="4"/>
  <c r="Y19" i="4"/>
  <c r="Q20" i="4"/>
  <c r="Q25" i="4" s="1"/>
  <c r="Q26" i="4" s="1"/>
  <c r="Q27" i="4" s="1"/>
  <c r="Q18" i="4"/>
  <c r="Q14" i="4"/>
  <c r="Q15" i="4"/>
  <c r="Q19" i="4"/>
  <c r="I20" i="2"/>
  <c r="I25" i="2" s="1"/>
  <c r="I26" i="2" s="1"/>
  <c r="K27" i="2" s="1"/>
  <c r="M15" i="1"/>
  <c r="M20" i="1" s="1"/>
  <c r="M25" i="1" s="1"/>
  <c r="M26" i="1" s="1"/>
  <c r="M27" i="1" s="1"/>
  <c r="O20" i="1"/>
  <c r="O25" i="1" s="1"/>
  <c r="O26" i="1" s="1"/>
  <c r="U15" i="4"/>
  <c r="U14" i="4"/>
  <c r="U20" i="4" s="1"/>
  <c r="U25" i="4" s="1"/>
  <c r="U26" i="4" s="1"/>
  <c r="U27" i="4" s="1"/>
  <c r="M14" i="1"/>
  <c r="I20" i="3"/>
  <c r="I25" i="3" s="1"/>
  <c r="I26" i="3" s="1"/>
  <c r="K27" i="3" s="1"/>
  <c r="U27" i="1" l="1"/>
  <c r="AA27" i="1"/>
  <c r="W27" i="1"/>
  <c r="O27" i="1"/>
  <c r="W20" i="4"/>
  <c r="W25" i="4" s="1"/>
  <c r="W26" i="4" s="1"/>
  <c r="W27" i="4" s="1"/>
  <c r="M27" i="4"/>
  <c r="Y27" i="4" l="1"/>
</calcChain>
</file>

<file path=xl/sharedStrings.xml><?xml version="1.0" encoding="utf-8"?>
<sst xmlns="http://schemas.openxmlformats.org/spreadsheetml/2006/main" count="252" uniqueCount="48">
  <si>
    <t>YEC'2 2023/24 GRA</t>
  </si>
  <si>
    <t>Table 1. Non-Government Residential at 800 kW.h/month usage [Whitehorse]</t>
  </si>
  <si>
    <t>UCG-YEC-1-6 (c) Attachment 1</t>
  </si>
  <si>
    <t>Line #</t>
  </si>
  <si>
    <t>Customer Use per month:</t>
  </si>
  <si>
    <t>Actuals</t>
  </si>
  <si>
    <t>UCG-YEC-1-6 (c) Assumptions</t>
  </si>
  <si>
    <t>kWh</t>
  </si>
  <si>
    <t xml:space="preserve">Rates </t>
  </si>
  <si>
    <t>Bill</t>
  </si>
  <si>
    <t xml:space="preserve">Base Rates </t>
  </si>
  <si>
    <t>Customer Charge (per month)</t>
  </si>
  <si>
    <t>2=kWh*Base rate</t>
  </si>
  <si>
    <t>First Block Energy (kWh)</t>
  </si>
  <si>
    <t>3=kWh*Base rate</t>
  </si>
  <si>
    <t>Second Block Energy (kWh)</t>
  </si>
  <si>
    <t>4=kWh*Rider F rate</t>
  </si>
  <si>
    <t>Rider F (kWh) [Fuel Price Rider]</t>
  </si>
  <si>
    <t>5=(1+2+3)*Rider J rate</t>
  </si>
  <si>
    <t>YEC Rider J (%)</t>
  </si>
  <si>
    <t>6=(1+2+3)*Rider J1 rate</t>
  </si>
  <si>
    <t>YEC Rider J1 (%)</t>
  </si>
  <si>
    <t>7=kWh*Rider E rate</t>
  </si>
  <si>
    <t>Rider E (kWh) [LWRF Rider]</t>
  </si>
  <si>
    <t>8=kWh*Rider S rate</t>
  </si>
  <si>
    <t>AEY Rider S (kWh)</t>
  </si>
  <si>
    <t>9=(1+2+3)*Rider R1 rate</t>
  </si>
  <si>
    <t>AEY Rider R1 (%)</t>
  </si>
  <si>
    <t>10=(1+2+3)*Rider R rate</t>
  </si>
  <si>
    <t>AEY Rider R (%)</t>
  </si>
  <si>
    <t>11=Sum(1:10)</t>
  </si>
  <si>
    <t>Total Before Regates and GST</t>
  </si>
  <si>
    <t>Less: Rebates</t>
  </si>
  <si>
    <t>12=kWh*IER</t>
  </si>
  <si>
    <t>Interim Electrical Rebate (IER, 1st block)</t>
  </si>
  <si>
    <t>13=Sum(11:12)</t>
  </si>
  <si>
    <t>Total After Rebates, before GST</t>
  </si>
  <si>
    <t>14=13*1.05</t>
  </si>
  <si>
    <t>Total After GST</t>
  </si>
  <si>
    <t>Change, %</t>
  </si>
  <si>
    <t>Notes:</t>
  </si>
  <si>
    <t>1. Income Tax Rebate was discontinued as of April 1, 2019, therefore not included in the calcualtions.</t>
  </si>
  <si>
    <t>2. The January 1, 2025 bill calculation assumes YEC's 2023/24 GRA final rate approved effective August 1, 2024 as proposed in the Application.</t>
  </si>
  <si>
    <t>3. The January 1, 2025 bill calculation does not include AEY's 2023/24 GRA final rate impact.</t>
  </si>
  <si>
    <t xml:space="preserve">4. The Yukon government provided Inflation Relief Rebate from March through December 2022. </t>
  </si>
  <si>
    <t>Table 2. Non-Government Residential at 1,000 kW.h/month usage [Whitehorse]</t>
  </si>
  <si>
    <t>Table 3. Non-Government Residential at 1,200 kW.h/month usage [Whitehorse]</t>
  </si>
  <si>
    <t>Table 4. Non-Government Residential at 1,400 kW.h/month usage [Whitehorse]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</si>
</sst>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;[Red]\-&quot;$&quot;#,##0.00"/>
    <numFmt numFmtId="164" formatCode="_(* #,##0.00_);_(* \(#,##0.00\);_(* &quot;-&quot;??_);_(@_)"/>
    <numFmt numFmtId="165" formatCode="_(* #,##0_);_(* \(#,##0\);_(* &quot;-&quot;??_);_(@_)"/>
    <numFmt numFmtId="166" formatCode="&quot;$&quot;#,##0.0000;\-&quot;$&quot;#,##0.0000"/>
    <numFmt numFmtId="167" formatCode="&quot;$&quot;#,##0.000000;[Red]\-&quot;$&quot;#,##0.000000"/>
    <numFmt numFmtId="168" formatCode="&quot;$&quot;#,##0.00000;[Red]\-&quot;$&quot;#,##0.00000"/>
    <numFmt numFmtId="169" formatCode="&quot;$&quot;#,##0.0;[Red]\-&quot;$&quot;#,##0.0"/>
    <numFmt numFmtId="170" formatCode="&quot;$&quot;#,##0.0;[Red]&quot;$&quot;#,##0.0"/>
    <numFmt numFmtId="171" formatCode="0.0%"/>
    <numFmt numFmtId="172" formatCode="&quot;$&quot;#,##0.00_);[Red]\(&quot;$&quot;#,##0.00\)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2"/>
    <xf numFmtId="0" fontId="1" fillId="0" borderId="0" xfId="2" applyAlignment="1">
      <alignment horizontal="right"/>
    </xf>
    <xf numFmtId="0" fontId="4" fillId="0" borderId="0" xfId="2" applyFont="1"/>
    <xf numFmtId="0" fontId="3" fillId="0" borderId="2" xfId="2" applyFont="1" applyBorder="1"/>
    <xf numFmtId="0" fontId="1" fillId="0" borderId="3" xfId="2" applyBorder="1"/>
    <xf numFmtId="0" fontId="1" fillId="0" borderId="8" xfId="2" applyBorder="1"/>
    <xf numFmtId="0" fontId="1" fillId="0" borderId="9" xfId="2" applyBorder="1"/>
    <xf numFmtId="165" fontId="3" fillId="0" borderId="4" xfId="3" applyNumberFormat="1" applyFont="1" applyBorder="1"/>
    <xf numFmtId="0" fontId="3" fillId="0" borderId="6" xfId="2" applyFont="1" applyBorder="1"/>
    <xf numFmtId="0" fontId="5" fillId="0" borderId="10" xfId="2" applyFont="1" applyBorder="1" applyAlignment="1">
      <alignment horizontal="center" wrapText="1"/>
    </xf>
    <xf numFmtId="0" fontId="5" fillId="0" borderId="11" xfId="2" applyFont="1" applyBorder="1" applyAlignment="1">
      <alignment horizontal="center"/>
    </xf>
    <xf numFmtId="0" fontId="1" fillId="0" borderId="10" xfId="2" applyBorder="1"/>
    <xf numFmtId="0" fontId="1" fillId="0" borderId="11" xfId="2" applyBorder="1"/>
    <xf numFmtId="0" fontId="1" fillId="0" borderId="0" xfId="2" applyAlignment="1">
      <alignment horizontal="center"/>
    </xf>
    <xf numFmtId="8" fontId="1" fillId="0" borderId="10" xfId="2" applyNumberFormat="1" applyBorder="1"/>
    <xf numFmtId="8" fontId="1" fillId="0" borderId="11" xfId="2" applyNumberFormat="1" applyBorder="1"/>
    <xf numFmtId="165" fontId="1" fillId="0" borderId="0" xfId="2" applyNumberFormat="1"/>
    <xf numFmtId="166" fontId="1" fillId="0" borderId="10" xfId="2" applyNumberFormat="1" applyBorder="1" applyAlignment="1">
      <alignment horizontal="right"/>
    </xf>
    <xf numFmtId="167" fontId="1" fillId="0" borderId="10" xfId="2" applyNumberFormat="1" applyBorder="1"/>
    <xf numFmtId="168" fontId="0" fillId="0" borderId="10" xfId="0" applyNumberFormat="1" applyBorder="1"/>
    <xf numFmtId="10" fontId="1" fillId="0" borderId="10" xfId="2" applyNumberFormat="1" applyBorder="1"/>
    <xf numFmtId="8" fontId="1" fillId="0" borderId="12" xfId="2" applyNumberFormat="1" applyBorder="1"/>
    <xf numFmtId="169" fontId="1" fillId="0" borderId="10" xfId="2" applyNumberFormat="1" applyBorder="1"/>
    <xf numFmtId="0" fontId="7" fillId="0" borderId="0" xfId="2" applyFont="1"/>
    <xf numFmtId="166" fontId="2" fillId="0" borderId="0" xfId="2" applyNumberFormat="1" applyFont="1"/>
    <xf numFmtId="166" fontId="2" fillId="0" borderId="11" xfId="2" applyNumberFormat="1" applyFont="1" applyBorder="1"/>
    <xf numFmtId="166" fontId="1" fillId="0" borderId="10" xfId="2" applyNumberFormat="1" applyBorder="1"/>
    <xf numFmtId="169" fontId="2" fillId="0" borderId="11" xfId="2" applyNumberFormat="1" applyFont="1" applyBorder="1"/>
    <xf numFmtId="170" fontId="1" fillId="0" borderId="8" xfId="2" applyNumberFormat="1" applyBorder="1"/>
    <xf numFmtId="8" fontId="1" fillId="0" borderId="13" xfId="2" applyNumberFormat="1" applyBorder="1"/>
    <xf numFmtId="170" fontId="1" fillId="0" borderId="0" xfId="2" applyNumberFormat="1"/>
    <xf numFmtId="8" fontId="1" fillId="0" borderId="0" xfId="2" applyNumberFormat="1"/>
    <xf numFmtId="8" fontId="7" fillId="0" borderId="0" xfId="2" applyNumberFormat="1" applyFont="1"/>
    <xf numFmtId="171" fontId="7" fillId="0" borderId="0" xfId="1" applyNumberFormat="1" applyFont="1"/>
    <xf numFmtId="171" fontId="7" fillId="0" borderId="0" xfId="4" applyNumberFormat="1" applyFont="1"/>
    <xf numFmtId="172" fontId="7" fillId="0" borderId="0" xfId="2" applyNumberFormat="1" applyFont="1"/>
    <xf numFmtId="171" fontId="0" fillId="0" borderId="0" xfId="4" applyNumberFormat="1" applyFont="1"/>
    <xf numFmtId="10" fontId="1" fillId="0" borderId="0" xfId="2" applyNumberFormat="1"/>
    <xf numFmtId="10" fontId="0" fillId="0" borderId="0" xfId="4" applyNumberFormat="1" applyFont="1"/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17" fontId="3" fillId="0" borderId="4" xfId="2" applyNumberFormat="1" applyFont="1" applyBorder="1" applyAlignment="1">
      <alignment horizontal="center"/>
    </xf>
    <xf numFmtId="17" fontId="3" fillId="0" borderId="6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</cellXfs>
  <cellStyles count="5">
    <cellStyle name="Comma 2 2" xfId="3" xr:uid="{68C71CD1-AE01-471A-B912-CF4C8A74FEAF}"/>
    <cellStyle name="Normal" xfId="0" builtinId="0"/>
    <cellStyle name="Normal 2 3" xfId="2" xr:uid="{FB0D3AA8-FDEE-48EC-A6D3-11497C6E00F6}"/>
    <cellStyle name="Percent" xfId="1" builtinId="5"/>
    <cellStyle name="Percent 2 3" xfId="4" xr:uid="{BF712B86-AE00-47E6-BBD2-763E5E3FCD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169E-033A-4781-A8B2-D643708D6FC1}">
  <sheetPr>
    <pageSetUpPr fitToPage="1"/>
  </sheetPr>
  <dimension ref="B1:AA36"/>
  <sheetViews>
    <sheetView showGridLines="0" tabSelected="1" view="pageBreakPreview" zoomScale="55" zoomScaleSheetLayoutView="55" workbookViewId="0">
      <selection activeCell="F3" sqref="F3"/>
    </sheetView>
  </sheetViews>
  <sheetFormatPr defaultRowHeight="14.5" x14ac:dyDescent="0.35"/>
  <cols>
    <col min="1" max="1" width="4.6328125" style="1" customWidth="1"/>
    <col min="2" max="2" width="25.08984375" style="1" customWidth="1"/>
    <col min="3" max="3" width="4.90625" style="1" customWidth="1"/>
    <col min="4" max="4" width="12.08984375" style="1" customWidth="1"/>
    <col min="5" max="5" width="6.08984375" style="1" customWidth="1"/>
    <col min="6" max="6" width="5.453125" style="1" customWidth="1"/>
    <col min="7" max="7" width="10.26953125" style="1" customWidth="1"/>
    <col min="8" max="9" width="10.6328125" style="1" customWidth="1"/>
    <col min="10" max="15" width="11.453125" style="1" customWidth="1"/>
    <col min="16" max="16" width="12.6328125" style="1" customWidth="1"/>
    <col min="17" max="19" width="10.6328125" style="1" customWidth="1"/>
    <col min="20" max="27" width="11.08984375" style="1" customWidth="1"/>
    <col min="28" max="239" width="8.7265625" style="1"/>
    <col min="240" max="240" width="9.6328125" style="1" bestFit="1" customWidth="1"/>
    <col min="241" max="241" width="8.7265625" style="1"/>
    <col min="242" max="242" width="9.54296875" style="1" bestFit="1" customWidth="1"/>
    <col min="243" max="243" width="10.6328125" style="1" customWidth="1"/>
    <col min="244" max="244" width="10.90625" style="1" customWidth="1"/>
    <col min="245" max="245" width="9.453125" style="1" bestFit="1" customWidth="1"/>
    <col min="246" max="246" width="10.08984375" style="1" customWidth="1"/>
    <col min="247" max="247" width="9.453125" style="1" bestFit="1" customWidth="1"/>
    <col min="248" max="248" width="10.90625" style="1" bestFit="1" customWidth="1"/>
    <col min="249" max="249" width="9.36328125" style="1" bestFit="1" customWidth="1"/>
    <col min="250" max="250" width="11.08984375" style="1" customWidth="1"/>
    <col min="251" max="251" width="9.453125" style="1" bestFit="1" customWidth="1"/>
    <col min="252" max="252" width="10.453125" style="1" customWidth="1"/>
    <col min="253" max="253" width="10.36328125" style="1" customWidth="1"/>
    <col min="254" max="254" width="8.7265625" style="1"/>
    <col min="255" max="255" width="10.6328125" style="1" customWidth="1"/>
    <col min="256" max="495" width="8.7265625" style="1"/>
    <col min="496" max="496" width="9.6328125" style="1" bestFit="1" customWidth="1"/>
    <col min="497" max="497" width="8.7265625" style="1"/>
    <col min="498" max="498" width="9.54296875" style="1" bestFit="1" customWidth="1"/>
    <col min="499" max="499" width="10.6328125" style="1" customWidth="1"/>
    <col min="500" max="500" width="10.90625" style="1" customWidth="1"/>
    <col min="501" max="501" width="9.453125" style="1" bestFit="1" customWidth="1"/>
    <col min="502" max="502" width="10.08984375" style="1" customWidth="1"/>
    <col min="503" max="503" width="9.453125" style="1" bestFit="1" customWidth="1"/>
    <col min="504" max="504" width="10.90625" style="1" bestFit="1" customWidth="1"/>
    <col min="505" max="505" width="9.36328125" style="1" bestFit="1" customWidth="1"/>
    <col min="506" max="506" width="11.08984375" style="1" customWidth="1"/>
    <col min="507" max="507" width="9.453125" style="1" bestFit="1" customWidth="1"/>
    <col min="508" max="508" width="10.453125" style="1" customWidth="1"/>
    <col min="509" max="509" width="10.36328125" style="1" customWidth="1"/>
    <col min="510" max="510" width="8.7265625" style="1"/>
    <col min="511" max="511" width="10.6328125" style="1" customWidth="1"/>
    <col min="512" max="751" width="8.7265625" style="1"/>
    <col min="752" max="752" width="9.6328125" style="1" bestFit="1" customWidth="1"/>
    <col min="753" max="753" width="8.7265625" style="1"/>
    <col min="754" max="754" width="9.54296875" style="1" bestFit="1" customWidth="1"/>
    <col min="755" max="755" width="10.6328125" style="1" customWidth="1"/>
    <col min="756" max="756" width="10.90625" style="1" customWidth="1"/>
    <col min="757" max="757" width="9.453125" style="1" bestFit="1" customWidth="1"/>
    <col min="758" max="758" width="10.08984375" style="1" customWidth="1"/>
    <col min="759" max="759" width="9.453125" style="1" bestFit="1" customWidth="1"/>
    <col min="760" max="760" width="10.90625" style="1" bestFit="1" customWidth="1"/>
    <col min="761" max="761" width="9.36328125" style="1" bestFit="1" customWidth="1"/>
    <col min="762" max="762" width="11.08984375" style="1" customWidth="1"/>
    <col min="763" max="763" width="9.453125" style="1" bestFit="1" customWidth="1"/>
    <col min="764" max="764" width="10.453125" style="1" customWidth="1"/>
    <col min="765" max="765" width="10.36328125" style="1" customWidth="1"/>
    <col min="766" max="766" width="8.7265625" style="1"/>
    <col min="767" max="767" width="10.6328125" style="1" customWidth="1"/>
    <col min="768" max="1007" width="8.7265625" style="1"/>
    <col min="1008" max="1008" width="9.6328125" style="1" bestFit="1" customWidth="1"/>
    <col min="1009" max="1009" width="8.7265625" style="1"/>
    <col min="1010" max="1010" width="9.54296875" style="1" bestFit="1" customWidth="1"/>
    <col min="1011" max="1011" width="10.6328125" style="1" customWidth="1"/>
    <col min="1012" max="1012" width="10.90625" style="1" customWidth="1"/>
    <col min="1013" max="1013" width="9.453125" style="1" bestFit="1" customWidth="1"/>
    <col min="1014" max="1014" width="10.08984375" style="1" customWidth="1"/>
    <col min="1015" max="1015" width="9.453125" style="1" bestFit="1" customWidth="1"/>
    <col min="1016" max="1016" width="10.90625" style="1" bestFit="1" customWidth="1"/>
    <col min="1017" max="1017" width="9.36328125" style="1" bestFit="1" customWidth="1"/>
    <col min="1018" max="1018" width="11.08984375" style="1" customWidth="1"/>
    <col min="1019" max="1019" width="9.453125" style="1" bestFit="1" customWidth="1"/>
    <col min="1020" max="1020" width="10.453125" style="1" customWidth="1"/>
    <col min="1021" max="1021" width="10.36328125" style="1" customWidth="1"/>
    <col min="1022" max="1022" width="8.7265625" style="1"/>
    <col min="1023" max="1023" width="10.6328125" style="1" customWidth="1"/>
    <col min="1024" max="1263" width="8.7265625" style="1"/>
    <col min="1264" max="1264" width="9.6328125" style="1" bestFit="1" customWidth="1"/>
    <col min="1265" max="1265" width="8.7265625" style="1"/>
    <col min="1266" max="1266" width="9.54296875" style="1" bestFit="1" customWidth="1"/>
    <col min="1267" max="1267" width="10.6328125" style="1" customWidth="1"/>
    <col min="1268" max="1268" width="10.90625" style="1" customWidth="1"/>
    <col min="1269" max="1269" width="9.453125" style="1" bestFit="1" customWidth="1"/>
    <col min="1270" max="1270" width="10.08984375" style="1" customWidth="1"/>
    <col min="1271" max="1271" width="9.453125" style="1" bestFit="1" customWidth="1"/>
    <col min="1272" max="1272" width="10.90625" style="1" bestFit="1" customWidth="1"/>
    <col min="1273" max="1273" width="9.36328125" style="1" bestFit="1" customWidth="1"/>
    <col min="1274" max="1274" width="11.08984375" style="1" customWidth="1"/>
    <col min="1275" max="1275" width="9.453125" style="1" bestFit="1" customWidth="1"/>
    <col min="1276" max="1276" width="10.453125" style="1" customWidth="1"/>
    <col min="1277" max="1277" width="10.36328125" style="1" customWidth="1"/>
    <col min="1278" max="1278" width="8.7265625" style="1"/>
    <col min="1279" max="1279" width="10.6328125" style="1" customWidth="1"/>
    <col min="1280" max="1519" width="8.7265625" style="1"/>
    <col min="1520" max="1520" width="9.6328125" style="1" bestFit="1" customWidth="1"/>
    <col min="1521" max="1521" width="8.7265625" style="1"/>
    <col min="1522" max="1522" width="9.54296875" style="1" bestFit="1" customWidth="1"/>
    <col min="1523" max="1523" width="10.6328125" style="1" customWidth="1"/>
    <col min="1524" max="1524" width="10.90625" style="1" customWidth="1"/>
    <col min="1525" max="1525" width="9.453125" style="1" bestFit="1" customWidth="1"/>
    <col min="1526" max="1526" width="10.08984375" style="1" customWidth="1"/>
    <col min="1527" max="1527" width="9.453125" style="1" bestFit="1" customWidth="1"/>
    <col min="1528" max="1528" width="10.90625" style="1" bestFit="1" customWidth="1"/>
    <col min="1529" max="1529" width="9.36328125" style="1" bestFit="1" customWidth="1"/>
    <col min="1530" max="1530" width="11.08984375" style="1" customWidth="1"/>
    <col min="1531" max="1531" width="9.453125" style="1" bestFit="1" customWidth="1"/>
    <col min="1532" max="1532" width="10.453125" style="1" customWidth="1"/>
    <col min="1533" max="1533" width="10.36328125" style="1" customWidth="1"/>
    <col min="1534" max="1534" width="8.7265625" style="1"/>
    <col min="1535" max="1535" width="10.6328125" style="1" customWidth="1"/>
    <col min="1536" max="1775" width="8.7265625" style="1"/>
    <col min="1776" max="1776" width="9.6328125" style="1" bestFit="1" customWidth="1"/>
    <col min="1777" max="1777" width="8.7265625" style="1"/>
    <col min="1778" max="1778" width="9.54296875" style="1" bestFit="1" customWidth="1"/>
    <col min="1779" max="1779" width="10.6328125" style="1" customWidth="1"/>
    <col min="1780" max="1780" width="10.90625" style="1" customWidth="1"/>
    <col min="1781" max="1781" width="9.453125" style="1" bestFit="1" customWidth="1"/>
    <col min="1782" max="1782" width="10.08984375" style="1" customWidth="1"/>
    <col min="1783" max="1783" width="9.453125" style="1" bestFit="1" customWidth="1"/>
    <col min="1784" max="1784" width="10.90625" style="1" bestFit="1" customWidth="1"/>
    <col min="1785" max="1785" width="9.36328125" style="1" bestFit="1" customWidth="1"/>
    <col min="1786" max="1786" width="11.08984375" style="1" customWidth="1"/>
    <col min="1787" max="1787" width="9.453125" style="1" bestFit="1" customWidth="1"/>
    <col min="1788" max="1788" width="10.453125" style="1" customWidth="1"/>
    <col min="1789" max="1789" width="10.36328125" style="1" customWidth="1"/>
    <col min="1790" max="1790" width="8.7265625" style="1"/>
    <col min="1791" max="1791" width="10.6328125" style="1" customWidth="1"/>
    <col min="1792" max="2031" width="8.7265625" style="1"/>
    <col min="2032" max="2032" width="9.6328125" style="1" bestFit="1" customWidth="1"/>
    <col min="2033" max="2033" width="8.7265625" style="1"/>
    <col min="2034" max="2034" width="9.54296875" style="1" bestFit="1" customWidth="1"/>
    <col min="2035" max="2035" width="10.6328125" style="1" customWidth="1"/>
    <col min="2036" max="2036" width="10.90625" style="1" customWidth="1"/>
    <col min="2037" max="2037" width="9.453125" style="1" bestFit="1" customWidth="1"/>
    <col min="2038" max="2038" width="10.08984375" style="1" customWidth="1"/>
    <col min="2039" max="2039" width="9.453125" style="1" bestFit="1" customWidth="1"/>
    <col min="2040" max="2040" width="10.90625" style="1" bestFit="1" customWidth="1"/>
    <col min="2041" max="2041" width="9.36328125" style="1" bestFit="1" customWidth="1"/>
    <col min="2042" max="2042" width="11.08984375" style="1" customWidth="1"/>
    <col min="2043" max="2043" width="9.453125" style="1" bestFit="1" customWidth="1"/>
    <col min="2044" max="2044" width="10.453125" style="1" customWidth="1"/>
    <col min="2045" max="2045" width="10.36328125" style="1" customWidth="1"/>
    <col min="2046" max="2046" width="8.7265625" style="1"/>
    <col min="2047" max="2047" width="10.6328125" style="1" customWidth="1"/>
    <col min="2048" max="2287" width="8.7265625" style="1"/>
    <col min="2288" max="2288" width="9.6328125" style="1" bestFit="1" customWidth="1"/>
    <col min="2289" max="2289" width="8.7265625" style="1"/>
    <col min="2290" max="2290" width="9.54296875" style="1" bestFit="1" customWidth="1"/>
    <col min="2291" max="2291" width="10.6328125" style="1" customWidth="1"/>
    <col min="2292" max="2292" width="10.90625" style="1" customWidth="1"/>
    <col min="2293" max="2293" width="9.453125" style="1" bestFit="1" customWidth="1"/>
    <col min="2294" max="2294" width="10.08984375" style="1" customWidth="1"/>
    <col min="2295" max="2295" width="9.453125" style="1" bestFit="1" customWidth="1"/>
    <col min="2296" max="2296" width="10.90625" style="1" bestFit="1" customWidth="1"/>
    <col min="2297" max="2297" width="9.36328125" style="1" bestFit="1" customWidth="1"/>
    <col min="2298" max="2298" width="11.08984375" style="1" customWidth="1"/>
    <col min="2299" max="2299" width="9.453125" style="1" bestFit="1" customWidth="1"/>
    <col min="2300" max="2300" width="10.453125" style="1" customWidth="1"/>
    <col min="2301" max="2301" width="10.36328125" style="1" customWidth="1"/>
    <col min="2302" max="2302" width="8.7265625" style="1"/>
    <col min="2303" max="2303" width="10.6328125" style="1" customWidth="1"/>
    <col min="2304" max="2543" width="8.7265625" style="1"/>
    <col min="2544" max="2544" width="9.6328125" style="1" bestFit="1" customWidth="1"/>
    <col min="2545" max="2545" width="8.7265625" style="1"/>
    <col min="2546" max="2546" width="9.54296875" style="1" bestFit="1" customWidth="1"/>
    <col min="2547" max="2547" width="10.6328125" style="1" customWidth="1"/>
    <col min="2548" max="2548" width="10.90625" style="1" customWidth="1"/>
    <col min="2549" max="2549" width="9.453125" style="1" bestFit="1" customWidth="1"/>
    <col min="2550" max="2550" width="10.08984375" style="1" customWidth="1"/>
    <col min="2551" max="2551" width="9.453125" style="1" bestFit="1" customWidth="1"/>
    <col min="2552" max="2552" width="10.90625" style="1" bestFit="1" customWidth="1"/>
    <col min="2553" max="2553" width="9.36328125" style="1" bestFit="1" customWidth="1"/>
    <col min="2554" max="2554" width="11.08984375" style="1" customWidth="1"/>
    <col min="2555" max="2555" width="9.453125" style="1" bestFit="1" customWidth="1"/>
    <col min="2556" max="2556" width="10.453125" style="1" customWidth="1"/>
    <col min="2557" max="2557" width="10.36328125" style="1" customWidth="1"/>
    <col min="2558" max="2558" width="8.7265625" style="1"/>
    <col min="2559" max="2559" width="10.6328125" style="1" customWidth="1"/>
    <col min="2560" max="2799" width="8.7265625" style="1"/>
    <col min="2800" max="2800" width="9.6328125" style="1" bestFit="1" customWidth="1"/>
    <col min="2801" max="2801" width="8.7265625" style="1"/>
    <col min="2802" max="2802" width="9.54296875" style="1" bestFit="1" customWidth="1"/>
    <col min="2803" max="2803" width="10.6328125" style="1" customWidth="1"/>
    <col min="2804" max="2804" width="10.90625" style="1" customWidth="1"/>
    <col min="2805" max="2805" width="9.453125" style="1" bestFit="1" customWidth="1"/>
    <col min="2806" max="2806" width="10.08984375" style="1" customWidth="1"/>
    <col min="2807" max="2807" width="9.453125" style="1" bestFit="1" customWidth="1"/>
    <col min="2808" max="2808" width="10.90625" style="1" bestFit="1" customWidth="1"/>
    <col min="2809" max="2809" width="9.36328125" style="1" bestFit="1" customWidth="1"/>
    <col min="2810" max="2810" width="11.08984375" style="1" customWidth="1"/>
    <col min="2811" max="2811" width="9.453125" style="1" bestFit="1" customWidth="1"/>
    <col min="2812" max="2812" width="10.453125" style="1" customWidth="1"/>
    <col min="2813" max="2813" width="10.36328125" style="1" customWidth="1"/>
    <col min="2814" max="2814" width="8.7265625" style="1"/>
    <col min="2815" max="2815" width="10.6328125" style="1" customWidth="1"/>
    <col min="2816" max="3055" width="8.7265625" style="1"/>
    <col min="3056" max="3056" width="9.6328125" style="1" bestFit="1" customWidth="1"/>
    <col min="3057" max="3057" width="8.7265625" style="1"/>
    <col min="3058" max="3058" width="9.54296875" style="1" bestFit="1" customWidth="1"/>
    <col min="3059" max="3059" width="10.6328125" style="1" customWidth="1"/>
    <col min="3060" max="3060" width="10.90625" style="1" customWidth="1"/>
    <col min="3061" max="3061" width="9.453125" style="1" bestFit="1" customWidth="1"/>
    <col min="3062" max="3062" width="10.08984375" style="1" customWidth="1"/>
    <col min="3063" max="3063" width="9.453125" style="1" bestFit="1" customWidth="1"/>
    <col min="3064" max="3064" width="10.90625" style="1" bestFit="1" customWidth="1"/>
    <col min="3065" max="3065" width="9.36328125" style="1" bestFit="1" customWidth="1"/>
    <col min="3066" max="3066" width="11.08984375" style="1" customWidth="1"/>
    <col min="3067" max="3067" width="9.453125" style="1" bestFit="1" customWidth="1"/>
    <col min="3068" max="3068" width="10.453125" style="1" customWidth="1"/>
    <col min="3069" max="3069" width="10.36328125" style="1" customWidth="1"/>
    <col min="3070" max="3070" width="8.7265625" style="1"/>
    <col min="3071" max="3071" width="10.6328125" style="1" customWidth="1"/>
    <col min="3072" max="3311" width="8.7265625" style="1"/>
    <col min="3312" max="3312" width="9.6328125" style="1" bestFit="1" customWidth="1"/>
    <col min="3313" max="3313" width="8.7265625" style="1"/>
    <col min="3314" max="3314" width="9.54296875" style="1" bestFit="1" customWidth="1"/>
    <col min="3315" max="3315" width="10.6328125" style="1" customWidth="1"/>
    <col min="3316" max="3316" width="10.90625" style="1" customWidth="1"/>
    <col min="3317" max="3317" width="9.453125" style="1" bestFit="1" customWidth="1"/>
    <col min="3318" max="3318" width="10.08984375" style="1" customWidth="1"/>
    <col min="3319" max="3319" width="9.453125" style="1" bestFit="1" customWidth="1"/>
    <col min="3320" max="3320" width="10.90625" style="1" bestFit="1" customWidth="1"/>
    <col min="3321" max="3321" width="9.36328125" style="1" bestFit="1" customWidth="1"/>
    <col min="3322" max="3322" width="11.08984375" style="1" customWidth="1"/>
    <col min="3323" max="3323" width="9.453125" style="1" bestFit="1" customWidth="1"/>
    <col min="3324" max="3324" width="10.453125" style="1" customWidth="1"/>
    <col min="3325" max="3325" width="10.36328125" style="1" customWidth="1"/>
    <col min="3326" max="3326" width="8.7265625" style="1"/>
    <col min="3327" max="3327" width="10.6328125" style="1" customWidth="1"/>
    <col min="3328" max="3567" width="8.7265625" style="1"/>
    <col min="3568" max="3568" width="9.6328125" style="1" bestFit="1" customWidth="1"/>
    <col min="3569" max="3569" width="8.7265625" style="1"/>
    <col min="3570" max="3570" width="9.54296875" style="1" bestFit="1" customWidth="1"/>
    <col min="3571" max="3571" width="10.6328125" style="1" customWidth="1"/>
    <col min="3572" max="3572" width="10.90625" style="1" customWidth="1"/>
    <col min="3573" max="3573" width="9.453125" style="1" bestFit="1" customWidth="1"/>
    <col min="3574" max="3574" width="10.08984375" style="1" customWidth="1"/>
    <col min="3575" max="3575" width="9.453125" style="1" bestFit="1" customWidth="1"/>
    <col min="3576" max="3576" width="10.90625" style="1" bestFit="1" customWidth="1"/>
    <col min="3577" max="3577" width="9.36328125" style="1" bestFit="1" customWidth="1"/>
    <col min="3578" max="3578" width="11.08984375" style="1" customWidth="1"/>
    <col min="3579" max="3579" width="9.453125" style="1" bestFit="1" customWidth="1"/>
    <col min="3580" max="3580" width="10.453125" style="1" customWidth="1"/>
    <col min="3581" max="3581" width="10.36328125" style="1" customWidth="1"/>
    <col min="3582" max="3582" width="8.7265625" style="1"/>
    <col min="3583" max="3583" width="10.6328125" style="1" customWidth="1"/>
    <col min="3584" max="3823" width="8.7265625" style="1"/>
    <col min="3824" max="3824" width="9.6328125" style="1" bestFit="1" customWidth="1"/>
    <col min="3825" max="3825" width="8.7265625" style="1"/>
    <col min="3826" max="3826" width="9.54296875" style="1" bestFit="1" customWidth="1"/>
    <col min="3827" max="3827" width="10.6328125" style="1" customWidth="1"/>
    <col min="3828" max="3828" width="10.90625" style="1" customWidth="1"/>
    <col min="3829" max="3829" width="9.453125" style="1" bestFit="1" customWidth="1"/>
    <col min="3830" max="3830" width="10.08984375" style="1" customWidth="1"/>
    <col min="3831" max="3831" width="9.453125" style="1" bestFit="1" customWidth="1"/>
    <col min="3832" max="3832" width="10.90625" style="1" bestFit="1" customWidth="1"/>
    <col min="3833" max="3833" width="9.36328125" style="1" bestFit="1" customWidth="1"/>
    <col min="3834" max="3834" width="11.08984375" style="1" customWidth="1"/>
    <col min="3835" max="3835" width="9.453125" style="1" bestFit="1" customWidth="1"/>
    <col min="3836" max="3836" width="10.453125" style="1" customWidth="1"/>
    <col min="3837" max="3837" width="10.36328125" style="1" customWidth="1"/>
    <col min="3838" max="3838" width="8.7265625" style="1"/>
    <col min="3839" max="3839" width="10.6328125" style="1" customWidth="1"/>
    <col min="3840" max="4079" width="8.7265625" style="1"/>
    <col min="4080" max="4080" width="9.6328125" style="1" bestFit="1" customWidth="1"/>
    <col min="4081" max="4081" width="8.7265625" style="1"/>
    <col min="4082" max="4082" width="9.54296875" style="1" bestFit="1" customWidth="1"/>
    <col min="4083" max="4083" width="10.6328125" style="1" customWidth="1"/>
    <col min="4084" max="4084" width="10.90625" style="1" customWidth="1"/>
    <col min="4085" max="4085" width="9.453125" style="1" bestFit="1" customWidth="1"/>
    <col min="4086" max="4086" width="10.08984375" style="1" customWidth="1"/>
    <col min="4087" max="4087" width="9.453125" style="1" bestFit="1" customWidth="1"/>
    <col min="4088" max="4088" width="10.90625" style="1" bestFit="1" customWidth="1"/>
    <col min="4089" max="4089" width="9.36328125" style="1" bestFit="1" customWidth="1"/>
    <col min="4090" max="4090" width="11.08984375" style="1" customWidth="1"/>
    <col min="4091" max="4091" width="9.453125" style="1" bestFit="1" customWidth="1"/>
    <col min="4092" max="4092" width="10.453125" style="1" customWidth="1"/>
    <col min="4093" max="4093" width="10.36328125" style="1" customWidth="1"/>
    <col min="4094" max="4094" width="8.7265625" style="1"/>
    <col min="4095" max="4095" width="10.6328125" style="1" customWidth="1"/>
    <col min="4096" max="4335" width="8.7265625" style="1"/>
    <col min="4336" max="4336" width="9.6328125" style="1" bestFit="1" customWidth="1"/>
    <col min="4337" max="4337" width="8.7265625" style="1"/>
    <col min="4338" max="4338" width="9.54296875" style="1" bestFit="1" customWidth="1"/>
    <col min="4339" max="4339" width="10.6328125" style="1" customWidth="1"/>
    <col min="4340" max="4340" width="10.90625" style="1" customWidth="1"/>
    <col min="4341" max="4341" width="9.453125" style="1" bestFit="1" customWidth="1"/>
    <col min="4342" max="4342" width="10.08984375" style="1" customWidth="1"/>
    <col min="4343" max="4343" width="9.453125" style="1" bestFit="1" customWidth="1"/>
    <col min="4344" max="4344" width="10.90625" style="1" bestFit="1" customWidth="1"/>
    <col min="4345" max="4345" width="9.36328125" style="1" bestFit="1" customWidth="1"/>
    <col min="4346" max="4346" width="11.08984375" style="1" customWidth="1"/>
    <col min="4347" max="4347" width="9.453125" style="1" bestFit="1" customWidth="1"/>
    <col min="4348" max="4348" width="10.453125" style="1" customWidth="1"/>
    <col min="4349" max="4349" width="10.36328125" style="1" customWidth="1"/>
    <col min="4350" max="4350" width="8.7265625" style="1"/>
    <col min="4351" max="4351" width="10.6328125" style="1" customWidth="1"/>
    <col min="4352" max="4591" width="8.7265625" style="1"/>
    <col min="4592" max="4592" width="9.6328125" style="1" bestFit="1" customWidth="1"/>
    <col min="4593" max="4593" width="8.7265625" style="1"/>
    <col min="4594" max="4594" width="9.54296875" style="1" bestFit="1" customWidth="1"/>
    <col min="4595" max="4595" width="10.6328125" style="1" customWidth="1"/>
    <col min="4596" max="4596" width="10.90625" style="1" customWidth="1"/>
    <col min="4597" max="4597" width="9.453125" style="1" bestFit="1" customWidth="1"/>
    <col min="4598" max="4598" width="10.08984375" style="1" customWidth="1"/>
    <col min="4599" max="4599" width="9.453125" style="1" bestFit="1" customWidth="1"/>
    <col min="4600" max="4600" width="10.90625" style="1" bestFit="1" customWidth="1"/>
    <col min="4601" max="4601" width="9.36328125" style="1" bestFit="1" customWidth="1"/>
    <col min="4602" max="4602" width="11.08984375" style="1" customWidth="1"/>
    <col min="4603" max="4603" width="9.453125" style="1" bestFit="1" customWidth="1"/>
    <col min="4604" max="4604" width="10.453125" style="1" customWidth="1"/>
    <col min="4605" max="4605" width="10.36328125" style="1" customWidth="1"/>
    <col min="4606" max="4606" width="8.7265625" style="1"/>
    <col min="4607" max="4607" width="10.6328125" style="1" customWidth="1"/>
    <col min="4608" max="4847" width="8.7265625" style="1"/>
    <col min="4848" max="4848" width="9.6328125" style="1" bestFit="1" customWidth="1"/>
    <col min="4849" max="4849" width="8.7265625" style="1"/>
    <col min="4850" max="4850" width="9.54296875" style="1" bestFit="1" customWidth="1"/>
    <col min="4851" max="4851" width="10.6328125" style="1" customWidth="1"/>
    <col min="4852" max="4852" width="10.90625" style="1" customWidth="1"/>
    <col min="4853" max="4853" width="9.453125" style="1" bestFit="1" customWidth="1"/>
    <col min="4854" max="4854" width="10.08984375" style="1" customWidth="1"/>
    <col min="4855" max="4855" width="9.453125" style="1" bestFit="1" customWidth="1"/>
    <col min="4856" max="4856" width="10.90625" style="1" bestFit="1" customWidth="1"/>
    <col min="4857" max="4857" width="9.36328125" style="1" bestFit="1" customWidth="1"/>
    <col min="4858" max="4858" width="11.08984375" style="1" customWidth="1"/>
    <col min="4859" max="4859" width="9.453125" style="1" bestFit="1" customWidth="1"/>
    <col min="4860" max="4860" width="10.453125" style="1" customWidth="1"/>
    <col min="4861" max="4861" width="10.36328125" style="1" customWidth="1"/>
    <col min="4862" max="4862" width="8.7265625" style="1"/>
    <col min="4863" max="4863" width="10.6328125" style="1" customWidth="1"/>
    <col min="4864" max="5103" width="8.7265625" style="1"/>
    <col min="5104" max="5104" width="9.6328125" style="1" bestFit="1" customWidth="1"/>
    <col min="5105" max="5105" width="8.7265625" style="1"/>
    <col min="5106" max="5106" width="9.54296875" style="1" bestFit="1" customWidth="1"/>
    <col min="5107" max="5107" width="10.6328125" style="1" customWidth="1"/>
    <col min="5108" max="5108" width="10.90625" style="1" customWidth="1"/>
    <col min="5109" max="5109" width="9.453125" style="1" bestFit="1" customWidth="1"/>
    <col min="5110" max="5110" width="10.08984375" style="1" customWidth="1"/>
    <col min="5111" max="5111" width="9.453125" style="1" bestFit="1" customWidth="1"/>
    <col min="5112" max="5112" width="10.90625" style="1" bestFit="1" customWidth="1"/>
    <col min="5113" max="5113" width="9.36328125" style="1" bestFit="1" customWidth="1"/>
    <col min="5114" max="5114" width="11.08984375" style="1" customWidth="1"/>
    <col min="5115" max="5115" width="9.453125" style="1" bestFit="1" customWidth="1"/>
    <col min="5116" max="5116" width="10.453125" style="1" customWidth="1"/>
    <col min="5117" max="5117" width="10.36328125" style="1" customWidth="1"/>
    <col min="5118" max="5118" width="8.7265625" style="1"/>
    <col min="5119" max="5119" width="10.6328125" style="1" customWidth="1"/>
    <col min="5120" max="5359" width="8.7265625" style="1"/>
    <col min="5360" max="5360" width="9.6328125" style="1" bestFit="1" customWidth="1"/>
    <col min="5361" max="5361" width="8.7265625" style="1"/>
    <col min="5362" max="5362" width="9.54296875" style="1" bestFit="1" customWidth="1"/>
    <col min="5363" max="5363" width="10.6328125" style="1" customWidth="1"/>
    <col min="5364" max="5364" width="10.90625" style="1" customWidth="1"/>
    <col min="5365" max="5365" width="9.453125" style="1" bestFit="1" customWidth="1"/>
    <col min="5366" max="5366" width="10.08984375" style="1" customWidth="1"/>
    <col min="5367" max="5367" width="9.453125" style="1" bestFit="1" customWidth="1"/>
    <col min="5368" max="5368" width="10.90625" style="1" bestFit="1" customWidth="1"/>
    <col min="5369" max="5369" width="9.36328125" style="1" bestFit="1" customWidth="1"/>
    <col min="5370" max="5370" width="11.08984375" style="1" customWidth="1"/>
    <col min="5371" max="5371" width="9.453125" style="1" bestFit="1" customWidth="1"/>
    <col min="5372" max="5372" width="10.453125" style="1" customWidth="1"/>
    <col min="5373" max="5373" width="10.36328125" style="1" customWidth="1"/>
    <col min="5374" max="5374" width="8.7265625" style="1"/>
    <col min="5375" max="5375" width="10.6328125" style="1" customWidth="1"/>
    <col min="5376" max="5615" width="8.7265625" style="1"/>
    <col min="5616" max="5616" width="9.6328125" style="1" bestFit="1" customWidth="1"/>
    <col min="5617" max="5617" width="8.7265625" style="1"/>
    <col min="5618" max="5618" width="9.54296875" style="1" bestFit="1" customWidth="1"/>
    <col min="5619" max="5619" width="10.6328125" style="1" customWidth="1"/>
    <col min="5620" max="5620" width="10.90625" style="1" customWidth="1"/>
    <col min="5621" max="5621" width="9.453125" style="1" bestFit="1" customWidth="1"/>
    <col min="5622" max="5622" width="10.08984375" style="1" customWidth="1"/>
    <col min="5623" max="5623" width="9.453125" style="1" bestFit="1" customWidth="1"/>
    <col min="5624" max="5624" width="10.90625" style="1" bestFit="1" customWidth="1"/>
    <col min="5625" max="5625" width="9.36328125" style="1" bestFit="1" customWidth="1"/>
    <col min="5626" max="5626" width="11.08984375" style="1" customWidth="1"/>
    <col min="5627" max="5627" width="9.453125" style="1" bestFit="1" customWidth="1"/>
    <col min="5628" max="5628" width="10.453125" style="1" customWidth="1"/>
    <col min="5629" max="5629" width="10.36328125" style="1" customWidth="1"/>
    <col min="5630" max="5630" width="8.7265625" style="1"/>
    <col min="5631" max="5631" width="10.6328125" style="1" customWidth="1"/>
    <col min="5632" max="5871" width="8.7265625" style="1"/>
    <col min="5872" max="5872" width="9.6328125" style="1" bestFit="1" customWidth="1"/>
    <col min="5873" max="5873" width="8.7265625" style="1"/>
    <col min="5874" max="5874" width="9.54296875" style="1" bestFit="1" customWidth="1"/>
    <col min="5875" max="5875" width="10.6328125" style="1" customWidth="1"/>
    <col min="5876" max="5876" width="10.90625" style="1" customWidth="1"/>
    <col min="5877" max="5877" width="9.453125" style="1" bestFit="1" customWidth="1"/>
    <col min="5878" max="5878" width="10.08984375" style="1" customWidth="1"/>
    <col min="5879" max="5879" width="9.453125" style="1" bestFit="1" customWidth="1"/>
    <col min="5880" max="5880" width="10.90625" style="1" bestFit="1" customWidth="1"/>
    <col min="5881" max="5881" width="9.36328125" style="1" bestFit="1" customWidth="1"/>
    <col min="5882" max="5882" width="11.08984375" style="1" customWidth="1"/>
    <col min="5883" max="5883" width="9.453125" style="1" bestFit="1" customWidth="1"/>
    <col min="5884" max="5884" width="10.453125" style="1" customWidth="1"/>
    <col min="5885" max="5885" width="10.36328125" style="1" customWidth="1"/>
    <col min="5886" max="5886" width="8.7265625" style="1"/>
    <col min="5887" max="5887" width="10.6328125" style="1" customWidth="1"/>
    <col min="5888" max="6127" width="8.7265625" style="1"/>
    <col min="6128" max="6128" width="9.6328125" style="1" bestFit="1" customWidth="1"/>
    <col min="6129" max="6129" width="8.7265625" style="1"/>
    <col min="6130" max="6130" width="9.54296875" style="1" bestFit="1" customWidth="1"/>
    <col min="6131" max="6131" width="10.6328125" style="1" customWidth="1"/>
    <col min="6132" max="6132" width="10.90625" style="1" customWidth="1"/>
    <col min="6133" max="6133" width="9.453125" style="1" bestFit="1" customWidth="1"/>
    <col min="6134" max="6134" width="10.08984375" style="1" customWidth="1"/>
    <col min="6135" max="6135" width="9.453125" style="1" bestFit="1" customWidth="1"/>
    <col min="6136" max="6136" width="10.90625" style="1" bestFit="1" customWidth="1"/>
    <col min="6137" max="6137" width="9.36328125" style="1" bestFit="1" customWidth="1"/>
    <col min="6138" max="6138" width="11.08984375" style="1" customWidth="1"/>
    <col min="6139" max="6139" width="9.453125" style="1" bestFit="1" customWidth="1"/>
    <col min="6140" max="6140" width="10.453125" style="1" customWidth="1"/>
    <col min="6141" max="6141" width="10.36328125" style="1" customWidth="1"/>
    <col min="6142" max="6142" width="8.7265625" style="1"/>
    <col min="6143" max="6143" width="10.6328125" style="1" customWidth="1"/>
    <col min="6144" max="6383" width="8.7265625" style="1"/>
    <col min="6384" max="6384" width="9.6328125" style="1" bestFit="1" customWidth="1"/>
    <col min="6385" max="6385" width="8.7265625" style="1"/>
    <col min="6386" max="6386" width="9.54296875" style="1" bestFit="1" customWidth="1"/>
    <col min="6387" max="6387" width="10.6328125" style="1" customWidth="1"/>
    <col min="6388" max="6388" width="10.90625" style="1" customWidth="1"/>
    <col min="6389" max="6389" width="9.453125" style="1" bestFit="1" customWidth="1"/>
    <col min="6390" max="6390" width="10.08984375" style="1" customWidth="1"/>
    <col min="6391" max="6391" width="9.453125" style="1" bestFit="1" customWidth="1"/>
    <col min="6392" max="6392" width="10.90625" style="1" bestFit="1" customWidth="1"/>
    <col min="6393" max="6393" width="9.36328125" style="1" bestFit="1" customWidth="1"/>
    <col min="6394" max="6394" width="11.08984375" style="1" customWidth="1"/>
    <col min="6395" max="6395" width="9.453125" style="1" bestFit="1" customWidth="1"/>
    <col min="6396" max="6396" width="10.453125" style="1" customWidth="1"/>
    <col min="6397" max="6397" width="10.36328125" style="1" customWidth="1"/>
    <col min="6398" max="6398" width="8.7265625" style="1"/>
    <col min="6399" max="6399" width="10.6328125" style="1" customWidth="1"/>
    <col min="6400" max="6639" width="8.7265625" style="1"/>
    <col min="6640" max="6640" width="9.6328125" style="1" bestFit="1" customWidth="1"/>
    <col min="6641" max="6641" width="8.7265625" style="1"/>
    <col min="6642" max="6642" width="9.54296875" style="1" bestFit="1" customWidth="1"/>
    <col min="6643" max="6643" width="10.6328125" style="1" customWidth="1"/>
    <col min="6644" max="6644" width="10.90625" style="1" customWidth="1"/>
    <col min="6645" max="6645" width="9.453125" style="1" bestFit="1" customWidth="1"/>
    <col min="6646" max="6646" width="10.08984375" style="1" customWidth="1"/>
    <col min="6647" max="6647" width="9.453125" style="1" bestFit="1" customWidth="1"/>
    <col min="6648" max="6648" width="10.90625" style="1" bestFit="1" customWidth="1"/>
    <col min="6649" max="6649" width="9.36328125" style="1" bestFit="1" customWidth="1"/>
    <col min="6650" max="6650" width="11.08984375" style="1" customWidth="1"/>
    <col min="6651" max="6651" width="9.453125" style="1" bestFit="1" customWidth="1"/>
    <col min="6652" max="6652" width="10.453125" style="1" customWidth="1"/>
    <col min="6653" max="6653" width="10.36328125" style="1" customWidth="1"/>
    <col min="6654" max="6654" width="8.7265625" style="1"/>
    <col min="6655" max="6655" width="10.6328125" style="1" customWidth="1"/>
    <col min="6656" max="6895" width="8.7265625" style="1"/>
    <col min="6896" max="6896" width="9.6328125" style="1" bestFit="1" customWidth="1"/>
    <col min="6897" max="6897" width="8.7265625" style="1"/>
    <col min="6898" max="6898" width="9.54296875" style="1" bestFit="1" customWidth="1"/>
    <col min="6899" max="6899" width="10.6328125" style="1" customWidth="1"/>
    <col min="6900" max="6900" width="10.90625" style="1" customWidth="1"/>
    <col min="6901" max="6901" width="9.453125" style="1" bestFit="1" customWidth="1"/>
    <col min="6902" max="6902" width="10.08984375" style="1" customWidth="1"/>
    <col min="6903" max="6903" width="9.453125" style="1" bestFit="1" customWidth="1"/>
    <col min="6904" max="6904" width="10.90625" style="1" bestFit="1" customWidth="1"/>
    <col min="6905" max="6905" width="9.36328125" style="1" bestFit="1" customWidth="1"/>
    <col min="6906" max="6906" width="11.08984375" style="1" customWidth="1"/>
    <col min="6907" max="6907" width="9.453125" style="1" bestFit="1" customWidth="1"/>
    <col min="6908" max="6908" width="10.453125" style="1" customWidth="1"/>
    <col min="6909" max="6909" width="10.36328125" style="1" customWidth="1"/>
    <col min="6910" max="6910" width="8.7265625" style="1"/>
    <col min="6911" max="6911" width="10.6328125" style="1" customWidth="1"/>
    <col min="6912" max="7151" width="8.7265625" style="1"/>
    <col min="7152" max="7152" width="9.6328125" style="1" bestFit="1" customWidth="1"/>
    <col min="7153" max="7153" width="8.7265625" style="1"/>
    <col min="7154" max="7154" width="9.54296875" style="1" bestFit="1" customWidth="1"/>
    <col min="7155" max="7155" width="10.6328125" style="1" customWidth="1"/>
    <col min="7156" max="7156" width="10.90625" style="1" customWidth="1"/>
    <col min="7157" max="7157" width="9.453125" style="1" bestFit="1" customWidth="1"/>
    <col min="7158" max="7158" width="10.08984375" style="1" customWidth="1"/>
    <col min="7159" max="7159" width="9.453125" style="1" bestFit="1" customWidth="1"/>
    <col min="7160" max="7160" width="10.90625" style="1" bestFit="1" customWidth="1"/>
    <col min="7161" max="7161" width="9.36328125" style="1" bestFit="1" customWidth="1"/>
    <col min="7162" max="7162" width="11.08984375" style="1" customWidth="1"/>
    <col min="7163" max="7163" width="9.453125" style="1" bestFit="1" customWidth="1"/>
    <col min="7164" max="7164" width="10.453125" style="1" customWidth="1"/>
    <col min="7165" max="7165" width="10.36328125" style="1" customWidth="1"/>
    <col min="7166" max="7166" width="8.7265625" style="1"/>
    <col min="7167" max="7167" width="10.6328125" style="1" customWidth="1"/>
    <col min="7168" max="7407" width="8.7265625" style="1"/>
    <col min="7408" max="7408" width="9.6328125" style="1" bestFit="1" customWidth="1"/>
    <col min="7409" max="7409" width="8.7265625" style="1"/>
    <col min="7410" max="7410" width="9.54296875" style="1" bestFit="1" customWidth="1"/>
    <col min="7411" max="7411" width="10.6328125" style="1" customWidth="1"/>
    <col min="7412" max="7412" width="10.90625" style="1" customWidth="1"/>
    <col min="7413" max="7413" width="9.453125" style="1" bestFit="1" customWidth="1"/>
    <col min="7414" max="7414" width="10.08984375" style="1" customWidth="1"/>
    <col min="7415" max="7415" width="9.453125" style="1" bestFit="1" customWidth="1"/>
    <col min="7416" max="7416" width="10.90625" style="1" bestFit="1" customWidth="1"/>
    <col min="7417" max="7417" width="9.36328125" style="1" bestFit="1" customWidth="1"/>
    <col min="7418" max="7418" width="11.08984375" style="1" customWidth="1"/>
    <col min="7419" max="7419" width="9.453125" style="1" bestFit="1" customWidth="1"/>
    <col min="7420" max="7420" width="10.453125" style="1" customWidth="1"/>
    <col min="7421" max="7421" width="10.36328125" style="1" customWidth="1"/>
    <col min="7422" max="7422" width="8.7265625" style="1"/>
    <col min="7423" max="7423" width="10.6328125" style="1" customWidth="1"/>
    <col min="7424" max="7663" width="8.7265625" style="1"/>
    <col min="7664" max="7664" width="9.6328125" style="1" bestFit="1" customWidth="1"/>
    <col min="7665" max="7665" width="8.7265625" style="1"/>
    <col min="7666" max="7666" width="9.54296875" style="1" bestFit="1" customWidth="1"/>
    <col min="7667" max="7667" width="10.6328125" style="1" customWidth="1"/>
    <col min="7668" max="7668" width="10.90625" style="1" customWidth="1"/>
    <col min="7669" max="7669" width="9.453125" style="1" bestFit="1" customWidth="1"/>
    <col min="7670" max="7670" width="10.08984375" style="1" customWidth="1"/>
    <col min="7671" max="7671" width="9.453125" style="1" bestFit="1" customWidth="1"/>
    <col min="7672" max="7672" width="10.90625" style="1" bestFit="1" customWidth="1"/>
    <col min="7673" max="7673" width="9.36328125" style="1" bestFit="1" customWidth="1"/>
    <col min="7674" max="7674" width="11.08984375" style="1" customWidth="1"/>
    <col min="7675" max="7675" width="9.453125" style="1" bestFit="1" customWidth="1"/>
    <col min="7676" max="7676" width="10.453125" style="1" customWidth="1"/>
    <col min="7677" max="7677" width="10.36328125" style="1" customWidth="1"/>
    <col min="7678" max="7678" width="8.7265625" style="1"/>
    <col min="7679" max="7679" width="10.6328125" style="1" customWidth="1"/>
    <col min="7680" max="7919" width="8.7265625" style="1"/>
    <col min="7920" max="7920" width="9.6328125" style="1" bestFit="1" customWidth="1"/>
    <col min="7921" max="7921" width="8.7265625" style="1"/>
    <col min="7922" max="7922" width="9.54296875" style="1" bestFit="1" customWidth="1"/>
    <col min="7923" max="7923" width="10.6328125" style="1" customWidth="1"/>
    <col min="7924" max="7924" width="10.90625" style="1" customWidth="1"/>
    <col min="7925" max="7925" width="9.453125" style="1" bestFit="1" customWidth="1"/>
    <col min="7926" max="7926" width="10.08984375" style="1" customWidth="1"/>
    <col min="7927" max="7927" width="9.453125" style="1" bestFit="1" customWidth="1"/>
    <col min="7928" max="7928" width="10.90625" style="1" bestFit="1" customWidth="1"/>
    <col min="7929" max="7929" width="9.36328125" style="1" bestFit="1" customWidth="1"/>
    <col min="7930" max="7930" width="11.08984375" style="1" customWidth="1"/>
    <col min="7931" max="7931" width="9.453125" style="1" bestFit="1" customWidth="1"/>
    <col min="7932" max="7932" width="10.453125" style="1" customWidth="1"/>
    <col min="7933" max="7933" width="10.36328125" style="1" customWidth="1"/>
    <col min="7934" max="7934" width="8.7265625" style="1"/>
    <col min="7935" max="7935" width="10.6328125" style="1" customWidth="1"/>
    <col min="7936" max="8175" width="8.7265625" style="1"/>
    <col min="8176" max="8176" width="9.6328125" style="1" bestFit="1" customWidth="1"/>
    <col min="8177" max="8177" width="8.7265625" style="1"/>
    <col min="8178" max="8178" width="9.54296875" style="1" bestFit="1" customWidth="1"/>
    <col min="8179" max="8179" width="10.6328125" style="1" customWidth="1"/>
    <col min="8180" max="8180" width="10.90625" style="1" customWidth="1"/>
    <col min="8181" max="8181" width="9.453125" style="1" bestFit="1" customWidth="1"/>
    <col min="8182" max="8182" width="10.08984375" style="1" customWidth="1"/>
    <col min="8183" max="8183" width="9.453125" style="1" bestFit="1" customWidth="1"/>
    <col min="8184" max="8184" width="10.90625" style="1" bestFit="1" customWidth="1"/>
    <col min="8185" max="8185" width="9.36328125" style="1" bestFit="1" customWidth="1"/>
    <col min="8186" max="8186" width="11.08984375" style="1" customWidth="1"/>
    <col min="8187" max="8187" width="9.453125" style="1" bestFit="1" customWidth="1"/>
    <col min="8188" max="8188" width="10.453125" style="1" customWidth="1"/>
    <col min="8189" max="8189" width="10.36328125" style="1" customWidth="1"/>
    <col min="8190" max="8190" width="8.7265625" style="1"/>
    <col min="8191" max="8191" width="10.6328125" style="1" customWidth="1"/>
    <col min="8192" max="8431" width="8.7265625" style="1"/>
    <col min="8432" max="8432" width="9.6328125" style="1" bestFit="1" customWidth="1"/>
    <col min="8433" max="8433" width="8.7265625" style="1"/>
    <col min="8434" max="8434" width="9.54296875" style="1" bestFit="1" customWidth="1"/>
    <col min="8435" max="8435" width="10.6328125" style="1" customWidth="1"/>
    <col min="8436" max="8436" width="10.90625" style="1" customWidth="1"/>
    <col min="8437" max="8437" width="9.453125" style="1" bestFit="1" customWidth="1"/>
    <col min="8438" max="8438" width="10.08984375" style="1" customWidth="1"/>
    <col min="8439" max="8439" width="9.453125" style="1" bestFit="1" customWidth="1"/>
    <col min="8440" max="8440" width="10.90625" style="1" bestFit="1" customWidth="1"/>
    <col min="8441" max="8441" width="9.36328125" style="1" bestFit="1" customWidth="1"/>
    <col min="8442" max="8442" width="11.08984375" style="1" customWidth="1"/>
    <col min="8443" max="8443" width="9.453125" style="1" bestFit="1" customWidth="1"/>
    <col min="8444" max="8444" width="10.453125" style="1" customWidth="1"/>
    <col min="8445" max="8445" width="10.36328125" style="1" customWidth="1"/>
    <col min="8446" max="8446" width="8.7265625" style="1"/>
    <col min="8447" max="8447" width="10.6328125" style="1" customWidth="1"/>
    <col min="8448" max="8687" width="8.7265625" style="1"/>
    <col min="8688" max="8688" width="9.6328125" style="1" bestFit="1" customWidth="1"/>
    <col min="8689" max="8689" width="8.7265625" style="1"/>
    <col min="8690" max="8690" width="9.54296875" style="1" bestFit="1" customWidth="1"/>
    <col min="8691" max="8691" width="10.6328125" style="1" customWidth="1"/>
    <col min="8692" max="8692" width="10.90625" style="1" customWidth="1"/>
    <col min="8693" max="8693" width="9.453125" style="1" bestFit="1" customWidth="1"/>
    <col min="8694" max="8694" width="10.08984375" style="1" customWidth="1"/>
    <col min="8695" max="8695" width="9.453125" style="1" bestFit="1" customWidth="1"/>
    <col min="8696" max="8696" width="10.90625" style="1" bestFit="1" customWidth="1"/>
    <col min="8697" max="8697" width="9.36328125" style="1" bestFit="1" customWidth="1"/>
    <col min="8698" max="8698" width="11.08984375" style="1" customWidth="1"/>
    <col min="8699" max="8699" width="9.453125" style="1" bestFit="1" customWidth="1"/>
    <col min="8700" max="8700" width="10.453125" style="1" customWidth="1"/>
    <col min="8701" max="8701" width="10.36328125" style="1" customWidth="1"/>
    <col min="8702" max="8702" width="8.7265625" style="1"/>
    <col min="8703" max="8703" width="10.6328125" style="1" customWidth="1"/>
    <col min="8704" max="8943" width="8.7265625" style="1"/>
    <col min="8944" max="8944" width="9.6328125" style="1" bestFit="1" customWidth="1"/>
    <col min="8945" max="8945" width="8.7265625" style="1"/>
    <col min="8946" max="8946" width="9.54296875" style="1" bestFit="1" customWidth="1"/>
    <col min="8947" max="8947" width="10.6328125" style="1" customWidth="1"/>
    <col min="8948" max="8948" width="10.90625" style="1" customWidth="1"/>
    <col min="8949" max="8949" width="9.453125" style="1" bestFit="1" customWidth="1"/>
    <col min="8950" max="8950" width="10.08984375" style="1" customWidth="1"/>
    <col min="8951" max="8951" width="9.453125" style="1" bestFit="1" customWidth="1"/>
    <col min="8952" max="8952" width="10.90625" style="1" bestFit="1" customWidth="1"/>
    <col min="8953" max="8953" width="9.36328125" style="1" bestFit="1" customWidth="1"/>
    <col min="8954" max="8954" width="11.08984375" style="1" customWidth="1"/>
    <col min="8955" max="8955" width="9.453125" style="1" bestFit="1" customWidth="1"/>
    <col min="8956" max="8956" width="10.453125" style="1" customWidth="1"/>
    <col min="8957" max="8957" width="10.36328125" style="1" customWidth="1"/>
    <col min="8958" max="8958" width="8.7265625" style="1"/>
    <col min="8959" max="8959" width="10.6328125" style="1" customWidth="1"/>
    <col min="8960" max="9199" width="8.7265625" style="1"/>
    <col min="9200" max="9200" width="9.6328125" style="1" bestFit="1" customWidth="1"/>
    <col min="9201" max="9201" width="8.7265625" style="1"/>
    <col min="9202" max="9202" width="9.54296875" style="1" bestFit="1" customWidth="1"/>
    <col min="9203" max="9203" width="10.6328125" style="1" customWidth="1"/>
    <col min="9204" max="9204" width="10.90625" style="1" customWidth="1"/>
    <col min="9205" max="9205" width="9.453125" style="1" bestFit="1" customWidth="1"/>
    <col min="9206" max="9206" width="10.08984375" style="1" customWidth="1"/>
    <col min="9207" max="9207" width="9.453125" style="1" bestFit="1" customWidth="1"/>
    <col min="9208" max="9208" width="10.90625" style="1" bestFit="1" customWidth="1"/>
    <col min="9209" max="9209" width="9.36328125" style="1" bestFit="1" customWidth="1"/>
    <col min="9210" max="9210" width="11.08984375" style="1" customWidth="1"/>
    <col min="9211" max="9211" width="9.453125" style="1" bestFit="1" customWidth="1"/>
    <col min="9212" max="9212" width="10.453125" style="1" customWidth="1"/>
    <col min="9213" max="9213" width="10.36328125" style="1" customWidth="1"/>
    <col min="9214" max="9214" width="8.7265625" style="1"/>
    <col min="9215" max="9215" width="10.6328125" style="1" customWidth="1"/>
    <col min="9216" max="9455" width="8.7265625" style="1"/>
    <col min="9456" max="9456" width="9.6328125" style="1" bestFit="1" customWidth="1"/>
    <col min="9457" max="9457" width="8.7265625" style="1"/>
    <col min="9458" max="9458" width="9.54296875" style="1" bestFit="1" customWidth="1"/>
    <col min="9459" max="9459" width="10.6328125" style="1" customWidth="1"/>
    <col min="9460" max="9460" width="10.90625" style="1" customWidth="1"/>
    <col min="9461" max="9461" width="9.453125" style="1" bestFit="1" customWidth="1"/>
    <col min="9462" max="9462" width="10.08984375" style="1" customWidth="1"/>
    <col min="9463" max="9463" width="9.453125" style="1" bestFit="1" customWidth="1"/>
    <col min="9464" max="9464" width="10.90625" style="1" bestFit="1" customWidth="1"/>
    <col min="9465" max="9465" width="9.36328125" style="1" bestFit="1" customWidth="1"/>
    <col min="9466" max="9466" width="11.08984375" style="1" customWidth="1"/>
    <col min="9467" max="9467" width="9.453125" style="1" bestFit="1" customWidth="1"/>
    <col min="9468" max="9468" width="10.453125" style="1" customWidth="1"/>
    <col min="9469" max="9469" width="10.36328125" style="1" customWidth="1"/>
    <col min="9470" max="9470" width="8.7265625" style="1"/>
    <col min="9471" max="9471" width="10.6328125" style="1" customWidth="1"/>
    <col min="9472" max="9711" width="8.7265625" style="1"/>
    <col min="9712" max="9712" width="9.6328125" style="1" bestFit="1" customWidth="1"/>
    <col min="9713" max="9713" width="8.7265625" style="1"/>
    <col min="9714" max="9714" width="9.54296875" style="1" bestFit="1" customWidth="1"/>
    <col min="9715" max="9715" width="10.6328125" style="1" customWidth="1"/>
    <col min="9716" max="9716" width="10.90625" style="1" customWidth="1"/>
    <col min="9717" max="9717" width="9.453125" style="1" bestFit="1" customWidth="1"/>
    <col min="9718" max="9718" width="10.08984375" style="1" customWidth="1"/>
    <col min="9719" max="9719" width="9.453125" style="1" bestFit="1" customWidth="1"/>
    <col min="9720" max="9720" width="10.90625" style="1" bestFit="1" customWidth="1"/>
    <col min="9721" max="9721" width="9.36328125" style="1" bestFit="1" customWidth="1"/>
    <col min="9722" max="9722" width="11.08984375" style="1" customWidth="1"/>
    <col min="9723" max="9723" width="9.453125" style="1" bestFit="1" customWidth="1"/>
    <col min="9724" max="9724" width="10.453125" style="1" customWidth="1"/>
    <col min="9725" max="9725" width="10.36328125" style="1" customWidth="1"/>
    <col min="9726" max="9726" width="8.7265625" style="1"/>
    <col min="9727" max="9727" width="10.6328125" style="1" customWidth="1"/>
    <col min="9728" max="9967" width="8.7265625" style="1"/>
    <col min="9968" max="9968" width="9.6328125" style="1" bestFit="1" customWidth="1"/>
    <col min="9969" max="9969" width="8.7265625" style="1"/>
    <col min="9970" max="9970" width="9.54296875" style="1" bestFit="1" customWidth="1"/>
    <col min="9971" max="9971" width="10.6328125" style="1" customWidth="1"/>
    <col min="9972" max="9972" width="10.90625" style="1" customWidth="1"/>
    <col min="9973" max="9973" width="9.453125" style="1" bestFit="1" customWidth="1"/>
    <col min="9974" max="9974" width="10.08984375" style="1" customWidth="1"/>
    <col min="9975" max="9975" width="9.453125" style="1" bestFit="1" customWidth="1"/>
    <col min="9976" max="9976" width="10.90625" style="1" bestFit="1" customWidth="1"/>
    <col min="9977" max="9977" width="9.36328125" style="1" bestFit="1" customWidth="1"/>
    <col min="9978" max="9978" width="11.08984375" style="1" customWidth="1"/>
    <col min="9979" max="9979" width="9.453125" style="1" bestFit="1" customWidth="1"/>
    <col min="9980" max="9980" width="10.453125" style="1" customWidth="1"/>
    <col min="9981" max="9981" width="10.36328125" style="1" customWidth="1"/>
    <col min="9982" max="9982" width="8.7265625" style="1"/>
    <col min="9983" max="9983" width="10.6328125" style="1" customWidth="1"/>
    <col min="9984" max="10223" width="8.7265625" style="1"/>
    <col min="10224" max="10224" width="9.6328125" style="1" bestFit="1" customWidth="1"/>
    <col min="10225" max="10225" width="8.7265625" style="1"/>
    <col min="10226" max="10226" width="9.54296875" style="1" bestFit="1" customWidth="1"/>
    <col min="10227" max="10227" width="10.6328125" style="1" customWidth="1"/>
    <col min="10228" max="10228" width="10.90625" style="1" customWidth="1"/>
    <col min="10229" max="10229" width="9.453125" style="1" bestFit="1" customWidth="1"/>
    <col min="10230" max="10230" width="10.08984375" style="1" customWidth="1"/>
    <col min="10231" max="10231" width="9.453125" style="1" bestFit="1" customWidth="1"/>
    <col min="10232" max="10232" width="10.90625" style="1" bestFit="1" customWidth="1"/>
    <col min="10233" max="10233" width="9.36328125" style="1" bestFit="1" customWidth="1"/>
    <col min="10234" max="10234" width="11.08984375" style="1" customWidth="1"/>
    <col min="10235" max="10235" width="9.453125" style="1" bestFit="1" customWidth="1"/>
    <col min="10236" max="10236" width="10.453125" style="1" customWidth="1"/>
    <col min="10237" max="10237" width="10.36328125" style="1" customWidth="1"/>
    <col min="10238" max="10238" width="8.7265625" style="1"/>
    <col min="10239" max="10239" width="10.6328125" style="1" customWidth="1"/>
    <col min="10240" max="10479" width="8.7265625" style="1"/>
    <col min="10480" max="10480" width="9.6328125" style="1" bestFit="1" customWidth="1"/>
    <col min="10481" max="10481" width="8.7265625" style="1"/>
    <col min="10482" max="10482" width="9.54296875" style="1" bestFit="1" customWidth="1"/>
    <col min="10483" max="10483" width="10.6328125" style="1" customWidth="1"/>
    <col min="10484" max="10484" width="10.90625" style="1" customWidth="1"/>
    <col min="10485" max="10485" width="9.453125" style="1" bestFit="1" customWidth="1"/>
    <col min="10486" max="10486" width="10.08984375" style="1" customWidth="1"/>
    <col min="10487" max="10487" width="9.453125" style="1" bestFit="1" customWidth="1"/>
    <col min="10488" max="10488" width="10.90625" style="1" bestFit="1" customWidth="1"/>
    <col min="10489" max="10489" width="9.36328125" style="1" bestFit="1" customWidth="1"/>
    <col min="10490" max="10490" width="11.08984375" style="1" customWidth="1"/>
    <col min="10491" max="10491" width="9.453125" style="1" bestFit="1" customWidth="1"/>
    <col min="10492" max="10492" width="10.453125" style="1" customWidth="1"/>
    <col min="10493" max="10493" width="10.36328125" style="1" customWidth="1"/>
    <col min="10494" max="10494" width="8.7265625" style="1"/>
    <col min="10495" max="10495" width="10.6328125" style="1" customWidth="1"/>
    <col min="10496" max="10735" width="8.7265625" style="1"/>
    <col min="10736" max="10736" width="9.6328125" style="1" bestFit="1" customWidth="1"/>
    <col min="10737" max="10737" width="8.7265625" style="1"/>
    <col min="10738" max="10738" width="9.54296875" style="1" bestFit="1" customWidth="1"/>
    <col min="10739" max="10739" width="10.6328125" style="1" customWidth="1"/>
    <col min="10740" max="10740" width="10.90625" style="1" customWidth="1"/>
    <col min="10741" max="10741" width="9.453125" style="1" bestFit="1" customWidth="1"/>
    <col min="10742" max="10742" width="10.08984375" style="1" customWidth="1"/>
    <col min="10743" max="10743" width="9.453125" style="1" bestFit="1" customWidth="1"/>
    <col min="10744" max="10744" width="10.90625" style="1" bestFit="1" customWidth="1"/>
    <col min="10745" max="10745" width="9.36328125" style="1" bestFit="1" customWidth="1"/>
    <col min="10746" max="10746" width="11.08984375" style="1" customWidth="1"/>
    <col min="10747" max="10747" width="9.453125" style="1" bestFit="1" customWidth="1"/>
    <col min="10748" max="10748" width="10.453125" style="1" customWidth="1"/>
    <col min="10749" max="10749" width="10.36328125" style="1" customWidth="1"/>
    <col min="10750" max="10750" width="8.7265625" style="1"/>
    <col min="10751" max="10751" width="10.6328125" style="1" customWidth="1"/>
    <col min="10752" max="10991" width="8.7265625" style="1"/>
    <col min="10992" max="10992" width="9.6328125" style="1" bestFit="1" customWidth="1"/>
    <col min="10993" max="10993" width="8.7265625" style="1"/>
    <col min="10994" max="10994" width="9.54296875" style="1" bestFit="1" customWidth="1"/>
    <col min="10995" max="10995" width="10.6328125" style="1" customWidth="1"/>
    <col min="10996" max="10996" width="10.90625" style="1" customWidth="1"/>
    <col min="10997" max="10997" width="9.453125" style="1" bestFit="1" customWidth="1"/>
    <col min="10998" max="10998" width="10.08984375" style="1" customWidth="1"/>
    <col min="10999" max="10999" width="9.453125" style="1" bestFit="1" customWidth="1"/>
    <col min="11000" max="11000" width="10.90625" style="1" bestFit="1" customWidth="1"/>
    <col min="11001" max="11001" width="9.36328125" style="1" bestFit="1" customWidth="1"/>
    <col min="11002" max="11002" width="11.08984375" style="1" customWidth="1"/>
    <col min="11003" max="11003" width="9.453125" style="1" bestFit="1" customWidth="1"/>
    <col min="11004" max="11004" width="10.453125" style="1" customWidth="1"/>
    <col min="11005" max="11005" width="10.36328125" style="1" customWidth="1"/>
    <col min="11006" max="11006" width="8.7265625" style="1"/>
    <col min="11007" max="11007" width="10.6328125" style="1" customWidth="1"/>
    <col min="11008" max="11247" width="8.7265625" style="1"/>
    <col min="11248" max="11248" width="9.6328125" style="1" bestFit="1" customWidth="1"/>
    <col min="11249" max="11249" width="8.7265625" style="1"/>
    <col min="11250" max="11250" width="9.54296875" style="1" bestFit="1" customWidth="1"/>
    <col min="11251" max="11251" width="10.6328125" style="1" customWidth="1"/>
    <col min="11252" max="11252" width="10.90625" style="1" customWidth="1"/>
    <col min="11253" max="11253" width="9.453125" style="1" bestFit="1" customWidth="1"/>
    <col min="11254" max="11254" width="10.08984375" style="1" customWidth="1"/>
    <col min="11255" max="11255" width="9.453125" style="1" bestFit="1" customWidth="1"/>
    <col min="11256" max="11256" width="10.90625" style="1" bestFit="1" customWidth="1"/>
    <col min="11257" max="11257" width="9.36328125" style="1" bestFit="1" customWidth="1"/>
    <col min="11258" max="11258" width="11.08984375" style="1" customWidth="1"/>
    <col min="11259" max="11259" width="9.453125" style="1" bestFit="1" customWidth="1"/>
    <col min="11260" max="11260" width="10.453125" style="1" customWidth="1"/>
    <col min="11261" max="11261" width="10.36328125" style="1" customWidth="1"/>
    <col min="11262" max="11262" width="8.7265625" style="1"/>
    <col min="11263" max="11263" width="10.6328125" style="1" customWidth="1"/>
    <col min="11264" max="11503" width="8.7265625" style="1"/>
    <col min="11504" max="11504" width="9.6328125" style="1" bestFit="1" customWidth="1"/>
    <col min="11505" max="11505" width="8.7265625" style="1"/>
    <col min="11506" max="11506" width="9.54296875" style="1" bestFit="1" customWidth="1"/>
    <col min="11507" max="11507" width="10.6328125" style="1" customWidth="1"/>
    <col min="11508" max="11508" width="10.90625" style="1" customWidth="1"/>
    <col min="11509" max="11509" width="9.453125" style="1" bestFit="1" customWidth="1"/>
    <col min="11510" max="11510" width="10.08984375" style="1" customWidth="1"/>
    <col min="11511" max="11511" width="9.453125" style="1" bestFit="1" customWidth="1"/>
    <col min="11512" max="11512" width="10.90625" style="1" bestFit="1" customWidth="1"/>
    <col min="11513" max="11513" width="9.36328125" style="1" bestFit="1" customWidth="1"/>
    <col min="11514" max="11514" width="11.08984375" style="1" customWidth="1"/>
    <col min="11515" max="11515" width="9.453125" style="1" bestFit="1" customWidth="1"/>
    <col min="11516" max="11516" width="10.453125" style="1" customWidth="1"/>
    <col min="11517" max="11517" width="10.36328125" style="1" customWidth="1"/>
    <col min="11518" max="11518" width="8.7265625" style="1"/>
    <col min="11519" max="11519" width="10.6328125" style="1" customWidth="1"/>
    <col min="11520" max="11759" width="8.7265625" style="1"/>
    <col min="11760" max="11760" width="9.6328125" style="1" bestFit="1" customWidth="1"/>
    <col min="11761" max="11761" width="8.7265625" style="1"/>
    <col min="11762" max="11762" width="9.54296875" style="1" bestFit="1" customWidth="1"/>
    <col min="11763" max="11763" width="10.6328125" style="1" customWidth="1"/>
    <col min="11764" max="11764" width="10.90625" style="1" customWidth="1"/>
    <col min="11765" max="11765" width="9.453125" style="1" bestFit="1" customWidth="1"/>
    <col min="11766" max="11766" width="10.08984375" style="1" customWidth="1"/>
    <col min="11767" max="11767" width="9.453125" style="1" bestFit="1" customWidth="1"/>
    <col min="11768" max="11768" width="10.90625" style="1" bestFit="1" customWidth="1"/>
    <col min="11769" max="11769" width="9.36328125" style="1" bestFit="1" customWidth="1"/>
    <col min="11770" max="11770" width="11.08984375" style="1" customWidth="1"/>
    <col min="11771" max="11771" width="9.453125" style="1" bestFit="1" customWidth="1"/>
    <col min="11772" max="11772" width="10.453125" style="1" customWidth="1"/>
    <col min="11773" max="11773" width="10.36328125" style="1" customWidth="1"/>
    <col min="11774" max="11774" width="8.7265625" style="1"/>
    <col min="11775" max="11775" width="10.6328125" style="1" customWidth="1"/>
    <col min="11776" max="12015" width="8.7265625" style="1"/>
    <col min="12016" max="12016" width="9.6328125" style="1" bestFit="1" customWidth="1"/>
    <col min="12017" max="12017" width="8.7265625" style="1"/>
    <col min="12018" max="12018" width="9.54296875" style="1" bestFit="1" customWidth="1"/>
    <col min="12019" max="12019" width="10.6328125" style="1" customWidth="1"/>
    <col min="12020" max="12020" width="10.90625" style="1" customWidth="1"/>
    <col min="12021" max="12021" width="9.453125" style="1" bestFit="1" customWidth="1"/>
    <col min="12022" max="12022" width="10.08984375" style="1" customWidth="1"/>
    <col min="12023" max="12023" width="9.453125" style="1" bestFit="1" customWidth="1"/>
    <col min="12024" max="12024" width="10.90625" style="1" bestFit="1" customWidth="1"/>
    <col min="12025" max="12025" width="9.36328125" style="1" bestFit="1" customWidth="1"/>
    <col min="12026" max="12026" width="11.08984375" style="1" customWidth="1"/>
    <col min="12027" max="12027" width="9.453125" style="1" bestFit="1" customWidth="1"/>
    <col min="12028" max="12028" width="10.453125" style="1" customWidth="1"/>
    <col min="12029" max="12029" width="10.36328125" style="1" customWidth="1"/>
    <col min="12030" max="12030" width="8.7265625" style="1"/>
    <col min="12031" max="12031" width="10.6328125" style="1" customWidth="1"/>
    <col min="12032" max="12271" width="8.7265625" style="1"/>
    <col min="12272" max="12272" width="9.6328125" style="1" bestFit="1" customWidth="1"/>
    <col min="12273" max="12273" width="8.7265625" style="1"/>
    <col min="12274" max="12274" width="9.54296875" style="1" bestFit="1" customWidth="1"/>
    <col min="12275" max="12275" width="10.6328125" style="1" customWidth="1"/>
    <col min="12276" max="12276" width="10.90625" style="1" customWidth="1"/>
    <col min="12277" max="12277" width="9.453125" style="1" bestFit="1" customWidth="1"/>
    <col min="12278" max="12278" width="10.08984375" style="1" customWidth="1"/>
    <col min="12279" max="12279" width="9.453125" style="1" bestFit="1" customWidth="1"/>
    <col min="12280" max="12280" width="10.90625" style="1" bestFit="1" customWidth="1"/>
    <col min="12281" max="12281" width="9.36328125" style="1" bestFit="1" customWidth="1"/>
    <col min="12282" max="12282" width="11.08984375" style="1" customWidth="1"/>
    <col min="12283" max="12283" width="9.453125" style="1" bestFit="1" customWidth="1"/>
    <col min="12284" max="12284" width="10.453125" style="1" customWidth="1"/>
    <col min="12285" max="12285" width="10.36328125" style="1" customWidth="1"/>
    <col min="12286" max="12286" width="8.7265625" style="1"/>
    <col min="12287" max="12287" width="10.6328125" style="1" customWidth="1"/>
    <col min="12288" max="12527" width="8.7265625" style="1"/>
    <col min="12528" max="12528" width="9.6328125" style="1" bestFit="1" customWidth="1"/>
    <col min="12529" max="12529" width="8.7265625" style="1"/>
    <col min="12530" max="12530" width="9.54296875" style="1" bestFit="1" customWidth="1"/>
    <col min="12531" max="12531" width="10.6328125" style="1" customWidth="1"/>
    <col min="12532" max="12532" width="10.90625" style="1" customWidth="1"/>
    <col min="12533" max="12533" width="9.453125" style="1" bestFit="1" customWidth="1"/>
    <col min="12534" max="12534" width="10.08984375" style="1" customWidth="1"/>
    <col min="12535" max="12535" width="9.453125" style="1" bestFit="1" customWidth="1"/>
    <col min="12536" max="12536" width="10.90625" style="1" bestFit="1" customWidth="1"/>
    <col min="12537" max="12537" width="9.36328125" style="1" bestFit="1" customWidth="1"/>
    <col min="12538" max="12538" width="11.08984375" style="1" customWidth="1"/>
    <col min="12539" max="12539" width="9.453125" style="1" bestFit="1" customWidth="1"/>
    <col min="12540" max="12540" width="10.453125" style="1" customWidth="1"/>
    <col min="12541" max="12541" width="10.36328125" style="1" customWidth="1"/>
    <col min="12542" max="12542" width="8.7265625" style="1"/>
    <col min="12543" max="12543" width="10.6328125" style="1" customWidth="1"/>
    <col min="12544" max="12783" width="8.7265625" style="1"/>
    <col min="12784" max="12784" width="9.6328125" style="1" bestFit="1" customWidth="1"/>
    <col min="12785" max="12785" width="8.7265625" style="1"/>
    <col min="12786" max="12786" width="9.54296875" style="1" bestFit="1" customWidth="1"/>
    <col min="12787" max="12787" width="10.6328125" style="1" customWidth="1"/>
    <col min="12788" max="12788" width="10.90625" style="1" customWidth="1"/>
    <col min="12789" max="12789" width="9.453125" style="1" bestFit="1" customWidth="1"/>
    <col min="12790" max="12790" width="10.08984375" style="1" customWidth="1"/>
    <col min="12791" max="12791" width="9.453125" style="1" bestFit="1" customWidth="1"/>
    <col min="12792" max="12792" width="10.90625" style="1" bestFit="1" customWidth="1"/>
    <col min="12793" max="12793" width="9.36328125" style="1" bestFit="1" customWidth="1"/>
    <col min="12794" max="12794" width="11.08984375" style="1" customWidth="1"/>
    <col min="12795" max="12795" width="9.453125" style="1" bestFit="1" customWidth="1"/>
    <col min="12796" max="12796" width="10.453125" style="1" customWidth="1"/>
    <col min="12797" max="12797" width="10.36328125" style="1" customWidth="1"/>
    <col min="12798" max="12798" width="8.7265625" style="1"/>
    <col min="12799" max="12799" width="10.6328125" style="1" customWidth="1"/>
    <col min="12800" max="13039" width="8.7265625" style="1"/>
    <col min="13040" max="13040" width="9.6328125" style="1" bestFit="1" customWidth="1"/>
    <col min="13041" max="13041" width="8.7265625" style="1"/>
    <col min="13042" max="13042" width="9.54296875" style="1" bestFit="1" customWidth="1"/>
    <col min="13043" max="13043" width="10.6328125" style="1" customWidth="1"/>
    <col min="13044" max="13044" width="10.90625" style="1" customWidth="1"/>
    <col min="13045" max="13045" width="9.453125" style="1" bestFit="1" customWidth="1"/>
    <col min="13046" max="13046" width="10.08984375" style="1" customWidth="1"/>
    <col min="13047" max="13047" width="9.453125" style="1" bestFit="1" customWidth="1"/>
    <col min="13048" max="13048" width="10.90625" style="1" bestFit="1" customWidth="1"/>
    <col min="13049" max="13049" width="9.36328125" style="1" bestFit="1" customWidth="1"/>
    <col min="13050" max="13050" width="11.08984375" style="1" customWidth="1"/>
    <col min="13051" max="13051" width="9.453125" style="1" bestFit="1" customWidth="1"/>
    <col min="13052" max="13052" width="10.453125" style="1" customWidth="1"/>
    <col min="13053" max="13053" width="10.36328125" style="1" customWidth="1"/>
    <col min="13054" max="13054" width="8.7265625" style="1"/>
    <col min="13055" max="13055" width="10.6328125" style="1" customWidth="1"/>
    <col min="13056" max="13295" width="8.7265625" style="1"/>
    <col min="13296" max="13296" width="9.6328125" style="1" bestFit="1" customWidth="1"/>
    <col min="13297" max="13297" width="8.7265625" style="1"/>
    <col min="13298" max="13298" width="9.54296875" style="1" bestFit="1" customWidth="1"/>
    <col min="13299" max="13299" width="10.6328125" style="1" customWidth="1"/>
    <col min="13300" max="13300" width="10.90625" style="1" customWidth="1"/>
    <col min="13301" max="13301" width="9.453125" style="1" bestFit="1" customWidth="1"/>
    <col min="13302" max="13302" width="10.08984375" style="1" customWidth="1"/>
    <col min="13303" max="13303" width="9.453125" style="1" bestFit="1" customWidth="1"/>
    <col min="13304" max="13304" width="10.90625" style="1" bestFit="1" customWidth="1"/>
    <col min="13305" max="13305" width="9.36328125" style="1" bestFit="1" customWidth="1"/>
    <col min="13306" max="13306" width="11.08984375" style="1" customWidth="1"/>
    <col min="13307" max="13307" width="9.453125" style="1" bestFit="1" customWidth="1"/>
    <col min="13308" max="13308" width="10.453125" style="1" customWidth="1"/>
    <col min="13309" max="13309" width="10.36328125" style="1" customWidth="1"/>
    <col min="13310" max="13310" width="8.7265625" style="1"/>
    <col min="13311" max="13311" width="10.6328125" style="1" customWidth="1"/>
    <col min="13312" max="13551" width="8.7265625" style="1"/>
    <col min="13552" max="13552" width="9.6328125" style="1" bestFit="1" customWidth="1"/>
    <col min="13553" max="13553" width="8.7265625" style="1"/>
    <col min="13554" max="13554" width="9.54296875" style="1" bestFit="1" customWidth="1"/>
    <col min="13555" max="13555" width="10.6328125" style="1" customWidth="1"/>
    <col min="13556" max="13556" width="10.90625" style="1" customWidth="1"/>
    <col min="13557" max="13557" width="9.453125" style="1" bestFit="1" customWidth="1"/>
    <col min="13558" max="13558" width="10.08984375" style="1" customWidth="1"/>
    <col min="13559" max="13559" width="9.453125" style="1" bestFit="1" customWidth="1"/>
    <col min="13560" max="13560" width="10.90625" style="1" bestFit="1" customWidth="1"/>
    <col min="13561" max="13561" width="9.36328125" style="1" bestFit="1" customWidth="1"/>
    <col min="13562" max="13562" width="11.08984375" style="1" customWidth="1"/>
    <col min="13563" max="13563" width="9.453125" style="1" bestFit="1" customWidth="1"/>
    <col min="13564" max="13564" width="10.453125" style="1" customWidth="1"/>
    <col min="13565" max="13565" width="10.36328125" style="1" customWidth="1"/>
    <col min="13566" max="13566" width="8.7265625" style="1"/>
    <col min="13567" max="13567" width="10.6328125" style="1" customWidth="1"/>
    <col min="13568" max="13807" width="8.7265625" style="1"/>
    <col min="13808" max="13808" width="9.6328125" style="1" bestFit="1" customWidth="1"/>
    <col min="13809" max="13809" width="8.7265625" style="1"/>
    <col min="13810" max="13810" width="9.54296875" style="1" bestFit="1" customWidth="1"/>
    <col min="13811" max="13811" width="10.6328125" style="1" customWidth="1"/>
    <col min="13812" max="13812" width="10.90625" style="1" customWidth="1"/>
    <col min="13813" max="13813" width="9.453125" style="1" bestFit="1" customWidth="1"/>
    <col min="13814" max="13814" width="10.08984375" style="1" customWidth="1"/>
    <col min="13815" max="13815" width="9.453125" style="1" bestFit="1" customWidth="1"/>
    <col min="13816" max="13816" width="10.90625" style="1" bestFit="1" customWidth="1"/>
    <col min="13817" max="13817" width="9.36328125" style="1" bestFit="1" customWidth="1"/>
    <col min="13818" max="13818" width="11.08984375" style="1" customWidth="1"/>
    <col min="13819" max="13819" width="9.453125" style="1" bestFit="1" customWidth="1"/>
    <col min="13820" max="13820" width="10.453125" style="1" customWidth="1"/>
    <col min="13821" max="13821" width="10.36328125" style="1" customWidth="1"/>
    <col min="13822" max="13822" width="8.7265625" style="1"/>
    <col min="13823" max="13823" width="10.6328125" style="1" customWidth="1"/>
    <col min="13824" max="14063" width="8.7265625" style="1"/>
    <col min="14064" max="14064" width="9.6328125" style="1" bestFit="1" customWidth="1"/>
    <col min="14065" max="14065" width="8.7265625" style="1"/>
    <col min="14066" max="14066" width="9.54296875" style="1" bestFit="1" customWidth="1"/>
    <col min="14067" max="14067" width="10.6328125" style="1" customWidth="1"/>
    <col min="14068" max="14068" width="10.90625" style="1" customWidth="1"/>
    <col min="14069" max="14069" width="9.453125" style="1" bestFit="1" customWidth="1"/>
    <col min="14070" max="14070" width="10.08984375" style="1" customWidth="1"/>
    <col min="14071" max="14071" width="9.453125" style="1" bestFit="1" customWidth="1"/>
    <col min="14072" max="14072" width="10.90625" style="1" bestFit="1" customWidth="1"/>
    <col min="14073" max="14073" width="9.36328125" style="1" bestFit="1" customWidth="1"/>
    <col min="14074" max="14074" width="11.08984375" style="1" customWidth="1"/>
    <col min="14075" max="14075" width="9.453125" style="1" bestFit="1" customWidth="1"/>
    <col min="14076" max="14076" width="10.453125" style="1" customWidth="1"/>
    <col min="14077" max="14077" width="10.36328125" style="1" customWidth="1"/>
    <col min="14078" max="14078" width="8.7265625" style="1"/>
    <col min="14079" max="14079" width="10.6328125" style="1" customWidth="1"/>
    <col min="14080" max="14319" width="8.7265625" style="1"/>
    <col min="14320" max="14320" width="9.6328125" style="1" bestFit="1" customWidth="1"/>
    <col min="14321" max="14321" width="8.7265625" style="1"/>
    <col min="14322" max="14322" width="9.54296875" style="1" bestFit="1" customWidth="1"/>
    <col min="14323" max="14323" width="10.6328125" style="1" customWidth="1"/>
    <col min="14324" max="14324" width="10.90625" style="1" customWidth="1"/>
    <col min="14325" max="14325" width="9.453125" style="1" bestFit="1" customWidth="1"/>
    <col min="14326" max="14326" width="10.08984375" style="1" customWidth="1"/>
    <col min="14327" max="14327" width="9.453125" style="1" bestFit="1" customWidth="1"/>
    <col min="14328" max="14328" width="10.90625" style="1" bestFit="1" customWidth="1"/>
    <col min="14329" max="14329" width="9.36328125" style="1" bestFit="1" customWidth="1"/>
    <col min="14330" max="14330" width="11.08984375" style="1" customWidth="1"/>
    <col min="14331" max="14331" width="9.453125" style="1" bestFit="1" customWidth="1"/>
    <col min="14332" max="14332" width="10.453125" style="1" customWidth="1"/>
    <col min="14333" max="14333" width="10.36328125" style="1" customWidth="1"/>
    <col min="14334" max="14334" width="8.7265625" style="1"/>
    <col min="14335" max="14335" width="10.6328125" style="1" customWidth="1"/>
    <col min="14336" max="14575" width="8.7265625" style="1"/>
    <col min="14576" max="14576" width="9.6328125" style="1" bestFit="1" customWidth="1"/>
    <col min="14577" max="14577" width="8.7265625" style="1"/>
    <col min="14578" max="14578" width="9.54296875" style="1" bestFit="1" customWidth="1"/>
    <col min="14579" max="14579" width="10.6328125" style="1" customWidth="1"/>
    <col min="14580" max="14580" width="10.90625" style="1" customWidth="1"/>
    <col min="14581" max="14581" width="9.453125" style="1" bestFit="1" customWidth="1"/>
    <col min="14582" max="14582" width="10.08984375" style="1" customWidth="1"/>
    <col min="14583" max="14583" width="9.453125" style="1" bestFit="1" customWidth="1"/>
    <col min="14584" max="14584" width="10.90625" style="1" bestFit="1" customWidth="1"/>
    <col min="14585" max="14585" width="9.36328125" style="1" bestFit="1" customWidth="1"/>
    <col min="14586" max="14586" width="11.08984375" style="1" customWidth="1"/>
    <col min="14587" max="14587" width="9.453125" style="1" bestFit="1" customWidth="1"/>
    <col min="14588" max="14588" width="10.453125" style="1" customWidth="1"/>
    <col min="14589" max="14589" width="10.36328125" style="1" customWidth="1"/>
    <col min="14590" max="14590" width="8.7265625" style="1"/>
    <col min="14591" max="14591" width="10.6328125" style="1" customWidth="1"/>
    <col min="14592" max="14831" width="8.7265625" style="1"/>
    <col min="14832" max="14832" width="9.6328125" style="1" bestFit="1" customWidth="1"/>
    <col min="14833" max="14833" width="8.7265625" style="1"/>
    <col min="14834" max="14834" width="9.54296875" style="1" bestFit="1" customWidth="1"/>
    <col min="14835" max="14835" width="10.6328125" style="1" customWidth="1"/>
    <col min="14836" max="14836" width="10.90625" style="1" customWidth="1"/>
    <col min="14837" max="14837" width="9.453125" style="1" bestFit="1" customWidth="1"/>
    <col min="14838" max="14838" width="10.08984375" style="1" customWidth="1"/>
    <col min="14839" max="14839" width="9.453125" style="1" bestFit="1" customWidth="1"/>
    <col min="14840" max="14840" width="10.90625" style="1" bestFit="1" customWidth="1"/>
    <col min="14841" max="14841" width="9.36328125" style="1" bestFit="1" customWidth="1"/>
    <col min="14842" max="14842" width="11.08984375" style="1" customWidth="1"/>
    <col min="14843" max="14843" width="9.453125" style="1" bestFit="1" customWidth="1"/>
    <col min="14844" max="14844" width="10.453125" style="1" customWidth="1"/>
    <col min="14845" max="14845" width="10.36328125" style="1" customWidth="1"/>
    <col min="14846" max="14846" width="8.7265625" style="1"/>
    <col min="14847" max="14847" width="10.6328125" style="1" customWidth="1"/>
    <col min="14848" max="15087" width="8.7265625" style="1"/>
    <col min="15088" max="15088" width="9.6328125" style="1" bestFit="1" customWidth="1"/>
    <col min="15089" max="15089" width="8.7265625" style="1"/>
    <col min="15090" max="15090" width="9.54296875" style="1" bestFit="1" customWidth="1"/>
    <col min="15091" max="15091" width="10.6328125" style="1" customWidth="1"/>
    <col min="15092" max="15092" width="10.90625" style="1" customWidth="1"/>
    <col min="15093" max="15093" width="9.453125" style="1" bestFit="1" customWidth="1"/>
    <col min="15094" max="15094" width="10.08984375" style="1" customWidth="1"/>
    <col min="15095" max="15095" width="9.453125" style="1" bestFit="1" customWidth="1"/>
    <col min="15096" max="15096" width="10.90625" style="1" bestFit="1" customWidth="1"/>
    <col min="15097" max="15097" width="9.36328125" style="1" bestFit="1" customWidth="1"/>
    <col min="15098" max="15098" width="11.08984375" style="1" customWidth="1"/>
    <col min="15099" max="15099" width="9.453125" style="1" bestFit="1" customWidth="1"/>
    <col min="15100" max="15100" width="10.453125" style="1" customWidth="1"/>
    <col min="15101" max="15101" width="10.36328125" style="1" customWidth="1"/>
    <col min="15102" max="15102" width="8.7265625" style="1"/>
    <col min="15103" max="15103" width="10.6328125" style="1" customWidth="1"/>
    <col min="15104" max="15343" width="8.7265625" style="1"/>
    <col min="15344" max="15344" width="9.6328125" style="1" bestFit="1" customWidth="1"/>
    <col min="15345" max="15345" width="8.7265625" style="1"/>
    <col min="15346" max="15346" width="9.54296875" style="1" bestFit="1" customWidth="1"/>
    <col min="15347" max="15347" width="10.6328125" style="1" customWidth="1"/>
    <col min="15348" max="15348" width="10.90625" style="1" customWidth="1"/>
    <col min="15349" max="15349" width="9.453125" style="1" bestFit="1" customWidth="1"/>
    <col min="15350" max="15350" width="10.08984375" style="1" customWidth="1"/>
    <col min="15351" max="15351" width="9.453125" style="1" bestFit="1" customWidth="1"/>
    <col min="15352" max="15352" width="10.90625" style="1" bestFit="1" customWidth="1"/>
    <col min="15353" max="15353" width="9.36328125" style="1" bestFit="1" customWidth="1"/>
    <col min="15354" max="15354" width="11.08984375" style="1" customWidth="1"/>
    <col min="15355" max="15355" width="9.453125" style="1" bestFit="1" customWidth="1"/>
    <col min="15356" max="15356" width="10.453125" style="1" customWidth="1"/>
    <col min="15357" max="15357" width="10.36328125" style="1" customWidth="1"/>
    <col min="15358" max="15358" width="8.7265625" style="1"/>
    <col min="15359" max="15359" width="10.6328125" style="1" customWidth="1"/>
    <col min="15360" max="15599" width="8.7265625" style="1"/>
    <col min="15600" max="15600" width="9.6328125" style="1" bestFit="1" customWidth="1"/>
    <col min="15601" max="15601" width="8.7265625" style="1"/>
    <col min="15602" max="15602" width="9.54296875" style="1" bestFit="1" customWidth="1"/>
    <col min="15603" max="15603" width="10.6328125" style="1" customWidth="1"/>
    <col min="15604" max="15604" width="10.90625" style="1" customWidth="1"/>
    <col min="15605" max="15605" width="9.453125" style="1" bestFit="1" customWidth="1"/>
    <col min="15606" max="15606" width="10.08984375" style="1" customWidth="1"/>
    <col min="15607" max="15607" width="9.453125" style="1" bestFit="1" customWidth="1"/>
    <col min="15608" max="15608" width="10.90625" style="1" bestFit="1" customWidth="1"/>
    <col min="15609" max="15609" width="9.36328125" style="1" bestFit="1" customWidth="1"/>
    <col min="15610" max="15610" width="11.08984375" style="1" customWidth="1"/>
    <col min="15611" max="15611" width="9.453125" style="1" bestFit="1" customWidth="1"/>
    <col min="15612" max="15612" width="10.453125" style="1" customWidth="1"/>
    <col min="15613" max="15613" width="10.36328125" style="1" customWidth="1"/>
    <col min="15614" max="15614" width="8.7265625" style="1"/>
    <col min="15615" max="15615" width="10.6328125" style="1" customWidth="1"/>
    <col min="15616" max="15855" width="8.7265625" style="1"/>
    <col min="15856" max="15856" width="9.6328125" style="1" bestFit="1" customWidth="1"/>
    <col min="15857" max="15857" width="8.7265625" style="1"/>
    <col min="15858" max="15858" width="9.54296875" style="1" bestFit="1" customWidth="1"/>
    <col min="15859" max="15859" width="10.6328125" style="1" customWidth="1"/>
    <col min="15860" max="15860" width="10.90625" style="1" customWidth="1"/>
    <col min="15861" max="15861" width="9.453125" style="1" bestFit="1" customWidth="1"/>
    <col min="15862" max="15862" width="10.08984375" style="1" customWidth="1"/>
    <col min="15863" max="15863" width="9.453125" style="1" bestFit="1" customWidth="1"/>
    <col min="15864" max="15864" width="10.90625" style="1" bestFit="1" customWidth="1"/>
    <col min="15865" max="15865" width="9.36328125" style="1" bestFit="1" customWidth="1"/>
    <col min="15866" max="15866" width="11.08984375" style="1" customWidth="1"/>
    <col min="15867" max="15867" width="9.453125" style="1" bestFit="1" customWidth="1"/>
    <col min="15868" max="15868" width="10.453125" style="1" customWidth="1"/>
    <col min="15869" max="15869" width="10.36328125" style="1" customWidth="1"/>
    <col min="15870" max="15870" width="8.7265625" style="1"/>
    <col min="15871" max="15871" width="10.6328125" style="1" customWidth="1"/>
    <col min="15872" max="16111" width="8.7265625" style="1"/>
    <col min="16112" max="16112" width="9.6328125" style="1" bestFit="1" customWidth="1"/>
    <col min="16113" max="16113" width="8.7265625" style="1"/>
    <col min="16114" max="16114" width="9.54296875" style="1" bestFit="1" customWidth="1"/>
    <col min="16115" max="16115" width="10.6328125" style="1" customWidth="1"/>
    <col min="16116" max="16116" width="10.90625" style="1" customWidth="1"/>
    <col min="16117" max="16117" width="9.453125" style="1" bestFit="1" customWidth="1"/>
    <col min="16118" max="16118" width="10.08984375" style="1" customWidth="1"/>
    <col min="16119" max="16119" width="9.453125" style="1" bestFit="1" customWidth="1"/>
    <col min="16120" max="16120" width="10.90625" style="1" bestFit="1" customWidth="1"/>
    <col min="16121" max="16121" width="9.36328125" style="1" bestFit="1" customWidth="1"/>
    <col min="16122" max="16122" width="11.08984375" style="1" customWidth="1"/>
    <col min="16123" max="16123" width="9.453125" style="1" bestFit="1" customWidth="1"/>
    <col min="16124" max="16124" width="10.453125" style="1" customWidth="1"/>
    <col min="16125" max="16125" width="10.36328125" style="1" customWidth="1"/>
    <col min="16126" max="16126" width="8.7265625" style="1"/>
    <col min="16127" max="16127" width="10.6328125" style="1" customWidth="1"/>
    <col min="16128" max="16320" width="8.7265625" style="1"/>
    <col min="16321" max="16384" width="8.90625" style="1" customWidth="1"/>
  </cols>
  <sheetData>
    <row r="1" spans="2:27" x14ac:dyDescent="0.35">
      <c r="Z1" s="2" t="s">
        <v>0</v>
      </c>
    </row>
    <row r="2" spans="2:27" ht="15.5" x14ac:dyDescent="0.35">
      <c r="C2" s="3" t="s">
        <v>1</v>
      </c>
      <c r="Z2" s="2" t="s">
        <v>2</v>
      </c>
    </row>
    <row r="4" spans="2:27" ht="15" thickBot="1" x14ac:dyDescent="0.4">
      <c r="S4" s="2"/>
    </row>
    <row r="5" spans="2:27" ht="15" thickBot="1" x14ac:dyDescent="0.4">
      <c r="B5" s="44" t="s">
        <v>3</v>
      </c>
      <c r="C5" s="4" t="s">
        <v>4</v>
      </c>
      <c r="D5" s="5"/>
      <c r="E5" s="5"/>
      <c r="F5" s="5"/>
      <c r="G5" s="5"/>
      <c r="H5" s="46" t="s">
        <v>5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8"/>
      <c r="X5" s="49" t="s">
        <v>6</v>
      </c>
      <c r="Y5" s="50"/>
      <c r="Z5" s="50"/>
      <c r="AA5" s="51"/>
    </row>
    <row r="6" spans="2:27" ht="15" thickBot="1" x14ac:dyDescent="0.4">
      <c r="B6" s="45"/>
      <c r="C6" s="6"/>
      <c r="D6" s="7"/>
      <c r="E6" s="7"/>
      <c r="F6" s="8">
        <v>800</v>
      </c>
      <c r="G6" s="9" t="s">
        <v>7</v>
      </c>
      <c r="H6" s="42">
        <v>42736</v>
      </c>
      <c r="I6" s="43"/>
      <c r="J6" s="42">
        <v>43101</v>
      </c>
      <c r="K6" s="43"/>
      <c r="L6" s="42">
        <v>43466</v>
      </c>
      <c r="M6" s="43"/>
      <c r="N6" s="42">
        <v>43831</v>
      </c>
      <c r="O6" s="43"/>
      <c r="P6" s="42">
        <v>44197</v>
      </c>
      <c r="Q6" s="43"/>
      <c r="R6" s="42">
        <v>44562</v>
      </c>
      <c r="S6" s="43"/>
      <c r="T6" s="42">
        <v>44927</v>
      </c>
      <c r="U6" s="43"/>
      <c r="V6" s="42">
        <v>45108</v>
      </c>
      <c r="W6" s="43"/>
      <c r="X6" s="42">
        <v>45292</v>
      </c>
      <c r="Y6" s="43"/>
      <c r="Z6" s="42">
        <v>45658</v>
      </c>
      <c r="AA6" s="43"/>
    </row>
    <row r="7" spans="2:27" ht="13.5" customHeight="1" thickBot="1" x14ac:dyDescent="0.4">
      <c r="H7" s="40"/>
      <c r="I7" s="41"/>
      <c r="J7" s="40"/>
      <c r="K7" s="41"/>
      <c r="L7" s="40"/>
      <c r="M7" s="41"/>
      <c r="N7" s="40"/>
      <c r="O7" s="41"/>
      <c r="P7" s="40"/>
      <c r="Q7" s="41"/>
      <c r="R7" s="40"/>
      <c r="S7" s="41"/>
      <c r="T7" s="40"/>
      <c r="U7" s="41"/>
      <c r="V7" s="40"/>
      <c r="W7" s="41"/>
      <c r="X7" s="40"/>
      <c r="Y7" s="41"/>
      <c r="Z7" s="40"/>
      <c r="AA7" s="41"/>
    </row>
    <row r="8" spans="2:27" ht="15.75" customHeight="1" x14ac:dyDescent="0.35">
      <c r="H8" s="10" t="s">
        <v>8</v>
      </c>
      <c r="I8" s="11" t="s">
        <v>9</v>
      </c>
      <c r="J8" s="10" t="s">
        <v>8</v>
      </c>
      <c r="K8" s="11" t="s">
        <v>9</v>
      </c>
      <c r="L8" s="10" t="s">
        <v>8</v>
      </c>
      <c r="M8" s="11" t="s">
        <v>9</v>
      </c>
      <c r="N8" s="10" t="s">
        <v>8</v>
      </c>
      <c r="O8" s="11" t="s">
        <v>9</v>
      </c>
      <c r="P8" s="10" t="s">
        <v>8</v>
      </c>
      <c r="Q8" s="11" t="s">
        <v>9</v>
      </c>
      <c r="R8" s="10" t="s">
        <v>8</v>
      </c>
      <c r="S8" s="11" t="s">
        <v>9</v>
      </c>
      <c r="T8" s="10" t="s">
        <v>8</v>
      </c>
      <c r="U8" s="11" t="s">
        <v>9</v>
      </c>
      <c r="V8" s="10" t="s">
        <v>8</v>
      </c>
      <c r="W8" s="11" t="s">
        <v>9</v>
      </c>
      <c r="X8" s="10" t="s">
        <v>8</v>
      </c>
      <c r="Y8" s="11" t="s">
        <v>9</v>
      </c>
      <c r="Z8" s="10" t="s">
        <v>8</v>
      </c>
      <c r="AA8" s="11" t="s">
        <v>9</v>
      </c>
    </row>
    <row r="9" spans="2:27" x14ac:dyDescent="0.35">
      <c r="C9" s="1" t="s">
        <v>10</v>
      </c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</row>
    <row r="10" spans="2:27" x14ac:dyDescent="0.35">
      <c r="B10" s="14">
        <v>1</v>
      </c>
      <c r="D10" s="1" t="s">
        <v>11</v>
      </c>
      <c r="H10" s="15">
        <v>14.65</v>
      </c>
      <c r="I10" s="16">
        <f>H10</f>
        <v>14.65</v>
      </c>
      <c r="J10" s="15">
        <v>14.65</v>
      </c>
      <c r="K10" s="16">
        <f>J10</f>
        <v>14.65</v>
      </c>
      <c r="L10" s="15">
        <v>14.65</v>
      </c>
      <c r="M10" s="16">
        <f>L10</f>
        <v>14.65</v>
      </c>
      <c r="N10" s="15">
        <v>14.65</v>
      </c>
      <c r="O10" s="16">
        <f>N10</f>
        <v>14.65</v>
      </c>
      <c r="P10" s="15">
        <v>14.65</v>
      </c>
      <c r="Q10" s="16">
        <f>P10</f>
        <v>14.65</v>
      </c>
      <c r="R10" s="15">
        <v>14.65</v>
      </c>
      <c r="S10" s="16">
        <f>R10</f>
        <v>14.65</v>
      </c>
      <c r="T10" s="15">
        <v>14.65</v>
      </c>
      <c r="U10" s="16">
        <f>T10</f>
        <v>14.65</v>
      </c>
      <c r="V10" s="15">
        <v>14.65</v>
      </c>
      <c r="W10" s="16">
        <f>V10</f>
        <v>14.65</v>
      </c>
      <c r="X10" s="15">
        <v>14.65</v>
      </c>
      <c r="Y10" s="16">
        <f>X10</f>
        <v>14.65</v>
      </c>
      <c r="Z10" s="15">
        <v>14.65</v>
      </c>
      <c r="AA10" s="16">
        <f>Z10</f>
        <v>14.65</v>
      </c>
    </row>
    <row r="11" spans="2:27" x14ac:dyDescent="0.35">
      <c r="B11" s="14" t="s">
        <v>12</v>
      </c>
      <c r="D11" s="1" t="s">
        <v>13</v>
      </c>
      <c r="G11" s="17">
        <f>MIN(F6,1000)</f>
        <v>800</v>
      </c>
      <c r="H11" s="18">
        <v>0.12139999999999999</v>
      </c>
      <c r="I11" s="16">
        <f>$G11*H11</f>
        <v>97.11999999999999</v>
      </c>
      <c r="J11" s="18">
        <v>0.12139999999999999</v>
      </c>
      <c r="K11" s="16">
        <f>$G11*J11</f>
        <v>97.11999999999999</v>
      </c>
      <c r="L11" s="18">
        <v>0.12139999999999999</v>
      </c>
      <c r="M11" s="16">
        <f>$G11*L11</f>
        <v>97.11999999999999</v>
      </c>
      <c r="N11" s="18">
        <v>0.12139999999999999</v>
      </c>
      <c r="O11" s="16">
        <f>$G11*N11</f>
        <v>97.11999999999999</v>
      </c>
      <c r="P11" s="18">
        <v>0.12139999999999999</v>
      </c>
      <c r="Q11" s="16">
        <f>$G11*P11</f>
        <v>97.11999999999999</v>
      </c>
      <c r="R11" s="18">
        <v>0.12139999999999999</v>
      </c>
      <c r="S11" s="16">
        <f>$G11*R11</f>
        <v>97.11999999999999</v>
      </c>
      <c r="T11" s="18">
        <v>0.12139999999999999</v>
      </c>
      <c r="U11" s="16">
        <f>$G11*T11</f>
        <v>97.11999999999999</v>
      </c>
      <c r="V11" s="18">
        <v>0.12139999999999999</v>
      </c>
      <c r="W11" s="16">
        <f>$G11*V11</f>
        <v>97.11999999999999</v>
      </c>
      <c r="X11" s="18">
        <v>0.12139999999999999</v>
      </c>
      <c r="Y11" s="16">
        <f>$G11*X11</f>
        <v>97.11999999999999</v>
      </c>
      <c r="Z11" s="18">
        <v>0.12139999999999999</v>
      </c>
      <c r="AA11" s="16">
        <f>$G11*Z11</f>
        <v>97.11999999999999</v>
      </c>
    </row>
    <row r="12" spans="2:27" x14ac:dyDescent="0.35">
      <c r="B12" s="14" t="s">
        <v>14</v>
      </c>
      <c r="D12" s="1" t="s">
        <v>15</v>
      </c>
      <c r="G12" s="17">
        <f>F6-G11</f>
        <v>0</v>
      </c>
      <c r="H12" s="18">
        <v>0.12820000000000001</v>
      </c>
      <c r="I12" s="16">
        <f>$G12*H12</f>
        <v>0</v>
      </c>
      <c r="J12" s="18">
        <v>0.12820000000000001</v>
      </c>
      <c r="K12" s="16">
        <f>$G12*J12</f>
        <v>0</v>
      </c>
      <c r="L12" s="18">
        <v>0.12820000000000001</v>
      </c>
      <c r="M12" s="16">
        <f>$G12*L12</f>
        <v>0</v>
      </c>
      <c r="N12" s="18">
        <v>0.12820000000000001</v>
      </c>
      <c r="O12" s="16">
        <f>$G12*N12</f>
        <v>0</v>
      </c>
      <c r="P12" s="18">
        <v>0.12820000000000001</v>
      </c>
      <c r="Q12" s="16">
        <f>$G12*P12</f>
        <v>0</v>
      </c>
      <c r="R12" s="18">
        <v>0.12820000000000001</v>
      </c>
      <c r="S12" s="16">
        <f>$G12*R12</f>
        <v>0</v>
      </c>
      <c r="T12" s="18">
        <v>0.12820000000000001</v>
      </c>
      <c r="U12" s="16">
        <f>$G12*T12</f>
        <v>0</v>
      </c>
      <c r="V12" s="18">
        <v>0.12820000000000001</v>
      </c>
      <c r="W12" s="16">
        <f>$G12*V12</f>
        <v>0</v>
      </c>
      <c r="X12" s="18">
        <v>0.12820000000000001</v>
      </c>
      <c r="Y12" s="16">
        <f>$G12*X12</f>
        <v>0</v>
      </c>
      <c r="Z12" s="18">
        <v>0.12820000000000001</v>
      </c>
      <c r="AA12" s="16">
        <f>$G12*Z12</f>
        <v>0</v>
      </c>
    </row>
    <row r="13" spans="2:27" x14ac:dyDescent="0.35">
      <c r="B13" s="14" t="s">
        <v>16</v>
      </c>
      <c r="C13" s="1" t="s">
        <v>17</v>
      </c>
      <c r="H13" s="19">
        <v>-5.5999999999999999E-3</v>
      </c>
      <c r="I13" s="16">
        <f>H13*$F$6</f>
        <v>-4.4799999999999995</v>
      </c>
      <c r="J13" s="19">
        <v>-1.1E-4</v>
      </c>
      <c r="K13" s="16">
        <f>J13*$F$6</f>
        <v>-8.8000000000000009E-2</v>
      </c>
      <c r="L13" s="19">
        <f>J13</f>
        <v>-1.1E-4</v>
      </c>
      <c r="M13" s="16">
        <f>L13*$F$6</f>
        <v>-8.8000000000000009E-2</v>
      </c>
      <c r="N13" s="19">
        <v>9.7000000000000003E-3</v>
      </c>
      <c r="O13" s="16">
        <f>N13*$F$6</f>
        <v>7.76</v>
      </c>
      <c r="P13" s="19">
        <v>1.371E-2</v>
      </c>
      <c r="Q13" s="16">
        <f>P13*$F$6</f>
        <v>10.968</v>
      </c>
      <c r="R13" s="19">
        <v>0</v>
      </c>
      <c r="S13" s="16">
        <f>R13*$F$6</f>
        <v>0</v>
      </c>
      <c r="T13" s="20">
        <v>1.635E-2</v>
      </c>
      <c r="U13" s="16">
        <f>T13*$F$6</f>
        <v>13.08</v>
      </c>
      <c r="V13" s="20">
        <v>1.635E-2</v>
      </c>
      <c r="W13" s="16">
        <f>V13*$F$6</f>
        <v>13.08</v>
      </c>
      <c r="X13" s="20"/>
      <c r="Y13" s="16">
        <f>X13*$F$6</f>
        <v>0</v>
      </c>
      <c r="Z13" s="20"/>
      <c r="AA13" s="16">
        <f>Z13*$F$6</f>
        <v>0</v>
      </c>
    </row>
    <row r="14" spans="2:27" x14ac:dyDescent="0.35">
      <c r="B14" s="14" t="s">
        <v>18</v>
      </c>
      <c r="C14" s="1" t="s">
        <v>19</v>
      </c>
      <c r="H14" s="21">
        <v>0.1101</v>
      </c>
      <c r="I14" s="16">
        <f>H14*(I$10+I$11+I$12)</f>
        <v>12.305877000000001</v>
      </c>
      <c r="J14" s="21">
        <f>H14+5.5%</f>
        <v>0.1651</v>
      </c>
      <c r="K14" s="16">
        <f>J14*(K$10+K$11+K$12)</f>
        <v>18.453226999999998</v>
      </c>
      <c r="L14" s="21">
        <f>J14</f>
        <v>0.1651</v>
      </c>
      <c r="M14" s="16">
        <f>L14*(M$10+M$11+M$12)</f>
        <v>18.453226999999998</v>
      </c>
      <c r="N14" s="21">
        <v>0.22320000000000001</v>
      </c>
      <c r="O14" s="16">
        <f>N14*(O$10+O$11+O$12)</f>
        <v>24.947064000000001</v>
      </c>
      <c r="P14" s="21">
        <v>0.22320000000000001</v>
      </c>
      <c r="Q14" s="16">
        <f>P14*(Q$10+Q$11+Q$12)</f>
        <v>24.947064000000001</v>
      </c>
      <c r="R14" s="21">
        <v>0.41649999999999998</v>
      </c>
      <c r="S14" s="16">
        <f>R14*(S$10+S$11+S$12)</f>
        <v>46.552204999999994</v>
      </c>
      <c r="T14" s="21">
        <v>0.34079999999999999</v>
      </c>
      <c r="U14" s="16">
        <f>T14*(U$10+U$11+U$12)</f>
        <v>38.091215999999996</v>
      </c>
      <c r="V14" s="21">
        <v>0.34839999999999999</v>
      </c>
      <c r="W14" s="16">
        <f>V14*(W$10+W$11+W$12)</f>
        <v>38.940667999999995</v>
      </c>
      <c r="X14" s="21">
        <f>34.84%+10%</f>
        <v>0.44840000000000002</v>
      </c>
      <c r="Y14" s="16">
        <f>X14*(Y$10+Y$11+Y$12)</f>
        <v>50.117668000000002</v>
      </c>
      <c r="Z14" s="21">
        <v>0.5504</v>
      </c>
      <c r="AA14" s="16">
        <f>Z14*(AA$10+AA$11+AA$12)</f>
        <v>61.518208000000001</v>
      </c>
    </row>
    <row r="15" spans="2:27" x14ac:dyDescent="0.35">
      <c r="B15" s="14" t="s">
        <v>20</v>
      </c>
      <c r="C15" s="1" t="s">
        <v>21</v>
      </c>
      <c r="H15" s="21"/>
      <c r="I15" s="16">
        <f>H15*(I$10+I$11+I$12)</f>
        <v>0</v>
      </c>
      <c r="J15" s="21"/>
      <c r="K15" s="16">
        <f>J15*(K$10+K$11+K$12)</f>
        <v>0</v>
      </c>
      <c r="L15" s="21"/>
      <c r="M15" s="16">
        <f>L15*(M$10+M$11+M$12)</f>
        <v>0</v>
      </c>
      <c r="N15" s="21">
        <v>9.2499999999999999E-2</v>
      </c>
      <c r="O15" s="16">
        <f>N15*(O$10+O$11+O$12)</f>
        <v>10.338725</v>
      </c>
      <c r="P15" s="21">
        <v>9.2499999999999999E-2</v>
      </c>
      <c r="Q15" s="16">
        <f>P15*(Q$10+Q$11+Q$12)</f>
        <v>10.338725</v>
      </c>
      <c r="R15" s="21">
        <v>0</v>
      </c>
      <c r="S15" s="16">
        <f>R15*(S$10+S$11+S$12)</f>
        <v>0</v>
      </c>
      <c r="T15" s="21">
        <v>1.8499999999999999E-2</v>
      </c>
      <c r="U15" s="16">
        <f>T15*(U$10+U$11+U$12)</f>
        <v>2.0677449999999999</v>
      </c>
      <c r="V15" s="21">
        <v>3.0099999999999998E-2</v>
      </c>
      <c r="W15" s="16">
        <f>V15*(W$10+W$11+W$12)</f>
        <v>3.3642769999999995</v>
      </c>
      <c r="X15" s="21">
        <v>3.0099999999999998E-2</v>
      </c>
      <c r="Y15" s="16">
        <f>X15*(Y$10+Y$11+Y$12)</f>
        <v>3.3642769999999995</v>
      </c>
      <c r="Z15" s="21">
        <v>7.1910444020396994E-2</v>
      </c>
      <c r="AA15" s="16">
        <f>Z15*(AA$10+AA$11+AA$12)</f>
        <v>8.0374303281597719</v>
      </c>
    </row>
    <row r="16" spans="2:27" x14ac:dyDescent="0.35">
      <c r="B16" s="14" t="s">
        <v>22</v>
      </c>
      <c r="C16" s="1" t="s">
        <v>23</v>
      </c>
      <c r="H16" s="19">
        <v>-6.7999999999999996E-3</v>
      </c>
      <c r="I16" s="16">
        <f>H16*$F$6</f>
        <v>-5.4399999999999995</v>
      </c>
      <c r="J16" s="19">
        <v>-6.7999999999999996E-3</v>
      </c>
      <c r="K16" s="16">
        <f>J16*$F$6</f>
        <v>-5.4399999999999995</v>
      </c>
      <c r="L16" s="19">
        <f>J16</f>
        <v>-6.7999999999999996E-3</v>
      </c>
      <c r="M16" s="16">
        <f>L16*$F$6</f>
        <v>-5.4399999999999995</v>
      </c>
      <c r="N16" s="19"/>
      <c r="O16" s="16">
        <f>N16*$F$6</f>
        <v>0</v>
      </c>
      <c r="P16" s="19"/>
      <c r="Q16" s="16">
        <f>P16*$F$6</f>
        <v>0</v>
      </c>
      <c r="R16" s="19"/>
      <c r="S16" s="16">
        <f>R16*$F$6</f>
        <v>0</v>
      </c>
      <c r="T16" s="19"/>
      <c r="U16" s="16">
        <f>T16*$F$6</f>
        <v>0</v>
      </c>
      <c r="V16" s="19"/>
      <c r="W16" s="16">
        <f>V16*$F$6</f>
        <v>0</v>
      </c>
      <c r="X16" s="19">
        <f>T16</f>
        <v>0</v>
      </c>
      <c r="Y16" s="16">
        <f>X16*$F$6</f>
        <v>0</v>
      </c>
      <c r="Z16" s="19">
        <f>X16</f>
        <v>0</v>
      </c>
      <c r="AA16" s="16">
        <f>Z16*$F$6</f>
        <v>0</v>
      </c>
    </row>
    <row r="17" spans="2:27" x14ac:dyDescent="0.35">
      <c r="B17" s="14" t="s">
        <v>24</v>
      </c>
      <c r="C17" s="1" t="s">
        <v>25</v>
      </c>
      <c r="H17" s="19"/>
      <c r="I17" s="16"/>
      <c r="J17" s="19"/>
      <c r="K17" s="16"/>
      <c r="L17" s="19"/>
      <c r="M17" s="16"/>
      <c r="N17" s="19"/>
      <c r="O17" s="16"/>
      <c r="P17" s="19"/>
      <c r="Q17" s="16"/>
      <c r="R17" s="19"/>
      <c r="S17" s="16"/>
      <c r="T17" s="19"/>
      <c r="U17" s="16"/>
      <c r="V17" s="19"/>
      <c r="W17" s="16"/>
      <c r="X17" s="19">
        <v>1E-3</v>
      </c>
      <c r="Y17" s="16">
        <f>X17*$F$6</f>
        <v>0.8</v>
      </c>
      <c r="Z17" s="19"/>
      <c r="AA17" s="16"/>
    </row>
    <row r="18" spans="2:27" x14ac:dyDescent="0.35">
      <c r="B18" s="14" t="s">
        <v>26</v>
      </c>
      <c r="C18" s="1" t="s">
        <v>27</v>
      </c>
      <c r="H18" s="21"/>
      <c r="I18" s="16">
        <f>H18*(I$10+I$11+I$12)</f>
        <v>0</v>
      </c>
      <c r="J18" s="21"/>
      <c r="K18" s="16">
        <f>J18*(K$10+K$11+K$12)</f>
        <v>0</v>
      </c>
      <c r="L18" s="21"/>
      <c r="M18" s="16">
        <f>L18*(M$10+M$11+M$12)</f>
        <v>0</v>
      </c>
      <c r="N18" s="21"/>
      <c r="O18" s="16">
        <f>N18*(O$10+O$11+O$12)</f>
        <v>0</v>
      </c>
      <c r="P18" s="21"/>
      <c r="Q18" s="16">
        <f>P18*(Q$10+Q$11+Q$12)</f>
        <v>0</v>
      </c>
      <c r="R18" s="21"/>
      <c r="S18" s="16">
        <f>R18*(S$10+S$11+S$12)</f>
        <v>0</v>
      </c>
      <c r="T18" s="21">
        <v>-4.5699999999999998E-2</v>
      </c>
      <c r="U18" s="16">
        <f>T18*(U$10+U$11+U$12)</f>
        <v>-5.1078889999999992</v>
      </c>
      <c r="V18" s="21"/>
      <c r="W18" s="16">
        <f>V18*(W$10+W$11+W$12)</f>
        <v>0</v>
      </c>
      <c r="X18" s="21"/>
      <c r="Y18" s="16">
        <f>X18*(Y$10+Y$11+Y$12)</f>
        <v>0</v>
      </c>
      <c r="Z18" s="21"/>
      <c r="AA18" s="16">
        <f>Z18*(AA$10+AA$11+AA$12)</f>
        <v>0</v>
      </c>
    </row>
    <row r="19" spans="2:27" x14ac:dyDescent="0.35">
      <c r="B19" s="14" t="s">
        <v>28</v>
      </c>
      <c r="C19" s="1" t="s">
        <v>29</v>
      </c>
      <c r="H19" s="21">
        <v>0.1162</v>
      </c>
      <c r="I19" s="22">
        <f>H19*(I$10+I$11+I$12)</f>
        <v>12.987674</v>
      </c>
      <c r="J19" s="21">
        <v>8.3000000000000004E-2</v>
      </c>
      <c r="K19" s="22">
        <f>J19*(K$10+K$11+K$12)</f>
        <v>9.2769100000000009</v>
      </c>
      <c r="L19" s="21">
        <v>8.3000000000000004E-2</v>
      </c>
      <c r="M19" s="22">
        <f>L19*(M$10+M$11+M$12)</f>
        <v>9.2769100000000009</v>
      </c>
      <c r="N19" s="21">
        <v>8.3000000000000004E-2</v>
      </c>
      <c r="O19" s="22">
        <f>N19*(O$10+O$11+O$12)</f>
        <v>9.2769100000000009</v>
      </c>
      <c r="P19" s="21">
        <f>L19</f>
        <v>8.3000000000000004E-2</v>
      </c>
      <c r="Q19" s="22">
        <f>P19*(Q$10+Q$11+Q$12)</f>
        <v>9.2769100000000009</v>
      </c>
      <c r="R19" s="21">
        <f>P19</f>
        <v>8.3000000000000004E-2</v>
      </c>
      <c r="S19" s="22">
        <f>R19*(S$10+S$11+S$12)</f>
        <v>9.2769100000000009</v>
      </c>
      <c r="T19" s="21">
        <f>R19</f>
        <v>8.3000000000000004E-2</v>
      </c>
      <c r="U19" s="22">
        <f>T19*(U$10+U$11+U$12)</f>
        <v>9.2769100000000009</v>
      </c>
      <c r="V19" s="21">
        <f>T19</f>
        <v>8.3000000000000004E-2</v>
      </c>
      <c r="W19" s="22">
        <f>V19*(W$10+W$11+W$12)</f>
        <v>9.2769100000000009</v>
      </c>
      <c r="X19" s="21">
        <f>P19+2.5%</f>
        <v>0.10800000000000001</v>
      </c>
      <c r="Y19" s="22">
        <f>X19*(Y$10+Y$11+Y$12)</f>
        <v>12.071160000000001</v>
      </c>
      <c r="Z19" s="21">
        <f>X19</f>
        <v>0.10800000000000001</v>
      </c>
      <c r="AA19" s="22">
        <f>Z19*(AA$10+AA$11+AA$12)</f>
        <v>12.071160000000001</v>
      </c>
    </row>
    <row r="20" spans="2:27" x14ac:dyDescent="0.35">
      <c r="B20" s="14" t="s">
        <v>30</v>
      </c>
      <c r="C20" s="1" t="s">
        <v>31</v>
      </c>
      <c r="H20" s="23"/>
      <c r="I20" s="16">
        <f>SUM(I10:I19)</f>
        <v>127.14355099999999</v>
      </c>
      <c r="J20" s="23"/>
      <c r="K20" s="16">
        <f>SUM(K10:K19)</f>
        <v>133.97213699999998</v>
      </c>
      <c r="L20" s="23"/>
      <c r="M20" s="16">
        <f>SUM(M10:M19)</f>
        <v>133.97213699999998</v>
      </c>
      <c r="N20" s="23"/>
      <c r="O20" s="16">
        <f>SUM(O10:O19)</f>
        <v>164.09269900000004</v>
      </c>
      <c r="P20" s="23"/>
      <c r="Q20" s="16">
        <f>SUM(Q10:Q19)</f>
        <v>167.30069900000001</v>
      </c>
      <c r="R20" s="23"/>
      <c r="S20" s="16">
        <f>SUM(S10:S19)</f>
        <v>167.59911499999998</v>
      </c>
      <c r="T20" s="23"/>
      <c r="U20" s="16">
        <f>SUM(U10:U19)</f>
        <v>169.17798199999999</v>
      </c>
      <c r="V20" s="23"/>
      <c r="W20" s="16">
        <f>SUM(W10:W19)</f>
        <v>176.43185499999998</v>
      </c>
      <c r="X20" s="23"/>
      <c r="Y20" s="16">
        <f>SUM(Y10:Y19)</f>
        <v>178.12310499999998</v>
      </c>
      <c r="Z20" s="23"/>
      <c r="AA20" s="16">
        <f>SUM(AA10:AA19)</f>
        <v>193.39679832815975</v>
      </c>
    </row>
    <row r="21" spans="2:27" x14ac:dyDescent="0.35">
      <c r="H21" s="23"/>
      <c r="I21" s="16"/>
      <c r="J21" s="23"/>
      <c r="K21" s="16"/>
      <c r="L21" s="23"/>
      <c r="M21" s="16"/>
      <c r="N21" s="23"/>
      <c r="O21" s="16"/>
      <c r="P21" s="23"/>
      <c r="Q21" s="16"/>
      <c r="R21" s="23"/>
      <c r="S21" s="16"/>
      <c r="T21" s="23"/>
      <c r="U21" s="16"/>
      <c r="V21" s="23"/>
      <c r="W21" s="16"/>
      <c r="X21" s="23"/>
      <c r="Y21" s="16"/>
      <c r="Z21" s="23"/>
      <c r="AA21" s="16"/>
    </row>
    <row r="22" spans="2:27" x14ac:dyDescent="0.35">
      <c r="B22" s="14"/>
      <c r="C22" s="24" t="s">
        <v>32</v>
      </c>
      <c r="H22" s="12"/>
      <c r="I22" s="16"/>
      <c r="J22" s="12"/>
      <c r="K22" s="16"/>
      <c r="L22" s="12"/>
      <c r="M22" s="16"/>
      <c r="N22" s="12"/>
      <c r="O22" s="16"/>
      <c r="P22" s="12"/>
      <c r="Q22" s="16"/>
      <c r="R22" s="12"/>
      <c r="S22" s="16"/>
      <c r="T22" s="12"/>
      <c r="U22" s="16"/>
      <c r="V22" s="12"/>
      <c r="W22" s="16"/>
      <c r="X22" s="12"/>
      <c r="Y22" s="16"/>
      <c r="Z22" s="12"/>
      <c r="AA22" s="16"/>
    </row>
    <row r="23" spans="2:27" x14ac:dyDescent="0.35">
      <c r="B23" s="14" t="s">
        <v>33</v>
      </c>
      <c r="C23" s="1" t="s">
        <v>34</v>
      </c>
      <c r="F23" s="25"/>
      <c r="G23" s="26"/>
      <c r="H23" s="27">
        <v>-2.6599999999999999E-2</v>
      </c>
      <c r="I23" s="28">
        <f>H23*(MIN($G$11,1000))</f>
        <v>-21.279999999999998</v>
      </c>
      <c r="J23" s="27">
        <v>-2.6599999999999999E-2</v>
      </c>
      <c r="K23" s="28">
        <f>J23*(MIN($G$11,1000))</f>
        <v>-21.279999999999998</v>
      </c>
      <c r="L23" s="27">
        <v>-2.6599999999999999E-2</v>
      </c>
      <c r="M23" s="28">
        <f>L23*(MIN($G$11,1000))</f>
        <v>-21.279999999999998</v>
      </c>
      <c r="N23" s="27">
        <v>-2.6599999999999999E-2</v>
      </c>
      <c r="O23" s="28">
        <f>N23*(MIN($G$11,1000))</f>
        <v>-21.279999999999998</v>
      </c>
      <c r="P23" s="27">
        <v>-2.6599999999999999E-2</v>
      </c>
      <c r="Q23" s="28">
        <f>P23*(MIN($G$11,1000))</f>
        <v>-21.279999999999998</v>
      </c>
      <c r="R23" s="27">
        <v>-2.6599999999999999E-2</v>
      </c>
      <c r="S23" s="28">
        <f>R23*(MIN($G$11,1000))</f>
        <v>-21.279999999999998</v>
      </c>
      <c r="T23" s="27">
        <v>-2.2620000000000001E-2</v>
      </c>
      <c r="U23" s="28">
        <f>T23*(MIN($G$11,1000))</f>
        <v>-18.096</v>
      </c>
      <c r="V23" s="27">
        <v>-2.2620000000000001E-2</v>
      </c>
      <c r="W23" s="28">
        <f>V23*(MIN($G$11,1000))</f>
        <v>-18.096</v>
      </c>
      <c r="X23" s="27">
        <v>-2.2620000000000001E-2</v>
      </c>
      <c r="Y23" s="28">
        <f>X23*(MIN($G$11,1000))</f>
        <v>-18.096</v>
      </c>
      <c r="Z23" s="27">
        <v>-2.2620000000000001E-2</v>
      </c>
      <c r="AA23" s="28">
        <f>Z23*(MIN($G$11,1000))</f>
        <v>-18.096</v>
      </c>
    </row>
    <row r="24" spans="2:27" x14ac:dyDescent="0.35">
      <c r="B24" s="14"/>
      <c r="H24" s="12"/>
      <c r="I24" s="16"/>
      <c r="J24" s="12"/>
      <c r="K24" s="16"/>
      <c r="L24" s="12"/>
      <c r="M24" s="16"/>
      <c r="N24" s="12"/>
      <c r="O24" s="16"/>
      <c r="P24" s="12"/>
      <c r="Q24" s="16"/>
      <c r="R24" s="12"/>
      <c r="S24" s="16"/>
      <c r="T24" s="12"/>
      <c r="U24" s="16"/>
      <c r="V24" s="12"/>
      <c r="W24" s="16"/>
      <c r="X24" s="12"/>
      <c r="Y24" s="16"/>
      <c r="Z24" s="12"/>
      <c r="AA24" s="16"/>
    </row>
    <row r="25" spans="2:27" ht="15" thickBot="1" x14ac:dyDescent="0.4">
      <c r="B25" s="14" t="s">
        <v>35</v>
      </c>
      <c r="C25" s="1" t="s">
        <v>36</v>
      </c>
      <c r="H25" s="29"/>
      <c r="I25" s="30">
        <f>I20+SUM(I23:I23)</f>
        <v>105.86355099999999</v>
      </c>
      <c r="J25" s="29"/>
      <c r="K25" s="30">
        <f>K20+SUM(K23:K23)</f>
        <v>112.69213699999997</v>
      </c>
      <c r="L25" s="29"/>
      <c r="M25" s="30">
        <f>M20+SUM(M23:M23)</f>
        <v>112.69213699999997</v>
      </c>
      <c r="N25" s="29"/>
      <c r="O25" s="30">
        <f>O20+SUM(O23:O23)</f>
        <v>142.81269900000004</v>
      </c>
      <c r="P25" s="29"/>
      <c r="Q25" s="30">
        <f>Q20+SUM(Q23:Q23)</f>
        <v>146.02069900000001</v>
      </c>
      <c r="R25" s="29"/>
      <c r="S25" s="30">
        <f>S20+SUM(S23:S23)</f>
        <v>146.31911499999998</v>
      </c>
      <c r="T25" s="29"/>
      <c r="U25" s="30">
        <f>U20+SUM(U23:U23)</f>
        <v>151.08198199999998</v>
      </c>
      <c r="V25" s="29"/>
      <c r="W25" s="30">
        <f>W20+SUM(W23:W23)</f>
        <v>158.33585499999998</v>
      </c>
      <c r="X25" s="29"/>
      <c r="Y25" s="30">
        <f>Y20+SUM(Y23:Y23)</f>
        <v>160.02710499999998</v>
      </c>
      <c r="Z25" s="29"/>
      <c r="AA25" s="30">
        <f>AA20+SUM(AA23:AA23)</f>
        <v>175.30079832815974</v>
      </c>
    </row>
    <row r="26" spans="2:27" x14ac:dyDescent="0.35">
      <c r="B26" s="14" t="s">
        <v>37</v>
      </c>
      <c r="C26" s="1" t="s">
        <v>38</v>
      </c>
      <c r="H26" s="31"/>
      <c r="I26" s="32">
        <f>I25*1.05</f>
        <v>111.15672855</v>
      </c>
      <c r="J26" s="31"/>
      <c r="K26" s="32">
        <f>K25*1.05</f>
        <v>118.32674384999997</v>
      </c>
      <c r="L26" s="31"/>
      <c r="M26" s="32">
        <f>M25*1.05</f>
        <v>118.32674384999997</v>
      </c>
      <c r="N26" s="31"/>
      <c r="O26" s="32">
        <f>O25*1.05</f>
        <v>149.95333395000006</v>
      </c>
      <c r="P26" s="31"/>
      <c r="Q26" s="32">
        <f>Q25*1.05</f>
        <v>153.32173395000001</v>
      </c>
      <c r="R26" s="31"/>
      <c r="S26" s="32">
        <f>S25*1.05</f>
        <v>153.63507074999998</v>
      </c>
      <c r="T26" s="31"/>
      <c r="U26" s="32">
        <f>U25*1.05</f>
        <v>158.63608109999998</v>
      </c>
      <c r="V26" s="31"/>
      <c r="W26" s="32">
        <f>W25*1.05</f>
        <v>166.25264774999999</v>
      </c>
      <c r="X26" s="31"/>
      <c r="Y26" s="32">
        <f>Y25*1.05</f>
        <v>168.02846024999999</v>
      </c>
      <c r="Z26" s="31"/>
      <c r="AA26" s="32">
        <f>AA25*1.05</f>
        <v>184.06583824456774</v>
      </c>
    </row>
    <row r="27" spans="2:27" x14ac:dyDescent="0.35">
      <c r="B27" s="14"/>
      <c r="C27" s="24" t="s">
        <v>39</v>
      </c>
      <c r="H27" s="31"/>
      <c r="I27" s="33"/>
      <c r="J27" s="31"/>
      <c r="K27" s="34">
        <f>K26/I26-1</f>
        <v>6.4503655276025862E-2</v>
      </c>
      <c r="L27" s="31"/>
      <c r="M27" s="34">
        <f>M26/K26-1</f>
        <v>0</v>
      </c>
      <c r="N27" s="31"/>
      <c r="O27" s="34">
        <f>O26/M26-1</f>
        <v>0.2672818423879928</v>
      </c>
      <c r="P27" s="31"/>
      <c r="Q27" s="34">
        <f>Q26/O26-1</f>
        <v>2.2462988392929706E-2</v>
      </c>
      <c r="R27" s="31"/>
      <c r="S27" s="34">
        <f>S26/Q26-1</f>
        <v>2.0436554683249675E-3</v>
      </c>
      <c r="T27" s="31"/>
      <c r="U27" s="34">
        <f>U26/S26-1</f>
        <v>3.2551228867123694E-2</v>
      </c>
      <c r="V27" s="31"/>
      <c r="W27" s="34">
        <f>W26/U26-1</f>
        <v>4.8012826572529477E-2</v>
      </c>
      <c r="X27" s="31"/>
      <c r="Y27" s="34">
        <f>Y26/W26-1</f>
        <v>1.0681408831878292E-2</v>
      </c>
      <c r="Z27" s="31"/>
      <c r="AA27" s="34">
        <f>AA26/Y26-1</f>
        <v>9.5444414420668089E-2</v>
      </c>
    </row>
    <row r="28" spans="2:27" x14ac:dyDescent="0.35">
      <c r="I28" s="35"/>
      <c r="K28" s="35"/>
      <c r="M28" s="35"/>
      <c r="O28" s="35"/>
      <c r="Q28" s="35"/>
      <c r="S28" s="35"/>
      <c r="U28" s="35"/>
      <c r="V28" s="35"/>
      <c r="W28" s="35"/>
      <c r="Y28" s="35"/>
      <c r="AA28" s="35"/>
    </row>
    <row r="29" spans="2:27" x14ac:dyDescent="0.35">
      <c r="B29" s="1" t="s">
        <v>40</v>
      </c>
      <c r="I29" s="36"/>
      <c r="K29" s="36"/>
      <c r="M29" s="36"/>
      <c r="O29" s="36"/>
      <c r="Q29" s="36"/>
      <c r="S29" s="36"/>
      <c r="U29" s="36"/>
      <c r="V29" s="36"/>
      <c r="W29" s="36"/>
      <c r="Y29" s="36"/>
      <c r="AA29" s="36"/>
    </row>
    <row r="30" spans="2:27" x14ac:dyDescent="0.35">
      <c r="B30" s="1" t="s">
        <v>41</v>
      </c>
    </row>
    <row r="31" spans="2:27" x14ac:dyDescent="0.35">
      <c r="B31" s="1" t="s">
        <v>42</v>
      </c>
    </row>
    <row r="32" spans="2:27" x14ac:dyDescent="0.35">
      <c r="B32" s="1" t="s">
        <v>43</v>
      </c>
      <c r="Q32" s="37"/>
      <c r="R32" s="37"/>
      <c r="S32" s="37"/>
    </row>
    <row r="33" spans="2:19" x14ac:dyDescent="0.35">
      <c r="B33" s="1" t="s">
        <v>44</v>
      </c>
      <c r="P33" s="38"/>
      <c r="Q33" s="39"/>
      <c r="S33" s="37"/>
    </row>
    <row r="34" spans="2:19" x14ac:dyDescent="0.35">
      <c r="S34" s="39"/>
    </row>
    <row r="35" spans="2:19" x14ac:dyDescent="0.35">
      <c r="S35" s="38"/>
    </row>
    <row r="36" spans="2:19" x14ac:dyDescent="0.35">
      <c r="I36" s="32"/>
      <c r="J36" s="32"/>
      <c r="K36" s="32"/>
      <c r="L36" s="32"/>
      <c r="M36" s="32"/>
      <c r="N36" s="32"/>
      <c r="O36" s="32"/>
    </row>
  </sheetData>
  <mergeCells count="23">
    <mergeCell ref="R7:S7"/>
    <mergeCell ref="T7:U7"/>
    <mergeCell ref="B5:B6"/>
    <mergeCell ref="H5:W5"/>
    <mergeCell ref="X5:AA5"/>
    <mergeCell ref="H6:I6"/>
    <mergeCell ref="J6:K6"/>
    <mergeCell ref="L6:M6"/>
    <mergeCell ref="N6:O6"/>
    <mergeCell ref="P6:Q6"/>
    <mergeCell ref="R6:S6"/>
    <mergeCell ref="T6:U6"/>
    <mergeCell ref="H7:I7"/>
    <mergeCell ref="J7:K7"/>
    <mergeCell ref="L7:M7"/>
    <mergeCell ref="N7:O7"/>
    <mergeCell ref="P7:Q7"/>
    <mergeCell ref="V7:W7"/>
    <mergeCell ref="X7:Y7"/>
    <mergeCell ref="Z7:AA7"/>
    <mergeCell ref="V6:W6"/>
    <mergeCell ref="X6:Y6"/>
    <mergeCell ref="Z6:AA6"/>
  </mergeCells>
  <printOptions horizontalCentered="1"/>
  <pageMargins left="0.59055118110236227" right="0.59055118110236227" top="0.59055118110236227" bottom="0.59055118110236227" header="0.31496062992125984" footer="0.31496062992125984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08F14-A08F-4163-972C-166F25C86914}">
  <sheetPr>
    <pageSetUpPr fitToPage="1"/>
  </sheetPr>
  <dimension ref="B1:AA36"/>
  <sheetViews>
    <sheetView showGridLines="0" view="pageBreakPreview" zoomScale="55" zoomScaleSheetLayoutView="55" workbookViewId="0">
      <selection activeCell="A9" sqref="A9"/>
    </sheetView>
  </sheetViews>
  <sheetFormatPr defaultRowHeight="14.5" x14ac:dyDescent="0.35"/>
  <cols>
    <col min="1" max="1" width="4.6328125" style="1" customWidth="1"/>
    <col min="2" max="2" width="25.08984375" style="1" customWidth="1"/>
    <col min="3" max="3" width="4.90625" style="1" customWidth="1"/>
    <col min="4" max="4" width="12.08984375" style="1" customWidth="1"/>
    <col min="5" max="5" width="6.08984375" style="1" customWidth="1"/>
    <col min="6" max="6" width="8.7265625" style="1" customWidth="1"/>
    <col min="7" max="7" width="10.26953125" style="1" customWidth="1"/>
    <col min="8" max="9" width="10.6328125" style="1" customWidth="1"/>
    <col min="10" max="15" width="11.453125" style="1" customWidth="1"/>
    <col min="16" max="16" width="12.6328125" style="1" customWidth="1"/>
    <col min="17" max="19" width="10.6328125" style="1" customWidth="1"/>
    <col min="20" max="27" width="11.08984375" style="1" customWidth="1"/>
    <col min="28" max="239" width="8.7265625" style="1"/>
    <col min="240" max="240" width="9.6328125" style="1" bestFit="1" customWidth="1"/>
    <col min="241" max="241" width="8.7265625" style="1"/>
    <col min="242" max="242" width="9.54296875" style="1" bestFit="1" customWidth="1"/>
    <col min="243" max="243" width="10.6328125" style="1" customWidth="1"/>
    <col min="244" max="244" width="10.90625" style="1" customWidth="1"/>
    <col min="245" max="245" width="9.453125" style="1" bestFit="1" customWidth="1"/>
    <col min="246" max="246" width="10.08984375" style="1" customWidth="1"/>
    <col min="247" max="247" width="9.453125" style="1" bestFit="1" customWidth="1"/>
    <col min="248" max="248" width="10.90625" style="1" bestFit="1" customWidth="1"/>
    <col min="249" max="249" width="9.36328125" style="1" bestFit="1" customWidth="1"/>
    <col min="250" max="250" width="11.08984375" style="1" customWidth="1"/>
    <col min="251" max="251" width="9.453125" style="1" bestFit="1" customWidth="1"/>
    <col min="252" max="252" width="10.453125" style="1" customWidth="1"/>
    <col min="253" max="253" width="10.36328125" style="1" customWidth="1"/>
    <col min="254" max="254" width="8.7265625" style="1"/>
    <col min="255" max="255" width="10.6328125" style="1" customWidth="1"/>
    <col min="256" max="495" width="8.7265625" style="1"/>
    <col min="496" max="496" width="9.6328125" style="1" bestFit="1" customWidth="1"/>
    <col min="497" max="497" width="8.7265625" style="1"/>
    <col min="498" max="498" width="9.54296875" style="1" bestFit="1" customWidth="1"/>
    <col min="499" max="499" width="10.6328125" style="1" customWidth="1"/>
    <col min="500" max="500" width="10.90625" style="1" customWidth="1"/>
    <col min="501" max="501" width="9.453125" style="1" bestFit="1" customWidth="1"/>
    <col min="502" max="502" width="10.08984375" style="1" customWidth="1"/>
    <col min="503" max="503" width="9.453125" style="1" bestFit="1" customWidth="1"/>
    <col min="504" max="504" width="10.90625" style="1" bestFit="1" customWidth="1"/>
    <col min="505" max="505" width="9.36328125" style="1" bestFit="1" customWidth="1"/>
    <col min="506" max="506" width="11.08984375" style="1" customWidth="1"/>
    <col min="507" max="507" width="9.453125" style="1" bestFit="1" customWidth="1"/>
    <col min="508" max="508" width="10.453125" style="1" customWidth="1"/>
    <col min="509" max="509" width="10.36328125" style="1" customWidth="1"/>
    <col min="510" max="510" width="8.7265625" style="1"/>
    <col min="511" max="511" width="10.6328125" style="1" customWidth="1"/>
    <col min="512" max="751" width="8.7265625" style="1"/>
    <col min="752" max="752" width="9.6328125" style="1" bestFit="1" customWidth="1"/>
    <col min="753" max="753" width="8.7265625" style="1"/>
    <col min="754" max="754" width="9.54296875" style="1" bestFit="1" customWidth="1"/>
    <col min="755" max="755" width="10.6328125" style="1" customWidth="1"/>
    <col min="756" max="756" width="10.90625" style="1" customWidth="1"/>
    <col min="757" max="757" width="9.453125" style="1" bestFit="1" customWidth="1"/>
    <col min="758" max="758" width="10.08984375" style="1" customWidth="1"/>
    <col min="759" max="759" width="9.453125" style="1" bestFit="1" customWidth="1"/>
    <col min="760" max="760" width="10.90625" style="1" bestFit="1" customWidth="1"/>
    <col min="761" max="761" width="9.36328125" style="1" bestFit="1" customWidth="1"/>
    <col min="762" max="762" width="11.08984375" style="1" customWidth="1"/>
    <col min="763" max="763" width="9.453125" style="1" bestFit="1" customWidth="1"/>
    <col min="764" max="764" width="10.453125" style="1" customWidth="1"/>
    <col min="765" max="765" width="10.36328125" style="1" customWidth="1"/>
    <col min="766" max="766" width="8.7265625" style="1"/>
    <col min="767" max="767" width="10.6328125" style="1" customWidth="1"/>
    <col min="768" max="1007" width="8.7265625" style="1"/>
    <col min="1008" max="1008" width="9.6328125" style="1" bestFit="1" customWidth="1"/>
    <col min="1009" max="1009" width="8.7265625" style="1"/>
    <col min="1010" max="1010" width="9.54296875" style="1" bestFit="1" customWidth="1"/>
    <col min="1011" max="1011" width="10.6328125" style="1" customWidth="1"/>
    <col min="1012" max="1012" width="10.90625" style="1" customWidth="1"/>
    <col min="1013" max="1013" width="9.453125" style="1" bestFit="1" customWidth="1"/>
    <col min="1014" max="1014" width="10.08984375" style="1" customWidth="1"/>
    <col min="1015" max="1015" width="9.453125" style="1" bestFit="1" customWidth="1"/>
    <col min="1016" max="1016" width="10.90625" style="1" bestFit="1" customWidth="1"/>
    <col min="1017" max="1017" width="9.36328125" style="1" bestFit="1" customWidth="1"/>
    <col min="1018" max="1018" width="11.08984375" style="1" customWidth="1"/>
    <col min="1019" max="1019" width="9.453125" style="1" bestFit="1" customWidth="1"/>
    <col min="1020" max="1020" width="10.453125" style="1" customWidth="1"/>
    <col min="1021" max="1021" width="10.36328125" style="1" customWidth="1"/>
    <col min="1022" max="1022" width="8.7265625" style="1"/>
    <col min="1023" max="1023" width="10.6328125" style="1" customWidth="1"/>
    <col min="1024" max="1263" width="8.7265625" style="1"/>
    <col min="1264" max="1264" width="9.6328125" style="1" bestFit="1" customWidth="1"/>
    <col min="1265" max="1265" width="8.7265625" style="1"/>
    <col min="1266" max="1266" width="9.54296875" style="1" bestFit="1" customWidth="1"/>
    <col min="1267" max="1267" width="10.6328125" style="1" customWidth="1"/>
    <col min="1268" max="1268" width="10.90625" style="1" customWidth="1"/>
    <col min="1269" max="1269" width="9.453125" style="1" bestFit="1" customWidth="1"/>
    <col min="1270" max="1270" width="10.08984375" style="1" customWidth="1"/>
    <col min="1271" max="1271" width="9.453125" style="1" bestFit="1" customWidth="1"/>
    <col min="1272" max="1272" width="10.90625" style="1" bestFit="1" customWidth="1"/>
    <col min="1273" max="1273" width="9.36328125" style="1" bestFit="1" customWidth="1"/>
    <col min="1274" max="1274" width="11.08984375" style="1" customWidth="1"/>
    <col min="1275" max="1275" width="9.453125" style="1" bestFit="1" customWidth="1"/>
    <col min="1276" max="1276" width="10.453125" style="1" customWidth="1"/>
    <col min="1277" max="1277" width="10.36328125" style="1" customWidth="1"/>
    <col min="1278" max="1278" width="8.7265625" style="1"/>
    <col min="1279" max="1279" width="10.6328125" style="1" customWidth="1"/>
    <col min="1280" max="1519" width="8.7265625" style="1"/>
    <col min="1520" max="1520" width="9.6328125" style="1" bestFit="1" customWidth="1"/>
    <col min="1521" max="1521" width="8.7265625" style="1"/>
    <col min="1522" max="1522" width="9.54296875" style="1" bestFit="1" customWidth="1"/>
    <col min="1523" max="1523" width="10.6328125" style="1" customWidth="1"/>
    <col min="1524" max="1524" width="10.90625" style="1" customWidth="1"/>
    <col min="1525" max="1525" width="9.453125" style="1" bestFit="1" customWidth="1"/>
    <col min="1526" max="1526" width="10.08984375" style="1" customWidth="1"/>
    <col min="1527" max="1527" width="9.453125" style="1" bestFit="1" customWidth="1"/>
    <col min="1528" max="1528" width="10.90625" style="1" bestFit="1" customWidth="1"/>
    <col min="1529" max="1529" width="9.36328125" style="1" bestFit="1" customWidth="1"/>
    <col min="1530" max="1530" width="11.08984375" style="1" customWidth="1"/>
    <col min="1531" max="1531" width="9.453125" style="1" bestFit="1" customWidth="1"/>
    <col min="1532" max="1532" width="10.453125" style="1" customWidth="1"/>
    <col min="1533" max="1533" width="10.36328125" style="1" customWidth="1"/>
    <col min="1534" max="1534" width="8.7265625" style="1"/>
    <col min="1535" max="1535" width="10.6328125" style="1" customWidth="1"/>
    <col min="1536" max="1775" width="8.7265625" style="1"/>
    <col min="1776" max="1776" width="9.6328125" style="1" bestFit="1" customWidth="1"/>
    <col min="1777" max="1777" width="8.7265625" style="1"/>
    <col min="1778" max="1778" width="9.54296875" style="1" bestFit="1" customWidth="1"/>
    <col min="1779" max="1779" width="10.6328125" style="1" customWidth="1"/>
    <col min="1780" max="1780" width="10.90625" style="1" customWidth="1"/>
    <col min="1781" max="1781" width="9.453125" style="1" bestFit="1" customWidth="1"/>
    <col min="1782" max="1782" width="10.08984375" style="1" customWidth="1"/>
    <col min="1783" max="1783" width="9.453125" style="1" bestFit="1" customWidth="1"/>
    <col min="1784" max="1784" width="10.90625" style="1" bestFit="1" customWidth="1"/>
    <col min="1785" max="1785" width="9.36328125" style="1" bestFit="1" customWidth="1"/>
    <col min="1786" max="1786" width="11.08984375" style="1" customWidth="1"/>
    <col min="1787" max="1787" width="9.453125" style="1" bestFit="1" customWidth="1"/>
    <col min="1788" max="1788" width="10.453125" style="1" customWidth="1"/>
    <col min="1789" max="1789" width="10.36328125" style="1" customWidth="1"/>
    <col min="1790" max="1790" width="8.7265625" style="1"/>
    <col min="1791" max="1791" width="10.6328125" style="1" customWidth="1"/>
    <col min="1792" max="2031" width="8.7265625" style="1"/>
    <col min="2032" max="2032" width="9.6328125" style="1" bestFit="1" customWidth="1"/>
    <col min="2033" max="2033" width="8.7265625" style="1"/>
    <col min="2034" max="2034" width="9.54296875" style="1" bestFit="1" customWidth="1"/>
    <col min="2035" max="2035" width="10.6328125" style="1" customWidth="1"/>
    <col min="2036" max="2036" width="10.90625" style="1" customWidth="1"/>
    <col min="2037" max="2037" width="9.453125" style="1" bestFit="1" customWidth="1"/>
    <col min="2038" max="2038" width="10.08984375" style="1" customWidth="1"/>
    <col min="2039" max="2039" width="9.453125" style="1" bestFit="1" customWidth="1"/>
    <col min="2040" max="2040" width="10.90625" style="1" bestFit="1" customWidth="1"/>
    <col min="2041" max="2041" width="9.36328125" style="1" bestFit="1" customWidth="1"/>
    <col min="2042" max="2042" width="11.08984375" style="1" customWidth="1"/>
    <col min="2043" max="2043" width="9.453125" style="1" bestFit="1" customWidth="1"/>
    <col min="2044" max="2044" width="10.453125" style="1" customWidth="1"/>
    <col min="2045" max="2045" width="10.36328125" style="1" customWidth="1"/>
    <col min="2046" max="2046" width="8.7265625" style="1"/>
    <col min="2047" max="2047" width="10.6328125" style="1" customWidth="1"/>
    <col min="2048" max="2287" width="8.7265625" style="1"/>
    <col min="2288" max="2288" width="9.6328125" style="1" bestFit="1" customWidth="1"/>
    <col min="2289" max="2289" width="8.7265625" style="1"/>
    <col min="2290" max="2290" width="9.54296875" style="1" bestFit="1" customWidth="1"/>
    <col min="2291" max="2291" width="10.6328125" style="1" customWidth="1"/>
    <col min="2292" max="2292" width="10.90625" style="1" customWidth="1"/>
    <col min="2293" max="2293" width="9.453125" style="1" bestFit="1" customWidth="1"/>
    <col min="2294" max="2294" width="10.08984375" style="1" customWidth="1"/>
    <col min="2295" max="2295" width="9.453125" style="1" bestFit="1" customWidth="1"/>
    <col min="2296" max="2296" width="10.90625" style="1" bestFit="1" customWidth="1"/>
    <col min="2297" max="2297" width="9.36328125" style="1" bestFit="1" customWidth="1"/>
    <col min="2298" max="2298" width="11.08984375" style="1" customWidth="1"/>
    <col min="2299" max="2299" width="9.453125" style="1" bestFit="1" customWidth="1"/>
    <col min="2300" max="2300" width="10.453125" style="1" customWidth="1"/>
    <col min="2301" max="2301" width="10.36328125" style="1" customWidth="1"/>
    <col min="2302" max="2302" width="8.7265625" style="1"/>
    <col min="2303" max="2303" width="10.6328125" style="1" customWidth="1"/>
    <col min="2304" max="2543" width="8.7265625" style="1"/>
    <col min="2544" max="2544" width="9.6328125" style="1" bestFit="1" customWidth="1"/>
    <col min="2545" max="2545" width="8.7265625" style="1"/>
    <col min="2546" max="2546" width="9.54296875" style="1" bestFit="1" customWidth="1"/>
    <col min="2547" max="2547" width="10.6328125" style="1" customWidth="1"/>
    <col min="2548" max="2548" width="10.90625" style="1" customWidth="1"/>
    <col min="2549" max="2549" width="9.453125" style="1" bestFit="1" customWidth="1"/>
    <col min="2550" max="2550" width="10.08984375" style="1" customWidth="1"/>
    <col min="2551" max="2551" width="9.453125" style="1" bestFit="1" customWidth="1"/>
    <col min="2552" max="2552" width="10.90625" style="1" bestFit="1" customWidth="1"/>
    <col min="2553" max="2553" width="9.36328125" style="1" bestFit="1" customWidth="1"/>
    <col min="2554" max="2554" width="11.08984375" style="1" customWidth="1"/>
    <col min="2555" max="2555" width="9.453125" style="1" bestFit="1" customWidth="1"/>
    <col min="2556" max="2556" width="10.453125" style="1" customWidth="1"/>
    <col min="2557" max="2557" width="10.36328125" style="1" customWidth="1"/>
    <col min="2558" max="2558" width="8.7265625" style="1"/>
    <col min="2559" max="2559" width="10.6328125" style="1" customWidth="1"/>
    <col min="2560" max="2799" width="8.7265625" style="1"/>
    <col min="2800" max="2800" width="9.6328125" style="1" bestFit="1" customWidth="1"/>
    <col min="2801" max="2801" width="8.7265625" style="1"/>
    <col min="2802" max="2802" width="9.54296875" style="1" bestFit="1" customWidth="1"/>
    <col min="2803" max="2803" width="10.6328125" style="1" customWidth="1"/>
    <col min="2804" max="2804" width="10.90625" style="1" customWidth="1"/>
    <col min="2805" max="2805" width="9.453125" style="1" bestFit="1" customWidth="1"/>
    <col min="2806" max="2806" width="10.08984375" style="1" customWidth="1"/>
    <col min="2807" max="2807" width="9.453125" style="1" bestFit="1" customWidth="1"/>
    <col min="2808" max="2808" width="10.90625" style="1" bestFit="1" customWidth="1"/>
    <col min="2809" max="2809" width="9.36328125" style="1" bestFit="1" customWidth="1"/>
    <col min="2810" max="2810" width="11.08984375" style="1" customWidth="1"/>
    <col min="2811" max="2811" width="9.453125" style="1" bestFit="1" customWidth="1"/>
    <col min="2812" max="2812" width="10.453125" style="1" customWidth="1"/>
    <col min="2813" max="2813" width="10.36328125" style="1" customWidth="1"/>
    <col min="2814" max="2814" width="8.7265625" style="1"/>
    <col min="2815" max="2815" width="10.6328125" style="1" customWidth="1"/>
    <col min="2816" max="3055" width="8.7265625" style="1"/>
    <col min="3056" max="3056" width="9.6328125" style="1" bestFit="1" customWidth="1"/>
    <col min="3057" max="3057" width="8.7265625" style="1"/>
    <col min="3058" max="3058" width="9.54296875" style="1" bestFit="1" customWidth="1"/>
    <col min="3059" max="3059" width="10.6328125" style="1" customWidth="1"/>
    <col min="3060" max="3060" width="10.90625" style="1" customWidth="1"/>
    <col min="3061" max="3061" width="9.453125" style="1" bestFit="1" customWidth="1"/>
    <col min="3062" max="3062" width="10.08984375" style="1" customWidth="1"/>
    <col min="3063" max="3063" width="9.453125" style="1" bestFit="1" customWidth="1"/>
    <col min="3064" max="3064" width="10.90625" style="1" bestFit="1" customWidth="1"/>
    <col min="3065" max="3065" width="9.36328125" style="1" bestFit="1" customWidth="1"/>
    <col min="3066" max="3066" width="11.08984375" style="1" customWidth="1"/>
    <col min="3067" max="3067" width="9.453125" style="1" bestFit="1" customWidth="1"/>
    <col min="3068" max="3068" width="10.453125" style="1" customWidth="1"/>
    <col min="3069" max="3069" width="10.36328125" style="1" customWidth="1"/>
    <col min="3070" max="3070" width="8.7265625" style="1"/>
    <col min="3071" max="3071" width="10.6328125" style="1" customWidth="1"/>
    <col min="3072" max="3311" width="8.7265625" style="1"/>
    <col min="3312" max="3312" width="9.6328125" style="1" bestFit="1" customWidth="1"/>
    <col min="3313" max="3313" width="8.7265625" style="1"/>
    <col min="3314" max="3314" width="9.54296875" style="1" bestFit="1" customWidth="1"/>
    <col min="3315" max="3315" width="10.6328125" style="1" customWidth="1"/>
    <col min="3316" max="3316" width="10.90625" style="1" customWidth="1"/>
    <col min="3317" max="3317" width="9.453125" style="1" bestFit="1" customWidth="1"/>
    <col min="3318" max="3318" width="10.08984375" style="1" customWidth="1"/>
    <col min="3319" max="3319" width="9.453125" style="1" bestFit="1" customWidth="1"/>
    <col min="3320" max="3320" width="10.90625" style="1" bestFit="1" customWidth="1"/>
    <col min="3321" max="3321" width="9.36328125" style="1" bestFit="1" customWidth="1"/>
    <col min="3322" max="3322" width="11.08984375" style="1" customWidth="1"/>
    <col min="3323" max="3323" width="9.453125" style="1" bestFit="1" customWidth="1"/>
    <col min="3324" max="3324" width="10.453125" style="1" customWidth="1"/>
    <col min="3325" max="3325" width="10.36328125" style="1" customWidth="1"/>
    <col min="3326" max="3326" width="8.7265625" style="1"/>
    <col min="3327" max="3327" width="10.6328125" style="1" customWidth="1"/>
    <col min="3328" max="3567" width="8.7265625" style="1"/>
    <col min="3568" max="3568" width="9.6328125" style="1" bestFit="1" customWidth="1"/>
    <col min="3569" max="3569" width="8.7265625" style="1"/>
    <col min="3570" max="3570" width="9.54296875" style="1" bestFit="1" customWidth="1"/>
    <col min="3571" max="3571" width="10.6328125" style="1" customWidth="1"/>
    <col min="3572" max="3572" width="10.90625" style="1" customWidth="1"/>
    <col min="3573" max="3573" width="9.453125" style="1" bestFit="1" customWidth="1"/>
    <col min="3574" max="3574" width="10.08984375" style="1" customWidth="1"/>
    <col min="3575" max="3575" width="9.453125" style="1" bestFit="1" customWidth="1"/>
    <col min="3576" max="3576" width="10.90625" style="1" bestFit="1" customWidth="1"/>
    <col min="3577" max="3577" width="9.36328125" style="1" bestFit="1" customWidth="1"/>
    <col min="3578" max="3578" width="11.08984375" style="1" customWidth="1"/>
    <col min="3579" max="3579" width="9.453125" style="1" bestFit="1" customWidth="1"/>
    <col min="3580" max="3580" width="10.453125" style="1" customWidth="1"/>
    <col min="3581" max="3581" width="10.36328125" style="1" customWidth="1"/>
    <col min="3582" max="3582" width="8.7265625" style="1"/>
    <col min="3583" max="3583" width="10.6328125" style="1" customWidth="1"/>
    <col min="3584" max="3823" width="8.7265625" style="1"/>
    <col min="3824" max="3824" width="9.6328125" style="1" bestFit="1" customWidth="1"/>
    <col min="3825" max="3825" width="8.7265625" style="1"/>
    <col min="3826" max="3826" width="9.54296875" style="1" bestFit="1" customWidth="1"/>
    <col min="3827" max="3827" width="10.6328125" style="1" customWidth="1"/>
    <col min="3828" max="3828" width="10.90625" style="1" customWidth="1"/>
    <col min="3829" max="3829" width="9.453125" style="1" bestFit="1" customWidth="1"/>
    <col min="3830" max="3830" width="10.08984375" style="1" customWidth="1"/>
    <col min="3831" max="3831" width="9.453125" style="1" bestFit="1" customWidth="1"/>
    <col min="3832" max="3832" width="10.90625" style="1" bestFit="1" customWidth="1"/>
    <col min="3833" max="3833" width="9.36328125" style="1" bestFit="1" customWidth="1"/>
    <col min="3834" max="3834" width="11.08984375" style="1" customWidth="1"/>
    <col min="3835" max="3835" width="9.453125" style="1" bestFit="1" customWidth="1"/>
    <col min="3836" max="3836" width="10.453125" style="1" customWidth="1"/>
    <col min="3837" max="3837" width="10.36328125" style="1" customWidth="1"/>
    <col min="3838" max="3838" width="8.7265625" style="1"/>
    <col min="3839" max="3839" width="10.6328125" style="1" customWidth="1"/>
    <col min="3840" max="4079" width="8.7265625" style="1"/>
    <col min="4080" max="4080" width="9.6328125" style="1" bestFit="1" customWidth="1"/>
    <col min="4081" max="4081" width="8.7265625" style="1"/>
    <col min="4082" max="4082" width="9.54296875" style="1" bestFit="1" customWidth="1"/>
    <col min="4083" max="4083" width="10.6328125" style="1" customWidth="1"/>
    <col min="4084" max="4084" width="10.90625" style="1" customWidth="1"/>
    <col min="4085" max="4085" width="9.453125" style="1" bestFit="1" customWidth="1"/>
    <col min="4086" max="4086" width="10.08984375" style="1" customWidth="1"/>
    <col min="4087" max="4087" width="9.453125" style="1" bestFit="1" customWidth="1"/>
    <col min="4088" max="4088" width="10.90625" style="1" bestFit="1" customWidth="1"/>
    <col min="4089" max="4089" width="9.36328125" style="1" bestFit="1" customWidth="1"/>
    <col min="4090" max="4090" width="11.08984375" style="1" customWidth="1"/>
    <col min="4091" max="4091" width="9.453125" style="1" bestFit="1" customWidth="1"/>
    <col min="4092" max="4092" width="10.453125" style="1" customWidth="1"/>
    <col min="4093" max="4093" width="10.36328125" style="1" customWidth="1"/>
    <col min="4094" max="4094" width="8.7265625" style="1"/>
    <col min="4095" max="4095" width="10.6328125" style="1" customWidth="1"/>
    <col min="4096" max="4335" width="8.7265625" style="1"/>
    <col min="4336" max="4336" width="9.6328125" style="1" bestFit="1" customWidth="1"/>
    <col min="4337" max="4337" width="8.7265625" style="1"/>
    <col min="4338" max="4338" width="9.54296875" style="1" bestFit="1" customWidth="1"/>
    <col min="4339" max="4339" width="10.6328125" style="1" customWidth="1"/>
    <col min="4340" max="4340" width="10.90625" style="1" customWidth="1"/>
    <col min="4341" max="4341" width="9.453125" style="1" bestFit="1" customWidth="1"/>
    <col min="4342" max="4342" width="10.08984375" style="1" customWidth="1"/>
    <col min="4343" max="4343" width="9.453125" style="1" bestFit="1" customWidth="1"/>
    <col min="4344" max="4344" width="10.90625" style="1" bestFit="1" customWidth="1"/>
    <col min="4345" max="4345" width="9.36328125" style="1" bestFit="1" customWidth="1"/>
    <col min="4346" max="4346" width="11.08984375" style="1" customWidth="1"/>
    <col min="4347" max="4347" width="9.453125" style="1" bestFit="1" customWidth="1"/>
    <col min="4348" max="4348" width="10.453125" style="1" customWidth="1"/>
    <col min="4349" max="4349" width="10.36328125" style="1" customWidth="1"/>
    <col min="4350" max="4350" width="8.7265625" style="1"/>
    <col min="4351" max="4351" width="10.6328125" style="1" customWidth="1"/>
    <col min="4352" max="4591" width="8.7265625" style="1"/>
    <col min="4592" max="4592" width="9.6328125" style="1" bestFit="1" customWidth="1"/>
    <col min="4593" max="4593" width="8.7265625" style="1"/>
    <col min="4594" max="4594" width="9.54296875" style="1" bestFit="1" customWidth="1"/>
    <col min="4595" max="4595" width="10.6328125" style="1" customWidth="1"/>
    <col min="4596" max="4596" width="10.90625" style="1" customWidth="1"/>
    <col min="4597" max="4597" width="9.453125" style="1" bestFit="1" customWidth="1"/>
    <col min="4598" max="4598" width="10.08984375" style="1" customWidth="1"/>
    <col min="4599" max="4599" width="9.453125" style="1" bestFit="1" customWidth="1"/>
    <col min="4600" max="4600" width="10.90625" style="1" bestFit="1" customWidth="1"/>
    <col min="4601" max="4601" width="9.36328125" style="1" bestFit="1" customWidth="1"/>
    <col min="4602" max="4602" width="11.08984375" style="1" customWidth="1"/>
    <col min="4603" max="4603" width="9.453125" style="1" bestFit="1" customWidth="1"/>
    <col min="4604" max="4604" width="10.453125" style="1" customWidth="1"/>
    <col min="4605" max="4605" width="10.36328125" style="1" customWidth="1"/>
    <col min="4606" max="4606" width="8.7265625" style="1"/>
    <col min="4607" max="4607" width="10.6328125" style="1" customWidth="1"/>
    <col min="4608" max="4847" width="8.7265625" style="1"/>
    <col min="4848" max="4848" width="9.6328125" style="1" bestFit="1" customWidth="1"/>
    <col min="4849" max="4849" width="8.7265625" style="1"/>
    <col min="4850" max="4850" width="9.54296875" style="1" bestFit="1" customWidth="1"/>
    <col min="4851" max="4851" width="10.6328125" style="1" customWidth="1"/>
    <col min="4852" max="4852" width="10.90625" style="1" customWidth="1"/>
    <col min="4853" max="4853" width="9.453125" style="1" bestFit="1" customWidth="1"/>
    <col min="4854" max="4854" width="10.08984375" style="1" customWidth="1"/>
    <col min="4855" max="4855" width="9.453125" style="1" bestFit="1" customWidth="1"/>
    <col min="4856" max="4856" width="10.90625" style="1" bestFit="1" customWidth="1"/>
    <col min="4857" max="4857" width="9.36328125" style="1" bestFit="1" customWidth="1"/>
    <col min="4858" max="4858" width="11.08984375" style="1" customWidth="1"/>
    <col min="4859" max="4859" width="9.453125" style="1" bestFit="1" customWidth="1"/>
    <col min="4860" max="4860" width="10.453125" style="1" customWidth="1"/>
    <col min="4861" max="4861" width="10.36328125" style="1" customWidth="1"/>
    <col min="4862" max="4862" width="8.7265625" style="1"/>
    <col min="4863" max="4863" width="10.6328125" style="1" customWidth="1"/>
    <col min="4864" max="5103" width="8.7265625" style="1"/>
    <col min="5104" max="5104" width="9.6328125" style="1" bestFit="1" customWidth="1"/>
    <col min="5105" max="5105" width="8.7265625" style="1"/>
    <col min="5106" max="5106" width="9.54296875" style="1" bestFit="1" customWidth="1"/>
    <col min="5107" max="5107" width="10.6328125" style="1" customWidth="1"/>
    <col min="5108" max="5108" width="10.90625" style="1" customWidth="1"/>
    <col min="5109" max="5109" width="9.453125" style="1" bestFit="1" customWidth="1"/>
    <col min="5110" max="5110" width="10.08984375" style="1" customWidth="1"/>
    <col min="5111" max="5111" width="9.453125" style="1" bestFit="1" customWidth="1"/>
    <col min="5112" max="5112" width="10.90625" style="1" bestFit="1" customWidth="1"/>
    <col min="5113" max="5113" width="9.36328125" style="1" bestFit="1" customWidth="1"/>
    <col min="5114" max="5114" width="11.08984375" style="1" customWidth="1"/>
    <col min="5115" max="5115" width="9.453125" style="1" bestFit="1" customWidth="1"/>
    <col min="5116" max="5116" width="10.453125" style="1" customWidth="1"/>
    <col min="5117" max="5117" width="10.36328125" style="1" customWidth="1"/>
    <col min="5118" max="5118" width="8.7265625" style="1"/>
    <col min="5119" max="5119" width="10.6328125" style="1" customWidth="1"/>
    <col min="5120" max="5359" width="8.7265625" style="1"/>
    <col min="5360" max="5360" width="9.6328125" style="1" bestFit="1" customWidth="1"/>
    <col min="5361" max="5361" width="8.7265625" style="1"/>
    <col min="5362" max="5362" width="9.54296875" style="1" bestFit="1" customWidth="1"/>
    <col min="5363" max="5363" width="10.6328125" style="1" customWidth="1"/>
    <col min="5364" max="5364" width="10.90625" style="1" customWidth="1"/>
    <col min="5365" max="5365" width="9.453125" style="1" bestFit="1" customWidth="1"/>
    <col min="5366" max="5366" width="10.08984375" style="1" customWidth="1"/>
    <col min="5367" max="5367" width="9.453125" style="1" bestFit="1" customWidth="1"/>
    <col min="5368" max="5368" width="10.90625" style="1" bestFit="1" customWidth="1"/>
    <col min="5369" max="5369" width="9.36328125" style="1" bestFit="1" customWidth="1"/>
    <col min="5370" max="5370" width="11.08984375" style="1" customWidth="1"/>
    <col min="5371" max="5371" width="9.453125" style="1" bestFit="1" customWidth="1"/>
    <col min="5372" max="5372" width="10.453125" style="1" customWidth="1"/>
    <col min="5373" max="5373" width="10.36328125" style="1" customWidth="1"/>
    <col min="5374" max="5374" width="8.7265625" style="1"/>
    <col min="5375" max="5375" width="10.6328125" style="1" customWidth="1"/>
    <col min="5376" max="5615" width="8.7265625" style="1"/>
    <col min="5616" max="5616" width="9.6328125" style="1" bestFit="1" customWidth="1"/>
    <col min="5617" max="5617" width="8.7265625" style="1"/>
    <col min="5618" max="5618" width="9.54296875" style="1" bestFit="1" customWidth="1"/>
    <col min="5619" max="5619" width="10.6328125" style="1" customWidth="1"/>
    <col min="5620" max="5620" width="10.90625" style="1" customWidth="1"/>
    <col min="5621" max="5621" width="9.453125" style="1" bestFit="1" customWidth="1"/>
    <col min="5622" max="5622" width="10.08984375" style="1" customWidth="1"/>
    <col min="5623" max="5623" width="9.453125" style="1" bestFit="1" customWidth="1"/>
    <col min="5624" max="5624" width="10.90625" style="1" bestFit="1" customWidth="1"/>
    <col min="5625" max="5625" width="9.36328125" style="1" bestFit="1" customWidth="1"/>
    <col min="5626" max="5626" width="11.08984375" style="1" customWidth="1"/>
    <col min="5627" max="5627" width="9.453125" style="1" bestFit="1" customWidth="1"/>
    <col min="5628" max="5628" width="10.453125" style="1" customWidth="1"/>
    <col min="5629" max="5629" width="10.36328125" style="1" customWidth="1"/>
    <col min="5630" max="5630" width="8.7265625" style="1"/>
    <col min="5631" max="5631" width="10.6328125" style="1" customWidth="1"/>
    <col min="5632" max="5871" width="8.7265625" style="1"/>
    <col min="5872" max="5872" width="9.6328125" style="1" bestFit="1" customWidth="1"/>
    <col min="5873" max="5873" width="8.7265625" style="1"/>
    <col min="5874" max="5874" width="9.54296875" style="1" bestFit="1" customWidth="1"/>
    <col min="5875" max="5875" width="10.6328125" style="1" customWidth="1"/>
    <col min="5876" max="5876" width="10.90625" style="1" customWidth="1"/>
    <col min="5877" max="5877" width="9.453125" style="1" bestFit="1" customWidth="1"/>
    <col min="5878" max="5878" width="10.08984375" style="1" customWidth="1"/>
    <col min="5879" max="5879" width="9.453125" style="1" bestFit="1" customWidth="1"/>
    <col min="5880" max="5880" width="10.90625" style="1" bestFit="1" customWidth="1"/>
    <col min="5881" max="5881" width="9.36328125" style="1" bestFit="1" customWidth="1"/>
    <col min="5882" max="5882" width="11.08984375" style="1" customWidth="1"/>
    <col min="5883" max="5883" width="9.453125" style="1" bestFit="1" customWidth="1"/>
    <col min="5884" max="5884" width="10.453125" style="1" customWidth="1"/>
    <col min="5885" max="5885" width="10.36328125" style="1" customWidth="1"/>
    <col min="5886" max="5886" width="8.7265625" style="1"/>
    <col min="5887" max="5887" width="10.6328125" style="1" customWidth="1"/>
    <col min="5888" max="6127" width="8.7265625" style="1"/>
    <col min="6128" max="6128" width="9.6328125" style="1" bestFit="1" customWidth="1"/>
    <col min="6129" max="6129" width="8.7265625" style="1"/>
    <col min="6130" max="6130" width="9.54296875" style="1" bestFit="1" customWidth="1"/>
    <col min="6131" max="6131" width="10.6328125" style="1" customWidth="1"/>
    <col min="6132" max="6132" width="10.90625" style="1" customWidth="1"/>
    <col min="6133" max="6133" width="9.453125" style="1" bestFit="1" customWidth="1"/>
    <col min="6134" max="6134" width="10.08984375" style="1" customWidth="1"/>
    <col min="6135" max="6135" width="9.453125" style="1" bestFit="1" customWidth="1"/>
    <col min="6136" max="6136" width="10.90625" style="1" bestFit="1" customWidth="1"/>
    <col min="6137" max="6137" width="9.36328125" style="1" bestFit="1" customWidth="1"/>
    <col min="6138" max="6138" width="11.08984375" style="1" customWidth="1"/>
    <col min="6139" max="6139" width="9.453125" style="1" bestFit="1" customWidth="1"/>
    <col min="6140" max="6140" width="10.453125" style="1" customWidth="1"/>
    <col min="6141" max="6141" width="10.36328125" style="1" customWidth="1"/>
    <col min="6142" max="6142" width="8.7265625" style="1"/>
    <col min="6143" max="6143" width="10.6328125" style="1" customWidth="1"/>
    <col min="6144" max="6383" width="8.7265625" style="1"/>
    <col min="6384" max="6384" width="9.6328125" style="1" bestFit="1" customWidth="1"/>
    <col min="6385" max="6385" width="8.7265625" style="1"/>
    <col min="6386" max="6386" width="9.54296875" style="1" bestFit="1" customWidth="1"/>
    <col min="6387" max="6387" width="10.6328125" style="1" customWidth="1"/>
    <col min="6388" max="6388" width="10.90625" style="1" customWidth="1"/>
    <col min="6389" max="6389" width="9.453125" style="1" bestFit="1" customWidth="1"/>
    <col min="6390" max="6390" width="10.08984375" style="1" customWidth="1"/>
    <col min="6391" max="6391" width="9.453125" style="1" bestFit="1" customWidth="1"/>
    <col min="6392" max="6392" width="10.90625" style="1" bestFit="1" customWidth="1"/>
    <col min="6393" max="6393" width="9.36328125" style="1" bestFit="1" customWidth="1"/>
    <col min="6394" max="6394" width="11.08984375" style="1" customWidth="1"/>
    <col min="6395" max="6395" width="9.453125" style="1" bestFit="1" customWidth="1"/>
    <col min="6396" max="6396" width="10.453125" style="1" customWidth="1"/>
    <col min="6397" max="6397" width="10.36328125" style="1" customWidth="1"/>
    <col min="6398" max="6398" width="8.7265625" style="1"/>
    <col min="6399" max="6399" width="10.6328125" style="1" customWidth="1"/>
    <col min="6400" max="6639" width="8.7265625" style="1"/>
    <col min="6640" max="6640" width="9.6328125" style="1" bestFit="1" customWidth="1"/>
    <col min="6641" max="6641" width="8.7265625" style="1"/>
    <col min="6642" max="6642" width="9.54296875" style="1" bestFit="1" customWidth="1"/>
    <col min="6643" max="6643" width="10.6328125" style="1" customWidth="1"/>
    <col min="6644" max="6644" width="10.90625" style="1" customWidth="1"/>
    <col min="6645" max="6645" width="9.453125" style="1" bestFit="1" customWidth="1"/>
    <col min="6646" max="6646" width="10.08984375" style="1" customWidth="1"/>
    <col min="6647" max="6647" width="9.453125" style="1" bestFit="1" customWidth="1"/>
    <col min="6648" max="6648" width="10.90625" style="1" bestFit="1" customWidth="1"/>
    <col min="6649" max="6649" width="9.36328125" style="1" bestFit="1" customWidth="1"/>
    <col min="6650" max="6650" width="11.08984375" style="1" customWidth="1"/>
    <col min="6651" max="6651" width="9.453125" style="1" bestFit="1" customWidth="1"/>
    <col min="6652" max="6652" width="10.453125" style="1" customWidth="1"/>
    <col min="6653" max="6653" width="10.36328125" style="1" customWidth="1"/>
    <col min="6654" max="6654" width="8.7265625" style="1"/>
    <col min="6655" max="6655" width="10.6328125" style="1" customWidth="1"/>
    <col min="6656" max="6895" width="8.7265625" style="1"/>
    <col min="6896" max="6896" width="9.6328125" style="1" bestFit="1" customWidth="1"/>
    <col min="6897" max="6897" width="8.7265625" style="1"/>
    <col min="6898" max="6898" width="9.54296875" style="1" bestFit="1" customWidth="1"/>
    <col min="6899" max="6899" width="10.6328125" style="1" customWidth="1"/>
    <col min="6900" max="6900" width="10.90625" style="1" customWidth="1"/>
    <col min="6901" max="6901" width="9.453125" style="1" bestFit="1" customWidth="1"/>
    <col min="6902" max="6902" width="10.08984375" style="1" customWidth="1"/>
    <col min="6903" max="6903" width="9.453125" style="1" bestFit="1" customWidth="1"/>
    <col min="6904" max="6904" width="10.90625" style="1" bestFit="1" customWidth="1"/>
    <col min="6905" max="6905" width="9.36328125" style="1" bestFit="1" customWidth="1"/>
    <col min="6906" max="6906" width="11.08984375" style="1" customWidth="1"/>
    <col min="6907" max="6907" width="9.453125" style="1" bestFit="1" customWidth="1"/>
    <col min="6908" max="6908" width="10.453125" style="1" customWidth="1"/>
    <col min="6909" max="6909" width="10.36328125" style="1" customWidth="1"/>
    <col min="6910" max="6910" width="8.7265625" style="1"/>
    <col min="6911" max="6911" width="10.6328125" style="1" customWidth="1"/>
    <col min="6912" max="7151" width="8.7265625" style="1"/>
    <col min="7152" max="7152" width="9.6328125" style="1" bestFit="1" customWidth="1"/>
    <col min="7153" max="7153" width="8.7265625" style="1"/>
    <col min="7154" max="7154" width="9.54296875" style="1" bestFit="1" customWidth="1"/>
    <col min="7155" max="7155" width="10.6328125" style="1" customWidth="1"/>
    <col min="7156" max="7156" width="10.90625" style="1" customWidth="1"/>
    <col min="7157" max="7157" width="9.453125" style="1" bestFit="1" customWidth="1"/>
    <col min="7158" max="7158" width="10.08984375" style="1" customWidth="1"/>
    <col min="7159" max="7159" width="9.453125" style="1" bestFit="1" customWidth="1"/>
    <col min="7160" max="7160" width="10.90625" style="1" bestFit="1" customWidth="1"/>
    <col min="7161" max="7161" width="9.36328125" style="1" bestFit="1" customWidth="1"/>
    <col min="7162" max="7162" width="11.08984375" style="1" customWidth="1"/>
    <col min="7163" max="7163" width="9.453125" style="1" bestFit="1" customWidth="1"/>
    <col min="7164" max="7164" width="10.453125" style="1" customWidth="1"/>
    <col min="7165" max="7165" width="10.36328125" style="1" customWidth="1"/>
    <col min="7166" max="7166" width="8.7265625" style="1"/>
    <col min="7167" max="7167" width="10.6328125" style="1" customWidth="1"/>
    <col min="7168" max="7407" width="8.7265625" style="1"/>
    <col min="7408" max="7408" width="9.6328125" style="1" bestFit="1" customWidth="1"/>
    <col min="7409" max="7409" width="8.7265625" style="1"/>
    <col min="7410" max="7410" width="9.54296875" style="1" bestFit="1" customWidth="1"/>
    <col min="7411" max="7411" width="10.6328125" style="1" customWidth="1"/>
    <col min="7412" max="7412" width="10.90625" style="1" customWidth="1"/>
    <col min="7413" max="7413" width="9.453125" style="1" bestFit="1" customWidth="1"/>
    <col min="7414" max="7414" width="10.08984375" style="1" customWidth="1"/>
    <col min="7415" max="7415" width="9.453125" style="1" bestFit="1" customWidth="1"/>
    <col min="7416" max="7416" width="10.90625" style="1" bestFit="1" customWidth="1"/>
    <col min="7417" max="7417" width="9.36328125" style="1" bestFit="1" customWidth="1"/>
    <col min="7418" max="7418" width="11.08984375" style="1" customWidth="1"/>
    <col min="7419" max="7419" width="9.453125" style="1" bestFit="1" customWidth="1"/>
    <col min="7420" max="7420" width="10.453125" style="1" customWidth="1"/>
    <col min="7421" max="7421" width="10.36328125" style="1" customWidth="1"/>
    <col min="7422" max="7422" width="8.7265625" style="1"/>
    <col min="7423" max="7423" width="10.6328125" style="1" customWidth="1"/>
    <col min="7424" max="7663" width="8.7265625" style="1"/>
    <col min="7664" max="7664" width="9.6328125" style="1" bestFit="1" customWidth="1"/>
    <col min="7665" max="7665" width="8.7265625" style="1"/>
    <col min="7666" max="7666" width="9.54296875" style="1" bestFit="1" customWidth="1"/>
    <col min="7667" max="7667" width="10.6328125" style="1" customWidth="1"/>
    <col min="7668" max="7668" width="10.90625" style="1" customWidth="1"/>
    <col min="7669" max="7669" width="9.453125" style="1" bestFit="1" customWidth="1"/>
    <col min="7670" max="7670" width="10.08984375" style="1" customWidth="1"/>
    <col min="7671" max="7671" width="9.453125" style="1" bestFit="1" customWidth="1"/>
    <col min="7672" max="7672" width="10.90625" style="1" bestFit="1" customWidth="1"/>
    <col min="7673" max="7673" width="9.36328125" style="1" bestFit="1" customWidth="1"/>
    <col min="7674" max="7674" width="11.08984375" style="1" customWidth="1"/>
    <col min="7675" max="7675" width="9.453125" style="1" bestFit="1" customWidth="1"/>
    <col min="7676" max="7676" width="10.453125" style="1" customWidth="1"/>
    <col min="7677" max="7677" width="10.36328125" style="1" customWidth="1"/>
    <col min="7678" max="7678" width="8.7265625" style="1"/>
    <col min="7679" max="7679" width="10.6328125" style="1" customWidth="1"/>
    <col min="7680" max="7919" width="8.7265625" style="1"/>
    <col min="7920" max="7920" width="9.6328125" style="1" bestFit="1" customWidth="1"/>
    <col min="7921" max="7921" width="8.7265625" style="1"/>
    <col min="7922" max="7922" width="9.54296875" style="1" bestFit="1" customWidth="1"/>
    <col min="7923" max="7923" width="10.6328125" style="1" customWidth="1"/>
    <col min="7924" max="7924" width="10.90625" style="1" customWidth="1"/>
    <col min="7925" max="7925" width="9.453125" style="1" bestFit="1" customWidth="1"/>
    <col min="7926" max="7926" width="10.08984375" style="1" customWidth="1"/>
    <col min="7927" max="7927" width="9.453125" style="1" bestFit="1" customWidth="1"/>
    <col min="7928" max="7928" width="10.90625" style="1" bestFit="1" customWidth="1"/>
    <col min="7929" max="7929" width="9.36328125" style="1" bestFit="1" customWidth="1"/>
    <col min="7930" max="7930" width="11.08984375" style="1" customWidth="1"/>
    <col min="7931" max="7931" width="9.453125" style="1" bestFit="1" customWidth="1"/>
    <col min="7932" max="7932" width="10.453125" style="1" customWidth="1"/>
    <col min="7933" max="7933" width="10.36328125" style="1" customWidth="1"/>
    <col min="7934" max="7934" width="8.7265625" style="1"/>
    <col min="7935" max="7935" width="10.6328125" style="1" customWidth="1"/>
    <col min="7936" max="8175" width="8.7265625" style="1"/>
    <col min="8176" max="8176" width="9.6328125" style="1" bestFit="1" customWidth="1"/>
    <col min="8177" max="8177" width="8.7265625" style="1"/>
    <col min="8178" max="8178" width="9.54296875" style="1" bestFit="1" customWidth="1"/>
    <col min="8179" max="8179" width="10.6328125" style="1" customWidth="1"/>
    <col min="8180" max="8180" width="10.90625" style="1" customWidth="1"/>
    <col min="8181" max="8181" width="9.453125" style="1" bestFit="1" customWidth="1"/>
    <col min="8182" max="8182" width="10.08984375" style="1" customWidth="1"/>
    <col min="8183" max="8183" width="9.453125" style="1" bestFit="1" customWidth="1"/>
    <col min="8184" max="8184" width="10.90625" style="1" bestFit="1" customWidth="1"/>
    <col min="8185" max="8185" width="9.36328125" style="1" bestFit="1" customWidth="1"/>
    <col min="8186" max="8186" width="11.08984375" style="1" customWidth="1"/>
    <col min="8187" max="8187" width="9.453125" style="1" bestFit="1" customWidth="1"/>
    <col min="8188" max="8188" width="10.453125" style="1" customWidth="1"/>
    <col min="8189" max="8189" width="10.36328125" style="1" customWidth="1"/>
    <col min="8190" max="8190" width="8.7265625" style="1"/>
    <col min="8191" max="8191" width="10.6328125" style="1" customWidth="1"/>
    <col min="8192" max="8431" width="8.7265625" style="1"/>
    <col min="8432" max="8432" width="9.6328125" style="1" bestFit="1" customWidth="1"/>
    <col min="8433" max="8433" width="8.7265625" style="1"/>
    <col min="8434" max="8434" width="9.54296875" style="1" bestFit="1" customWidth="1"/>
    <col min="8435" max="8435" width="10.6328125" style="1" customWidth="1"/>
    <col min="8436" max="8436" width="10.90625" style="1" customWidth="1"/>
    <col min="8437" max="8437" width="9.453125" style="1" bestFit="1" customWidth="1"/>
    <col min="8438" max="8438" width="10.08984375" style="1" customWidth="1"/>
    <col min="8439" max="8439" width="9.453125" style="1" bestFit="1" customWidth="1"/>
    <col min="8440" max="8440" width="10.90625" style="1" bestFit="1" customWidth="1"/>
    <col min="8441" max="8441" width="9.36328125" style="1" bestFit="1" customWidth="1"/>
    <col min="8442" max="8442" width="11.08984375" style="1" customWidth="1"/>
    <col min="8443" max="8443" width="9.453125" style="1" bestFit="1" customWidth="1"/>
    <col min="8444" max="8444" width="10.453125" style="1" customWidth="1"/>
    <col min="8445" max="8445" width="10.36328125" style="1" customWidth="1"/>
    <col min="8446" max="8446" width="8.7265625" style="1"/>
    <col min="8447" max="8447" width="10.6328125" style="1" customWidth="1"/>
    <col min="8448" max="8687" width="8.7265625" style="1"/>
    <col min="8688" max="8688" width="9.6328125" style="1" bestFit="1" customWidth="1"/>
    <col min="8689" max="8689" width="8.7265625" style="1"/>
    <col min="8690" max="8690" width="9.54296875" style="1" bestFit="1" customWidth="1"/>
    <col min="8691" max="8691" width="10.6328125" style="1" customWidth="1"/>
    <col min="8692" max="8692" width="10.90625" style="1" customWidth="1"/>
    <col min="8693" max="8693" width="9.453125" style="1" bestFit="1" customWidth="1"/>
    <col min="8694" max="8694" width="10.08984375" style="1" customWidth="1"/>
    <col min="8695" max="8695" width="9.453125" style="1" bestFit="1" customWidth="1"/>
    <col min="8696" max="8696" width="10.90625" style="1" bestFit="1" customWidth="1"/>
    <col min="8697" max="8697" width="9.36328125" style="1" bestFit="1" customWidth="1"/>
    <col min="8698" max="8698" width="11.08984375" style="1" customWidth="1"/>
    <col min="8699" max="8699" width="9.453125" style="1" bestFit="1" customWidth="1"/>
    <col min="8700" max="8700" width="10.453125" style="1" customWidth="1"/>
    <col min="8701" max="8701" width="10.36328125" style="1" customWidth="1"/>
    <col min="8702" max="8702" width="8.7265625" style="1"/>
    <col min="8703" max="8703" width="10.6328125" style="1" customWidth="1"/>
    <col min="8704" max="8943" width="8.7265625" style="1"/>
    <col min="8944" max="8944" width="9.6328125" style="1" bestFit="1" customWidth="1"/>
    <col min="8945" max="8945" width="8.7265625" style="1"/>
    <col min="8946" max="8946" width="9.54296875" style="1" bestFit="1" customWidth="1"/>
    <col min="8947" max="8947" width="10.6328125" style="1" customWidth="1"/>
    <col min="8948" max="8948" width="10.90625" style="1" customWidth="1"/>
    <col min="8949" max="8949" width="9.453125" style="1" bestFit="1" customWidth="1"/>
    <col min="8950" max="8950" width="10.08984375" style="1" customWidth="1"/>
    <col min="8951" max="8951" width="9.453125" style="1" bestFit="1" customWidth="1"/>
    <col min="8952" max="8952" width="10.90625" style="1" bestFit="1" customWidth="1"/>
    <col min="8953" max="8953" width="9.36328125" style="1" bestFit="1" customWidth="1"/>
    <col min="8954" max="8954" width="11.08984375" style="1" customWidth="1"/>
    <col min="8955" max="8955" width="9.453125" style="1" bestFit="1" customWidth="1"/>
    <col min="8956" max="8956" width="10.453125" style="1" customWidth="1"/>
    <col min="8957" max="8957" width="10.36328125" style="1" customWidth="1"/>
    <col min="8958" max="8958" width="8.7265625" style="1"/>
    <col min="8959" max="8959" width="10.6328125" style="1" customWidth="1"/>
    <col min="8960" max="9199" width="8.7265625" style="1"/>
    <col min="9200" max="9200" width="9.6328125" style="1" bestFit="1" customWidth="1"/>
    <col min="9201" max="9201" width="8.7265625" style="1"/>
    <col min="9202" max="9202" width="9.54296875" style="1" bestFit="1" customWidth="1"/>
    <col min="9203" max="9203" width="10.6328125" style="1" customWidth="1"/>
    <col min="9204" max="9204" width="10.90625" style="1" customWidth="1"/>
    <col min="9205" max="9205" width="9.453125" style="1" bestFit="1" customWidth="1"/>
    <col min="9206" max="9206" width="10.08984375" style="1" customWidth="1"/>
    <col min="9207" max="9207" width="9.453125" style="1" bestFit="1" customWidth="1"/>
    <col min="9208" max="9208" width="10.90625" style="1" bestFit="1" customWidth="1"/>
    <col min="9209" max="9209" width="9.36328125" style="1" bestFit="1" customWidth="1"/>
    <col min="9210" max="9210" width="11.08984375" style="1" customWidth="1"/>
    <col min="9211" max="9211" width="9.453125" style="1" bestFit="1" customWidth="1"/>
    <col min="9212" max="9212" width="10.453125" style="1" customWidth="1"/>
    <col min="9213" max="9213" width="10.36328125" style="1" customWidth="1"/>
    <col min="9214" max="9214" width="8.7265625" style="1"/>
    <col min="9215" max="9215" width="10.6328125" style="1" customWidth="1"/>
    <col min="9216" max="9455" width="8.7265625" style="1"/>
    <col min="9456" max="9456" width="9.6328125" style="1" bestFit="1" customWidth="1"/>
    <col min="9457" max="9457" width="8.7265625" style="1"/>
    <col min="9458" max="9458" width="9.54296875" style="1" bestFit="1" customWidth="1"/>
    <col min="9459" max="9459" width="10.6328125" style="1" customWidth="1"/>
    <col min="9460" max="9460" width="10.90625" style="1" customWidth="1"/>
    <col min="9461" max="9461" width="9.453125" style="1" bestFit="1" customWidth="1"/>
    <col min="9462" max="9462" width="10.08984375" style="1" customWidth="1"/>
    <col min="9463" max="9463" width="9.453125" style="1" bestFit="1" customWidth="1"/>
    <col min="9464" max="9464" width="10.90625" style="1" bestFit="1" customWidth="1"/>
    <col min="9465" max="9465" width="9.36328125" style="1" bestFit="1" customWidth="1"/>
    <col min="9466" max="9466" width="11.08984375" style="1" customWidth="1"/>
    <col min="9467" max="9467" width="9.453125" style="1" bestFit="1" customWidth="1"/>
    <col min="9468" max="9468" width="10.453125" style="1" customWidth="1"/>
    <col min="9469" max="9469" width="10.36328125" style="1" customWidth="1"/>
    <col min="9470" max="9470" width="8.7265625" style="1"/>
    <col min="9471" max="9471" width="10.6328125" style="1" customWidth="1"/>
    <col min="9472" max="9711" width="8.7265625" style="1"/>
    <col min="9712" max="9712" width="9.6328125" style="1" bestFit="1" customWidth="1"/>
    <col min="9713" max="9713" width="8.7265625" style="1"/>
    <col min="9714" max="9714" width="9.54296875" style="1" bestFit="1" customWidth="1"/>
    <col min="9715" max="9715" width="10.6328125" style="1" customWidth="1"/>
    <col min="9716" max="9716" width="10.90625" style="1" customWidth="1"/>
    <col min="9717" max="9717" width="9.453125" style="1" bestFit="1" customWidth="1"/>
    <col min="9718" max="9718" width="10.08984375" style="1" customWidth="1"/>
    <col min="9719" max="9719" width="9.453125" style="1" bestFit="1" customWidth="1"/>
    <col min="9720" max="9720" width="10.90625" style="1" bestFit="1" customWidth="1"/>
    <col min="9721" max="9721" width="9.36328125" style="1" bestFit="1" customWidth="1"/>
    <col min="9722" max="9722" width="11.08984375" style="1" customWidth="1"/>
    <col min="9723" max="9723" width="9.453125" style="1" bestFit="1" customWidth="1"/>
    <col min="9724" max="9724" width="10.453125" style="1" customWidth="1"/>
    <col min="9725" max="9725" width="10.36328125" style="1" customWidth="1"/>
    <col min="9726" max="9726" width="8.7265625" style="1"/>
    <col min="9727" max="9727" width="10.6328125" style="1" customWidth="1"/>
    <col min="9728" max="9967" width="8.7265625" style="1"/>
    <col min="9968" max="9968" width="9.6328125" style="1" bestFit="1" customWidth="1"/>
    <col min="9969" max="9969" width="8.7265625" style="1"/>
    <col min="9970" max="9970" width="9.54296875" style="1" bestFit="1" customWidth="1"/>
    <col min="9971" max="9971" width="10.6328125" style="1" customWidth="1"/>
    <col min="9972" max="9972" width="10.90625" style="1" customWidth="1"/>
    <col min="9973" max="9973" width="9.453125" style="1" bestFit="1" customWidth="1"/>
    <col min="9974" max="9974" width="10.08984375" style="1" customWidth="1"/>
    <col min="9975" max="9975" width="9.453125" style="1" bestFit="1" customWidth="1"/>
    <col min="9976" max="9976" width="10.90625" style="1" bestFit="1" customWidth="1"/>
    <col min="9977" max="9977" width="9.36328125" style="1" bestFit="1" customWidth="1"/>
    <col min="9978" max="9978" width="11.08984375" style="1" customWidth="1"/>
    <col min="9979" max="9979" width="9.453125" style="1" bestFit="1" customWidth="1"/>
    <col min="9980" max="9980" width="10.453125" style="1" customWidth="1"/>
    <col min="9981" max="9981" width="10.36328125" style="1" customWidth="1"/>
    <col min="9982" max="9982" width="8.7265625" style="1"/>
    <col min="9983" max="9983" width="10.6328125" style="1" customWidth="1"/>
    <col min="9984" max="10223" width="8.7265625" style="1"/>
    <col min="10224" max="10224" width="9.6328125" style="1" bestFit="1" customWidth="1"/>
    <col min="10225" max="10225" width="8.7265625" style="1"/>
    <col min="10226" max="10226" width="9.54296875" style="1" bestFit="1" customWidth="1"/>
    <col min="10227" max="10227" width="10.6328125" style="1" customWidth="1"/>
    <col min="10228" max="10228" width="10.90625" style="1" customWidth="1"/>
    <col min="10229" max="10229" width="9.453125" style="1" bestFit="1" customWidth="1"/>
    <col min="10230" max="10230" width="10.08984375" style="1" customWidth="1"/>
    <col min="10231" max="10231" width="9.453125" style="1" bestFit="1" customWidth="1"/>
    <col min="10232" max="10232" width="10.90625" style="1" bestFit="1" customWidth="1"/>
    <col min="10233" max="10233" width="9.36328125" style="1" bestFit="1" customWidth="1"/>
    <col min="10234" max="10234" width="11.08984375" style="1" customWidth="1"/>
    <col min="10235" max="10235" width="9.453125" style="1" bestFit="1" customWidth="1"/>
    <col min="10236" max="10236" width="10.453125" style="1" customWidth="1"/>
    <col min="10237" max="10237" width="10.36328125" style="1" customWidth="1"/>
    <col min="10238" max="10238" width="8.7265625" style="1"/>
    <col min="10239" max="10239" width="10.6328125" style="1" customWidth="1"/>
    <col min="10240" max="10479" width="8.7265625" style="1"/>
    <col min="10480" max="10480" width="9.6328125" style="1" bestFit="1" customWidth="1"/>
    <col min="10481" max="10481" width="8.7265625" style="1"/>
    <col min="10482" max="10482" width="9.54296875" style="1" bestFit="1" customWidth="1"/>
    <col min="10483" max="10483" width="10.6328125" style="1" customWidth="1"/>
    <col min="10484" max="10484" width="10.90625" style="1" customWidth="1"/>
    <col min="10485" max="10485" width="9.453125" style="1" bestFit="1" customWidth="1"/>
    <col min="10486" max="10486" width="10.08984375" style="1" customWidth="1"/>
    <col min="10487" max="10487" width="9.453125" style="1" bestFit="1" customWidth="1"/>
    <col min="10488" max="10488" width="10.90625" style="1" bestFit="1" customWidth="1"/>
    <col min="10489" max="10489" width="9.36328125" style="1" bestFit="1" customWidth="1"/>
    <col min="10490" max="10490" width="11.08984375" style="1" customWidth="1"/>
    <col min="10491" max="10491" width="9.453125" style="1" bestFit="1" customWidth="1"/>
    <col min="10492" max="10492" width="10.453125" style="1" customWidth="1"/>
    <col min="10493" max="10493" width="10.36328125" style="1" customWidth="1"/>
    <col min="10494" max="10494" width="8.7265625" style="1"/>
    <col min="10495" max="10495" width="10.6328125" style="1" customWidth="1"/>
    <col min="10496" max="10735" width="8.7265625" style="1"/>
    <col min="10736" max="10736" width="9.6328125" style="1" bestFit="1" customWidth="1"/>
    <col min="10737" max="10737" width="8.7265625" style="1"/>
    <col min="10738" max="10738" width="9.54296875" style="1" bestFit="1" customWidth="1"/>
    <col min="10739" max="10739" width="10.6328125" style="1" customWidth="1"/>
    <col min="10740" max="10740" width="10.90625" style="1" customWidth="1"/>
    <col min="10741" max="10741" width="9.453125" style="1" bestFit="1" customWidth="1"/>
    <col min="10742" max="10742" width="10.08984375" style="1" customWidth="1"/>
    <col min="10743" max="10743" width="9.453125" style="1" bestFit="1" customWidth="1"/>
    <col min="10744" max="10744" width="10.90625" style="1" bestFit="1" customWidth="1"/>
    <col min="10745" max="10745" width="9.36328125" style="1" bestFit="1" customWidth="1"/>
    <col min="10746" max="10746" width="11.08984375" style="1" customWidth="1"/>
    <col min="10747" max="10747" width="9.453125" style="1" bestFit="1" customWidth="1"/>
    <col min="10748" max="10748" width="10.453125" style="1" customWidth="1"/>
    <col min="10749" max="10749" width="10.36328125" style="1" customWidth="1"/>
    <col min="10750" max="10750" width="8.7265625" style="1"/>
    <col min="10751" max="10751" width="10.6328125" style="1" customWidth="1"/>
    <col min="10752" max="10991" width="8.7265625" style="1"/>
    <col min="10992" max="10992" width="9.6328125" style="1" bestFit="1" customWidth="1"/>
    <col min="10993" max="10993" width="8.7265625" style="1"/>
    <col min="10994" max="10994" width="9.54296875" style="1" bestFit="1" customWidth="1"/>
    <col min="10995" max="10995" width="10.6328125" style="1" customWidth="1"/>
    <col min="10996" max="10996" width="10.90625" style="1" customWidth="1"/>
    <col min="10997" max="10997" width="9.453125" style="1" bestFit="1" customWidth="1"/>
    <col min="10998" max="10998" width="10.08984375" style="1" customWidth="1"/>
    <col min="10999" max="10999" width="9.453125" style="1" bestFit="1" customWidth="1"/>
    <col min="11000" max="11000" width="10.90625" style="1" bestFit="1" customWidth="1"/>
    <col min="11001" max="11001" width="9.36328125" style="1" bestFit="1" customWidth="1"/>
    <col min="11002" max="11002" width="11.08984375" style="1" customWidth="1"/>
    <col min="11003" max="11003" width="9.453125" style="1" bestFit="1" customWidth="1"/>
    <col min="11004" max="11004" width="10.453125" style="1" customWidth="1"/>
    <col min="11005" max="11005" width="10.36328125" style="1" customWidth="1"/>
    <col min="11006" max="11006" width="8.7265625" style="1"/>
    <col min="11007" max="11007" width="10.6328125" style="1" customWidth="1"/>
    <col min="11008" max="11247" width="8.7265625" style="1"/>
    <col min="11248" max="11248" width="9.6328125" style="1" bestFit="1" customWidth="1"/>
    <col min="11249" max="11249" width="8.7265625" style="1"/>
    <col min="11250" max="11250" width="9.54296875" style="1" bestFit="1" customWidth="1"/>
    <col min="11251" max="11251" width="10.6328125" style="1" customWidth="1"/>
    <col min="11252" max="11252" width="10.90625" style="1" customWidth="1"/>
    <col min="11253" max="11253" width="9.453125" style="1" bestFit="1" customWidth="1"/>
    <col min="11254" max="11254" width="10.08984375" style="1" customWidth="1"/>
    <col min="11255" max="11255" width="9.453125" style="1" bestFit="1" customWidth="1"/>
    <col min="11256" max="11256" width="10.90625" style="1" bestFit="1" customWidth="1"/>
    <col min="11257" max="11257" width="9.36328125" style="1" bestFit="1" customWidth="1"/>
    <col min="11258" max="11258" width="11.08984375" style="1" customWidth="1"/>
    <col min="11259" max="11259" width="9.453125" style="1" bestFit="1" customWidth="1"/>
    <col min="11260" max="11260" width="10.453125" style="1" customWidth="1"/>
    <col min="11261" max="11261" width="10.36328125" style="1" customWidth="1"/>
    <col min="11262" max="11262" width="8.7265625" style="1"/>
    <col min="11263" max="11263" width="10.6328125" style="1" customWidth="1"/>
    <col min="11264" max="11503" width="8.7265625" style="1"/>
    <col min="11504" max="11504" width="9.6328125" style="1" bestFit="1" customWidth="1"/>
    <col min="11505" max="11505" width="8.7265625" style="1"/>
    <col min="11506" max="11506" width="9.54296875" style="1" bestFit="1" customWidth="1"/>
    <col min="11507" max="11507" width="10.6328125" style="1" customWidth="1"/>
    <col min="11508" max="11508" width="10.90625" style="1" customWidth="1"/>
    <col min="11509" max="11509" width="9.453125" style="1" bestFit="1" customWidth="1"/>
    <col min="11510" max="11510" width="10.08984375" style="1" customWidth="1"/>
    <col min="11511" max="11511" width="9.453125" style="1" bestFit="1" customWidth="1"/>
    <col min="11512" max="11512" width="10.90625" style="1" bestFit="1" customWidth="1"/>
    <col min="11513" max="11513" width="9.36328125" style="1" bestFit="1" customWidth="1"/>
    <col min="11514" max="11514" width="11.08984375" style="1" customWidth="1"/>
    <col min="11515" max="11515" width="9.453125" style="1" bestFit="1" customWidth="1"/>
    <col min="11516" max="11516" width="10.453125" style="1" customWidth="1"/>
    <col min="11517" max="11517" width="10.36328125" style="1" customWidth="1"/>
    <col min="11518" max="11518" width="8.7265625" style="1"/>
    <col min="11519" max="11519" width="10.6328125" style="1" customWidth="1"/>
    <col min="11520" max="11759" width="8.7265625" style="1"/>
    <col min="11760" max="11760" width="9.6328125" style="1" bestFit="1" customWidth="1"/>
    <col min="11761" max="11761" width="8.7265625" style="1"/>
    <col min="11762" max="11762" width="9.54296875" style="1" bestFit="1" customWidth="1"/>
    <col min="11763" max="11763" width="10.6328125" style="1" customWidth="1"/>
    <col min="11764" max="11764" width="10.90625" style="1" customWidth="1"/>
    <col min="11765" max="11765" width="9.453125" style="1" bestFit="1" customWidth="1"/>
    <col min="11766" max="11766" width="10.08984375" style="1" customWidth="1"/>
    <col min="11767" max="11767" width="9.453125" style="1" bestFit="1" customWidth="1"/>
    <col min="11768" max="11768" width="10.90625" style="1" bestFit="1" customWidth="1"/>
    <col min="11769" max="11769" width="9.36328125" style="1" bestFit="1" customWidth="1"/>
    <col min="11770" max="11770" width="11.08984375" style="1" customWidth="1"/>
    <col min="11771" max="11771" width="9.453125" style="1" bestFit="1" customWidth="1"/>
    <col min="11772" max="11772" width="10.453125" style="1" customWidth="1"/>
    <col min="11773" max="11773" width="10.36328125" style="1" customWidth="1"/>
    <col min="11774" max="11774" width="8.7265625" style="1"/>
    <col min="11775" max="11775" width="10.6328125" style="1" customWidth="1"/>
    <col min="11776" max="12015" width="8.7265625" style="1"/>
    <col min="12016" max="12016" width="9.6328125" style="1" bestFit="1" customWidth="1"/>
    <col min="12017" max="12017" width="8.7265625" style="1"/>
    <col min="12018" max="12018" width="9.54296875" style="1" bestFit="1" customWidth="1"/>
    <col min="12019" max="12019" width="10.6328125" style="1" customWidth="1"/>
    <col min="12020" max="12020" width="10.90625" style="1" customWidth="1"/>
    <col min="12021" max="12021" width="9.453125" style="1" bestFit="1" customWidth="1"/>
    <col min="12022" max="12022" width="10.08984375" style="1" customWidth="1"/>
    <col min="12023" max="12023" width="9.453125" style="1" bestFit="1" customWidth="1"/>
    <col min="12024" max="12024" width="10.90625" style="1" bestFit="1" customWidth="1"/>
    <col min="12025" max="12025" width="9.36328125" style="1" bestFit="1" customWidth="1"/>
    <col min="12026" max="12026" width="11.08984375" style="1" customWidth="1"/>
    <col min="12027" max="12027" width="9.453125" style="1" bestFit="1" customWidth="1"/>
    <col min="12028" max="12028" width="10.453125" style="1" customWidth="1"/>
    <col min="12029" max="12029" width="10.36328125" style="1" customWidth="1"/>
    <col min="12030" max="12030" width="8.7265625" style="1"/>
    <col min="12031" max="12031" width="10.6328125" style="1" customWidth="1"/>
    <col min="12032" max="12271" width="8.7265625" style="1"/>
    <col min="12272" max="12272" width="9.6328125" style="1" bestFit="1" customWidth="1"/>
    <col min="12273" max="12273" width="8.7265625" style="1"/>
    <col min="12274" max="12274" width="9.54296875" style="1" bestFit="1" customWidth="1"/>
    <col min="12275" max="12275" width="10.6328125" style="1" customWidth="1"/>
    <col min="12276" max="12276" width="10.90625" style="1" customWidth="1"/>
    <col min="12277" max="12277" width="9.453125" style="1" bestFit="1" customWidth="1"/>
    <col min="12278" max="12278" width="10.08984375" style="1" customWidth="1"/>
    <col min="12279" max="12279" width="9.453125" style="1" bestFit="1" customWidth="1"/>
    <col min="12280" max="12280" width="10.90625" style="1" bestFit="1" customWidth="1"/>
    <col min="12281" max="12281" width="9.36328125" style="1" bestFit="1" customWidth="1"/>
    <col min="12282" max="12282" width="11.08984375" style="1" customWidth="1"/>
    <col min="12283" max="12283" width="9.453125" style="1" bestFit="1" customWidth="1"/>
    <col min="12284" max="12284" width="10.453125" style="1" customWidth="1"/>
    <col min="12285" max="12285" width="10.36328125" style="1" customWidth="1"/>
    <col min="12286" max="12286" width="8.7265625" style="1"/>
    <col min="12287" max="12287" width="10.6328125" style="1" customWidth="1"/>
    <col min="12288" max="12527" width="8.7265625" style="1"/>
    <col min="12528" max="12528" width="9.6328125" style="1" bestFit="1" customWidth="1"/>
    <col min="12529" max="12529" width="8.7265625" style="1"/>
    <col min="12530" max="12530" width="9.54296875" style="1" bestFit="1" customWidth="1"/>
    <col min="12531" max="12531" width="10.6328125" style="1" customWidth="1"/>
    <col min="12532" max="12532" width="10.90625" style="1" customWidth="1"/>
    <col min="12533" max="12533" width="9.453125" style="1" bestFit="1" customWidth="1"/>
    <col min="12534" max="12534" width="10.08984375" style="1" customWidth="1"/>
    <col min="12535" max="12535" width="9.453125" style="1" bestFit="1" customWidth="1"/>
    <col min="12536" max="12536" width="10.90625" style="1" bestFit="1" customWidth="1"/>
    <col min="12537" max="12537" width="9.36328125" style="1" bestFit="1" customWidth="1"/>
    <col min="12538" max="12538" width="11.08984375" style="1" customWidth="1"/>
    <col min="12539" max="12539" width="9.453125" style="1" bestFit="1" customWidth="1"/>
    <col min="12540" max="12540" width="10.453125" style="1" customWidth="1"/>
    <col min="12541" max="12541" width="10.36328125" style="1" customWidth="1"/>
    <col min="12542" max="12542" width="8.7265625" style="1"/>
    <col min="12543" max="12543" width="10.6328125" style="1" customWidth="1"/>
    <col min="12544" max="12783" width="8.7265625" style="1"/>
    <col min="12784" max="12784" width="9.6328125" style="1" bestFit="1" customWidth="1"/>
    <col min="12785" max="12785" width="8.7265625" style="1"/>
    <col min="12786" max="12786" width="9.54296875" style="1" bestFit="1" customWidth="1"/>
    <col min="12787" max="12787" width="10.6328125" style="1" customWidth="1"/>
    <col min="12788" max="12788" width="10.90625" style="1" customWidth="1"/>
    <col min="12789" max="12789" width="9.453125" style="1" bestFit="1" customWidth="1"/>
    <col min="12790" max="12790" width="10.08984375" style="1" customWidth="1"/>
    <col min="12791" max="12791" width="9.453125" style="1" bestFit="1" customWidth="1"/>
    <col min="12792" max="12792" width="10.90625" style="1" bestFit="1" customWidth="1"/>
    <col min="12793" max="12793" width="9.36328125" style="1" bestFit="1" customWidth="1"/>
    <col min="12794" max="12794" width="11.08984375" style="1" customWidth="1"/>
    <col min="12795" max="12795" width="9.453125" style="1" bestFit="1" customWidth="1"/>
    <col min="12796" max="12796" width="10.453125" style="1" customWidth="1"/>
    <col min="12797" max="12797" width="10.36328125" style="1" customWidth="1"/>
    <col min="12798" max="12798" width="8.7265625" style="1"/>
    <col min="12799" max="12799" width="10.6328125" style="1" customWidth="1"/>
    <col min="12800" max="13039" width="8.7265625" style="1"/>
    <col min="13040" max="13040" width="9.6328125" style="1" bestFit="1" customWidth="1"/>
    <col min="13041" max="13041" width="8.7265625" style="1"/>
    <col min="13042" max="13042" width="9.54296875" style="1" bestFit="1" customWidth="1"/>
    <col min="13043" max="13043" width="10.6328125" style="1" customWidth="1"/>
    <col min="13044" max="13044" width="10.90625" style="1" customWidth="1"/>
    <col min="13045" max="13045" width="9.453125" style="1" bestFit="1" customWidth="1"/>
    <col min="13046" max="13046" width="10.08984375" style="1" customWidth="1"/>
    <col min="13047" max="13047" width="9.453125" style="1" bestFit="1" customWidth="1"/>
    <col min="13048" max="13048" width="10.90625" style="1" bestFit="1" customWidth="1"/>
    <col min="13049" max="13049" width="9.36328125" style="1" bestFit="1" customWidth="1"/>
    <col min="13050" max="13050" width="11.08984375" style="1" customWidth="1"/>
    <col min="13051" max="13051" width="9.453125" style="1" bestFit="1" customWidth="1"/>
    <col min="13052" max="13052" width="10.453125" style="1" customWidth="1"/>
    <col min="13053" max="13053" width="10.36328125" style="1" customWidth="1"/>
    <col min="13054" max="13054" width="8.7265625" style="1"/>
    <col min="13055" max="13055" width="10.6328125" style="1" customWidth="1"/>
    <col min="13056" max="13295" width="8.7265625" style="1"/>
    <col min="13296" max="13296" width="9.6328125" style="1" bestFit="1" customWidth="1"/>
    <col min="13297" max="13297" width="8.7265625" style="1"/>
    <col min="13298" max="13298" width="9.54296875" style="1" bestFit="1" customWidth="1"/>
    <col min="13299" max="13299" width="10.6328125" style="1" customWidth="1"/>
    <col min="13300" max="13300" width="10.90625" style="1" customWidth="1"/>
    <col min="13301" max="13301" width="9.453125" style="1" bestFit="1" customWidth="1"/>
    <col min="13302" max="13302" width="10.08984375" style="1" customWidth="1"/>
    <col min="13303" max="13303" width="9.453125" style="1" bestFit="1" customWidth="1"/>
    <col min="13304" max="13304" width="10.90625" style="1" bestFit="1" customWidth="1"/>
    <col min="13305" max="13305" width="9.36328125" style="1" bestFit="1" customWidth="1"/>
    <col min="13306" max="13306" width="11.08984375" style="1" customWidth="1"/>
    <col min="13307" max="13307" width="9.453125" style="1" bestFit="1" customWidth="1"/>
    <col min="13308" max="13308" width="10.453125" style="1" customWidth="1"/>
    <col min="13309" max="13309" width="10.36328125" style="1" customWidth="1"/>
    <col min="13310" max="13310" width="8.7265625" style="1"/>
    <col min="13311" max="13311" width="10.6328125" style="1" customWidth="1"/>
    <col min="13312" max="13551" width="8.7265625" style="1"/>
    <col min="13552" max="13552" width="9.6328125" style="1" bestFit="1" customWidth="1"/>
    <col min="13553" max="13553" width="8.7265625" style="1"/>
    <col min="13554" max="13554" width="9.54296875" style="1" bestFit="1" customWidth="1"/>
    <col min="13555" max="13555" width="10.6328125" style="1" customWidth="1"/>
    <col min="13556" max="13556" width="10.90625" style="1" customWidth="1"/>
    <col min="13557" max="13557" width="9.453125" style="1" bestFit="1" customWidth="1"/>
    <col min="13558" max="13558" width="10.08984375" style="1" customWidth="1"/>
    <col min="13559" max="13559" width="9.453125" style="1" bestFit="1" customWidth="1"/>
    <col min="13560" max="13560" width="10.90625" style="1" bestFit="1" customWidth="1"/>
    <col min="13561" max="13561" width="9.36328125" style="1" bestFit="1" customWidth="1"/>
    <col min="13562" max="13562" width="11.08984375" style="1" customWidth="1"/>
    <col min="13563" max="13563" width="9.453125" style="1" bestFit="1" customWidth="1"/>
    <col min="13564" max="13564" width="10.453125" style="1" customWidth="1"/>
    <col min="13565" max="13565" width="10.36328125" style="1" customWidth="1"/>
    <col min="13566" max="13566" width="8.7265625" style="1"/>
    <col min="13567" max="13567" width="10.6328125" style="1" customWidth="1"/>
    <col min="13568" max="13807" width="8.7265625" style="1"/>
    <col min="13808" max="13808" width="9.6328125" style="1" bestFit="1" customWidth="1"/>
    <col min="13809" max="13809" width="8.7265625" style="1"/>
    <col min="13810" max="13810" width="9.54296875" style="1" bestFit="1" customWidth="1"/>
    <col min="13811" max="13811" width="10.6328125" style="1" customWidth="1"/>
    <col min="13812" max="13812" width="10.90625" style="1" customWidth="1"/>
    <col min="13813" max="13813" width="9.453125" style="1" bestFit="1" customWidth="1"/>
    <col min="13814" max="13814" width="10.08984375" style="1" customWidth="1"/>
    <col min="13815" max="13815" width="9.453125" style="1" bestFit="1" customWidth="1"/>
    <col min="13816" max="13816" width="10.90625" style="1" bestFit="1" customWidth="1"/>
    <col min="13817" max="13817" width="9.36328125" style="1" bestFit="1" customWidth="1"/>
    <col min="13818" max="13818" width="11.08984375" style="1" customWidth="1"/>
    <col min="13819" max="13819" width="9.453125" style="1" bestFit="1" customWidth="1"/>
    <col min="13820" max="13820" width="10.453125" style="1" customWidth="1"/>
    <col min="13821" max="13821" width="10.36328125" style="1" customWidth="1"/>
    <col min="13822" max="13822" width="8.7265625" style="1"/>
    <col min="13823" max="13823" width="10.6328125" style="1" customWidth="1"/>
    <col min="13824" max="14063" width="8.7265625" style="1"/>
    <col min="14064" max="14064" width="9.6328125" style="1" bestFit="1" customWidth="1"/>
    <col min="14065" max="14065" width="8.7265625" style="1"/>
    <col min="14066" max="14066" width="9.54296875" style="1" bestFit="1" customWidth="1"/>
    <col min="14067" max="14067" width="10.6328125" style="1" customWidth="1"/>
    <col min="14068" max="14068" width="10.90625" style="1" customWidth="1"/>
    <col min="14069" max="14069" width="9.453125" style="1" bestFit="1" customWidth="1"/>
    <col min="14070" max="14070" width="10.08984375" style="1" customWidth="1"/>
    <col min="14071" max="14071" width="9.453125" style="1" bestFit="1" customWidth="1"/>
    <col min="14072" max="14072" width="10.90625" style="1" bestFit="1" customWidth="1"/>
    <col min="14073" max="14073" width="9.36328125" style="1" bestFit="1" customWidth="1"/>
    <col min="14074" max="14074" width="11.08984375" style="1" customWidth="1"/>
    <col min="14075" max="14075" width="9.453125" style="1" bestFit="1" customWidth="1"/>
    <col min="14076" max="14076" width="10.453125" style="1" customWidth="1"/>
    <col min="14077" max="14077" width="10.36328125" style="1" customWidth="1"/>
    <col min="14078" max="14078" width="8.7265625" style="1"/>
    <col min="14079" max="14079" width="10.6328125" style="1" customWidth="1"/>
    <col min="14080" max="14319" width="8.7265625" style="1"/>
    <col min="14320" max="14320" width="9.6328125" style="1" bestFit="1" customWidth="1"/>
    <col min="14321" max="14321" width="8.7265625" style="1"/>
    <col min="14322" max="14322" width="9.54296875" style="1" bestFit="1" customWidth="1"/>
    <col min="14323" max="14323" width="10.6328125" style="1" customWidth="1"/>
    <col min="14324" max="14324" width="10.90625" style="1" customWidth="1"/>
    <col min="14325" max="14325" width="9.453125" style="1" bestFit="1" customWidth="1"/>
    <col min="14326" max="14326" width="10.08984375" style="1" customWidth="1"/>
    <col min="14327" max="14327" width="9.453125" style="1" bestFit="1" customWidth="1"/>
    <col min="14328" max="14328" width="10.90625" style="1" bestFit="1" customWidth="1"/>
    <col min="14329" max="14329" width="9.36328125" style="1" bestFit="1" customWidth="1"/>
    <col min="14330" max="14330" width="11.08984375" style="1" customWidth="1"/>
    <col min="14331" max="14331" width="9.453125" style="1" bestFit="1" customWidth="1"/>
    <col min="14332" max="14332" width="10.453125" style="1" customWidth="1"/>
    <col min="14333" max="14333" width="10.36328125" style="1" customWidth="1"/>
    <col min="14334" max="14334" width="8.7265625" style="1"/>
    <col min="14335" max="14335" width="10.6328125" style="1" customWidth="1"/>
    <col min="14336" max="14575" width="8.7265625" style="1"/>
    <col min="14576" max="14576" width="9.6328125" style="1" bestFit="1" customWidth="1"/>
    <col min="14577" max="14577" width="8.7265625" style="1"/>
    <col min="14578" max="14578" width="9.54296875" style="1" bestFit="1" customWidth="1"/>
    <col min="14579" max="14579" width="10.6328125" style="1" customWidth="1"/>
    <col min="14580" max="14580" width="10.90625" style="1" customWidth="1"/>
    <col min="14581" max="14581" width="9.453125" style="1" bestFit="1" customWidth="1"/>
    <col min="14582" max="14582" width="10.08984375" style="1" customWidth="1"/>
    <col min="14583" max="14583" width="9.453125" style="1" bestFit="1" customWidth="1"/>
    <col min="14584" max="14584" width="10.90625" style="1" bestFit="1" customWidth="1"/>
    <col min="14585" max="14585" width="9.36328125" style="1" bestFit="1" customWidth="1"/>
    <col min="14586" max="14586" width="11.08984375" style="1" customWidth="1"/>
    <col min="14587" max="14587" width="9.453125" style="1" bestFit="1" customWidth="1"/>
    <col min="14588" max="14588" width="10.453125" style="1" customWidth="1"/>
    <col min="14589" max="14589" width="10.36328125" style="1" customWidth="1"/>
    <col min="14590" max="14590" width="8.7265625" style="1"/>
    <col min="14591" max="14591" width="10.6328125" style="1" customWidth="1"/>
    <col min="14592" max="14831" width="8.7265625" style="1"/>
    <col min="14832" max="14832" width="9.6328125" style="1" bestFit="1" customWidth="1"/>
    <col min="14833" max="14833" width="8.7265625" style="1"/>
    <col min="14834" max="14834" width="9.54296875" style="1" bestFit="1" customWidth="1"/>
    <col min="14835" max="14835" width="10.6328125" style="1" customWidth="1"/>
    <col min="14836" max="14836" width="10.90625" style="1" customWidth="1"/>
    <col min="14837" max="14837" width="9.453125" style="1" bestFit="1" customWidth="1"/>
    <col min="14838" max="14838" width="10.08984375" style="1" customWidth="1"/>
    <col min="14839" max="14839" width="9.453125" style="1" bestFit="1" customWidth="1"/>
    <col min="14840" max="14840" width="10.90625" style="1" bestFit="1" customWidth="1"/>
    <col min="14841" max="14841" width="9.36328125" style="1" bestFit="1" customWidth="1"/>
    <col min="14842" max="14842" width="11.08984375" style="1" customWidth="1"/>
    <col min="14843" max="14843" width="9.453125" style="1" bestFit="1" customWidth="1"/>
    <col min="14844" max="14844" width="10.453125" style="1" customWidth="1"/>
    <col min="14845" max="14845" width="10.36328125" style="1" customWidth="1"/>
    <col min="14846" max="14846" width="8.7265625" style="1"/>
    <col min="14847" max="14847" width="10.6328125" style="1" customWidth="1"/>
    <col min="14848" max="15087" width="8.7265625" style="1"/>
    <col min="15088" max="15088" width="9.6328125" style="1" bestFit="1" customWidth="1"/>
    <col min="15089" max="15089" width="8.7265625" style="1"/>
    <col min="15090" max="15090" width="9.54296875" style="1" bestFit="1" customWidth="1"/>
    <col min="15091" max="15091" width="10.6328125" style="1" customWidth="1"/>
    <col min="15092" max="15092" width="10.90625" style="1" customWidth="1"/>
    <col min="15093" max="15093" width="9.453125" style="1" bestFit="1" customWidth="1"/>
    <col min="15094" max="15094" width="10.08984375" style="1" customWidth="1"/>
    <col min="15095" max="15095" width="9.453125" style="1" bestFit="1" customWidth="1"/>
    <col min="15096" max="15096" width="10.90625" style="1" bestFit="1" customWidth="1"/>
    <col min="15097" max="15097" width="9.36328125" style="1" bestFit="1" customWidth="1"/>
    <col min="15098" max="15098" width="11.08984375" style="1" customWidth="1"/>
    <col min="15099" max="15099" width="9.453125" style="1" bestFit="1" customWidth="1"/>
    <col min="15100" max="15100" width="10.453125" style="1" customWidth="1"/>
    <col min="15101" max="15101" width="10.36328125" style="1" customWidth="1"/>
    <col min="15102" max="15102" width="8.7265625" style="1"/>
    <col min="15103" max="15103" width="10.6328125" style="1" customWidth="1"/>
    <col min="15104" max="15343" width="8.7265625" style="1"/>
    <col min="15344" max="15344" width="9.6328125" style="1" bestFit="1" customWidth="1"/>
    <col min="15345" max="15345" width="8.7265625" style="1"/>
    <col min="15346" max="15346" width="9.54296875" style="1" bestFit="1" customWidth="1"/>
    <col min="15347" max="15347" width="10.6328125" style="1" customWidth="1"/>
    <col min="15348" max="15348" width="10.90625" style="1" customWidth="1"/>
    <col min="15349" max="15349" width="9.453125" style="1" bestFit="1" customWidth="1"/>
    <col min="15350" max="15350" width="10.08984375" style="1" customWidth="1"/>
    <col min="15351" max="15351" width="9.453125" style="1" bestFit="1" customWidth="1"/>
    <col min="15352" max="15352" width="10.90625" style="1" bestFit="1" customWidth="1"/>
    <col min="15353" max="15353" width="9.36328125" style="1" bestFit="1" customWidth="1"/>
    <col min="15354" max="15354" width="11.08984375" style="1" customWidth="1"/>
    <col min="15355" max="15355" width="9.453125" style="1" bestFit="1" customWidth="1"/>
    <col min="15356" max="15356" width="10.453125" style="1" customWidth="1"/>
    <col min="15357" max="15357" width="10.36328125" style="1" customWidth="1"/>
    <col min="15358" max="15358" width="8.7265625" style="1"/>
    <col min="15359" max="15359" width="10.6328125" style="1" customWidth="1"/>
    <col min="15360" max="15599" width="8.7265625" style="1"/>
    <col min="15600" max="15600" width="9.6328125" style="1" bestFit="1" customWidth="1"/>
    <col min="15601" max="15601" width="8.7265625" style="1"/>
    <col min="15602" max="15602" width="9.54296875" style="1" bestFit="1" customWidth="1"/>
    <col min="15603" max="15603" width="10.6328125" style="1" customWidth="1"/>
    <col min="15604" max="15604" width="10.90625" style="1" customWidth="1"/>
    <col min="15605" max="15605" width="9.453125" style="1" bestFit="1" customWidth="1"/>
    <col min="15606" max="15606" width="10.08984375" style="1" customWidth="1"/>
    <col min="15607" max="15607" width="9.453125" style="1" bestFit="1" customWidth="1"/>
    <col min="15608" max="15608" width="10.90625" style="1" bestFit="1" customWidth="1"/>
    <col min="15609" max="15609" width="9.36328125" style="1" bestFit="1" customWidth="1"/>
    <col min="15610" max="15610" width="11.08984375" style="1" customWidth="1"/>
    <col min="15611" max="15611" width="9.453125" style="1" bestFit="1" customWidth="1"/>
    <col min="15612" max="15612" width="10.453125" style="1" customWidth="1"/>
    <col min="15613" max="15613" width="10.36328125" style="1" customWidth="1"/>
    <col min="15614" max="15614" width="8.7265625" style="1"/>
    <col min="15615" max="15615" width="10.6328125" style="1" customWidth="1"/>
    <col min="15616" max="15855" width="8.7265625" style="1"/>
    <col min="15856" max="15856" width="9.6328125" style="1" bestFit="1" customWidth="1"/>
    <col min="15857" max="15857" width="8.7265625" style="1"/>
    <col min="15858" max="15858" width="9.54296875" style="1" bestFit="1" customWidth="1"/>
    <col min="15859" max="15859" width="10.6328125" style="1" customWidth="1"/>
    <col min="15860" max="15860" width="10.90625" style="1" customWidth="1"/>
    <col min="15861" max="15861" width="9.453125" style="1" bestFit="1" customWidth="1"/>
    <col min="15862" max="15862" width="10.08984375" style="1" customWidth="1"/>
    <col min="15863" max="15863" width="9.453125" style="1" bestFit="1" customWidth="1"/>
    <col min="15864" max="15864" width="10.90625" style="1" bestFit="1" customWidth="1"/>
    <col min="15865" max="15865" width="9.36328125" style="1" bestFit="1" customWidth="1"/>
    <col min="15866" max="15866" width="11.08984375" style="1" customWidth="1"/>
    <col min="15867" max="15867" width="9.453125" style="1" bestFit="1" customWidth="1"/>
    <col min="15868" max="15868" width="10.453125" style="1" customWidth="1"/>
    <col min="15869" max="15869" width="10.36328125" style="1" customWidth="1"/>
    <col min="15870" max="15870" width="8.7265625" style="1"/>
    <col min="15871" max="15871" width="10.6328125" style="1" customWidth="1"/>
    <col min="15872" max="16111" width="8.7265625" style="1"/>
    <col min="16112" max="16112" width="9.6328125" style="1" bestFit="1" customWidth="1"/>
    <col min="16113" max="16113" width="8.7265625" style="1"/>
    <col min="16114" max="16114" width="9.54296875" style="1" bestFit="1" customWidth="1"/>
    <col min="16115" max="16115" width="10.6328125" style="1" customWidth="1"/>
    <col min="16116" max="16116" width="10.90625" style="1" customWidth="1"/>
    <col min="16117" max="16117" width="9.453125" style="1" bestFit="1" customWidth="1"/>
    <col min="16118" max="16118" width="10.08984375" style="1" customWidth="1"/>
    <col min="16119" max="16119" width="9.453125" style="1" bestFit="1" customWidth="1"/>
    <col min="16120" max="16120" width="10.90625" style="1" bestFit="1" customWidth="1"/>
    <col min="16121" max="16121" width="9.36328125" style="1" bestFit="1" customWidth="1"/>
    <col min="16122" max="16122" width="11.08984375" style="1" customWidth="1"/>
    <col min="16123" max="16123" width="9.453125" style="1" bestFit="1" customWidth="1"/>
    <col min="16124" max="16124" width="10.453125" style="1" customWidth="1"/>
    <col min="16125" max="16125" width="10.36328125" style="1" customWidth="1"/>
    <col min="16126" max="16126" width="8.7265625" style="1"/>
    <col min="16127" max="16127" width="10.6328125" style="1" customWidth="1"/>
    <col min="16128" max="16320" width="8.7265625" style="1"/>
    <col min="16321" max="16384" width="8.90625" style="1" customWidth="1"/>
  </cols>
  <sheetData>
    <row r="1" spans="2:27" x14ac:dyDescent="0.35">
      <c r="Z1" s="2" t="s">
        <v>0</v>
      </c>
    </row>
    <row r="2" spans="2:27" ht="15.5" x14ac:dyDescent="0.35">
      <c r="C2" s="3" t="s">
        <v>45</v>
      </c>
      <c r="Z2" s="2" t="s">
        <v>2</v>
      </c>
    </row>
    <row r="4" spans="2:27" ht="15" thickBot="1" x14ac:dyDescent="0.4">
      <c r="S4" s="2"/>
    </row>
    <row r="5" spans="2:27" ht="15" thickBot="1" x14ac:dyDescent="0.4">
      <c r="B5" s="44" t="s">
        <v>3</v>
      </c>
      <c r="C5" s="4" t="s">
        <v>4</v>
      </c>
      <c r="D5" s="5"/>
      <c r="E5" s="5"/>
      <c r="F5" s="5"/>
      <c r="G5" s="5"/>
      <c r="H5" s="46" t="s">
        <v>5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8"/>
      <c r="X5" s="49" t="s">
        <v>6</v>
      </c>
      <c r="Y5" s="50"/>
      <c r="Z5" s="50"/>
      <c r="AA5" s="51"/>
    </row>
    <row r="6" spans="2:27" ht="15" thickBot="1" x14ac:dyDescent="0.4">
      <c r="B6" s="45"/>
      <c r="C6" s="6"/>
      <c r="D6" s="7"/>
      <c r="E6" s="7"/>
      <c r="F6" s="8">
        <v>1000</v>
      </c>
      <c r="G6" s="9" t="s">
        <v>7</v>
      </c>
      <c r="H6" s="42">
        <v>42736</v>
      </c>
      <c r="I6" s="43"/>
      <c r="J6" s="42">
        <v>43101</v>
      </c>
      <c r="K6" s="43"/>
      <c r="L6" s="42">
        <v>43466</v>
      </c>
      <c r="M6" s="43"/>
      <c r="N6" s="42">
        <v>43831</v>
      </c>
      <c r="O6" s="43"/>
      <c r="P6" s="42">
        <v>44197</v>
      </c>
      <c r="Q6" s="43"/>
      <c r="R6" s="42">
        <v>44562</v>
      </c>
      <c r="S6" s="43"/>
      <c r="T6" s="42">
        <v>44927</v>
      </c>
      <c r="U6" s="43"/>
      <c r="V6" s="42">
        <v>45108</v>
      </c>
      <c r="W6" s="43"/>
      <c r="X6" s="42">
        <v>45292</v>
      </c>
      <c r="Y6" s="43"/>
      <c r="Z6" s="42">
        <v>45658</v>
      </c>
      <c r="AA6" s="43"/>
    </row>
    <row r="7" spans="2:27" ht="13.5" customHeight="1" thickBot="1" x14ac:dyDescent="0.4">
      <c r="H7" s="40"/>
      <c r="I7" s="41"/>
      <c r="J7" s="40"/>
      <c r="K7" s="41"/>
      <c r="L7" s="40"/>
      <c r="M7" s="41"/>
      <c r="N7" s="40"/>
      <c r="O7" s="41"/>
      <c r="P7" s="40"/>
      <c r="Q7" s="41"/>
      <c r="R7" s="40"/>
      <c r="S7" s="41"/>
      <c r="T7" s="40"/>
      <c r="U7" s="41"/>
      <c r="V7" s="40"/>
      <c r="W7" s="41"/>
      <c r="X7" s="40"/>
      <c r="Y7" s="41"/>
      <c r="Z7" s="40"/>
      <c r="AA7" s="41"/>
    </row>
    <row r="8" spans="2:27" ht="15.75" customHeight="1" x14ac:dyDescent="0.35">
      <c r="H8" s="10" t="s">
        <v>8</v>
      </c>
      <c r="I8" s="11" t="s">
        <v>9</v>
      </c>
      <c r="J8" s="10" t="s">
        <v>8</v>
      </c>
      <c r="K8" s="11" t="s">
        <v>9</v>
      </c>
      <c r="L8" s="10" t="s">
        <v>8</v>
      </c>
      <c r="M8" s="11" t="s">
        <v>9</v>
      </c>
      <c r="N8" s="10" t="s">
        <v>8</v>
      </c>
      <c r="O8" s="11" t="s">
        <v>9</v>
      </c>
      <c r="P8" s="10" t="s">
        <v>8</v>
      </c>
      <c r="Q8" s="11" t="s">
        <v>9</v>
      </c>
      <c r="R8" s="10" t="s">
        <v>8</v>
      </c>
      <c r="S8" s="11" t="s">
        <v>9</v>
      </c>
      <c r="T8" s="10" t="s">
        <v>8</v>
      </c>
      <c r="U8" s="11" t="s">
        <v>9</v>
      </c>
      <c r="V8" s="10" t="s">
        <v>8</v>
      </c>
      <c r="W8" s="11" t="s">
        <v>9</v>
      </c>
      <c r="X8" s="10" t="s">
        <v>8</v>
      </c>
      <c r="Y8" s="11" t="s">
        <v>9</v>
      </c>
      <c r="Z8" s="10" t="s">
        <v>8</v>
      </c>
      <c r="AA8" s="11" t="s">
        <v>9</v>
      </c>
    </row>
    <row r="9" spans="2:27" x14ac:dyDescent="0.35">
      <c r="C9" s="1" t="s">
        <v>10</v>
      </c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</row>
    <row r="10" spans="2:27" x14ac:dyDescent="0.35">
      <c r="B10" s="14">
        <v>1</v>
      </c>
      <c r="D10" s="1" t="s">
        <v>11</v>
      </c>
      <c r="H10" s="15">
        <v>14.65</v>
      </c>
      <c r="I10" s="16">
        <f>H10</f>
        <v>14.65</v>
      </c>
      <c r="J10" s="15">
        <v>14.65</v>
      </c>
      <c r="K10" s="16">
        <f>J10</f>
        <v>14.65</v>
      </c>
      <c r="L10" s="15">
        <v>14.65</v>
      </c>
      <c r="M10" s="16">
        <f>L10</f>
        <v>14.65</v>
      </c>
      <c r="N10" s="15">
        <v>14.65</v>
      </c>
      <c r="O10" s="16">
        <f>N10</f>
        <v>14.65</v>
      </c>
      <c r="P10" s="15">
        <v>14.65</v>
      </c>
      <c r="Q10" s="16">
        <f>P10</f>
        <v>14.65</v>
      </c>
      <c r="R10" s="15">
        <v>14.65</v>
      </c>
      <c r="S10" s="16">
        <f>R10</f>
        <v>14.65</v>
      </c>
      <c r="T10" s="15">
        <v>14.65</v>
      </c>
      <c r="U10" s="16">
        <f>T10</f>
        <v>14.65</v>
      </c>
      <c r="V10" s="15">
        <v>14.65</v>
      </c>
      <c r="W10" s="16">
        <f>V10</f>
        <v>14.65</v>
      </c>
      <c r="X10" s="15">
        <v>14.65</v>
      </c>
      <c r="Y10" s="16">
        <f>X10</f>
        <v>14.65</v>
      </c>
      <c r="Z10" s="15">
        <v>14.65</v>
      </c>
      <c r="AA10" s="16">
        <f>Z10</f>
        <v>14.65</v>
      </c>
    </row>
    <row r="11" spans="2:27" x14ac:dyDescent="0.35">
      <c r="B11" s="14" t="s">
        <v>12</v>
      </c>
      <c r="D11" s="1" t="s">
        <v>13</v>
      </c>
      <c r="G11" s="17">
        <f>MIN(F6,1000)</f>
        <v>1000</v>
      </c>
      <c r="H11" s="18">
        <v>0.12139999999999999</v>
      </c>
      <c r="I11" s="16">
        <f>$G11*H11</f>
        <v>121.39999999999999</v>
      </c>
      <c r="J11" s="18">
        <v>0.12139999999999999</v>
      </c>
      <c r="K11" s="16">
        <f>$G11*J11</f>
        <v>121.39999999999999</v>
      </c>
      <c r="L11" s="18">
        <v>0.12139999999999999</v>
      </c>
      <c r="M11" s="16">
        <f>$G11*L11</f>
        <v>121.39999999999999</v>
      </c>
      <c r="N11" s="18">
        <v>0.12139999999999999</v>
      </c>
      <c r="O11" s="16">
        <f>$G11*N11</f>
        <v>121.39999999999999</v>
      </c>
      <c r="P11" s="18">
        <v>0.12139999999999999</v>
      </c>
      <c r="Q11" s="16">
        <f>$G11*P11</f>
        <v>121.39999999999999</v>
      </c>
      <c r="R11" s="18">
        <v>0.12139999999999999</v>
      </c>
      <c r="S11" s="16">
        <f>$G11*R11</f>
        <v>121.39999999999999</v>
      </c>
      <c r="T11" s="18">
        <v>0.12139999999999999</v>
      </c>
      <c r="U11" s="16">
        <f>$G11*T11</f>
        <v>121.39999999999999</v>
      </c>
      <c r="V11" s="18">
        <v>0.12139999999999999</v>
      </c>
      <c r="W11" s="16">
        <f>$G11*V11</f>
        <v>121.39999999999999</v>
      </c>
      <c r="X11" s="18">
        <v>0.12139999999999999</v>
      </c>
      <c r="Y11" s="16">
        <f>$G11*X11</f>
        <v>121.39999999999999</v>
      </c>
      <c r="Z11" s="18">
        <v>0.12139999999999999</v>
      </c>
      <c r="AA11" s="16">
        <f>$G11*Z11</f>
        <v>121.39999999999999</v>
      </c>
    </row>
    <row r="12" spans="2:27" x14ac:dyDescent="0.35">
      <c r="B12" s="14" t="s">
        <v>14</v>
      </c>
      <c r="D12" s="1" t="s">
        <v>15</v>
      </c>
      <c r="G12" s="17">
        <f>F6-G11</f>
        <v>0</v>
      </c>
      <c r="H12" s="18">
        <v>0.12820000000000001</v>
      </c>
      <c r="I12" s="16">
        <f>$G12*H12</f>
        <v>0</v>
      </c>
      <c r="J12" s="18">
        <v>0.12820000000000001</v>
      </c>
      <c r="K12" s="16">
        <f>$G12*J12</f>
        <v>0</v>
      </c>
      <c r="L12" s="18">
        <v>0.12820000000000001</v>
      </c>
      <c r="M12" s="16">
        <f>$G12*L12</f>
        <v>0</v>
      </c>
      <c r="N12" s="18">
        <v>0.12820000000000001</v>
      </c>
      <c r="O12" s="16">
        <f>$G12*N12</f>
        <v>0</v>
      </c>
      <c r="P12" s="18">
        <v>0.12820000000000001</v>
      </c>
      <c r="Q12" s="16">
        <f>$G12*P12</f>
        <v>0</v>
      </c>
      <c r="R12" s="18">
        <v>0.12820000000000001</v>
      </c>
      <c r="S12" s="16">
        <f>$G12*R12</f>
        <v>0</v>
      </c>
      <c r="T12" s="18">
        <v>0.12820000000000001</v>
      </c>
      <c r="U12" s="16">
        <f>$G12*T12</f>
        <v>0</v>
      </c>
      <c r="V12" s="18">
        <v>0.12820000000000001</v>
      </c>
      <c r="W12" s="16">
        <f>$G12*V12</f>
        <v>0</v>
      </c>
      <c r="X12" s="18">
        <v>0.12820000000000001</v>
      </c>
      <c r="Y12" s="16">
        <f>$G12*X12</f>
        <v>0</v>
      </c>
      <c r="Z12" s="18">
        <v>0.12820000000000001</v>
      </c>
      <c r="AA12" s="16">
        <f>$G12*Z12</f>
        <v>0</v>
      </c>
    </row>
    <row r="13" spans="2:27" x14ac:dyDescent="0.35">
      <c r="B13" s="14" t="s">
        <v>16</v>
      </c>
      <c r="C13" s="1" t="s">
        <v>17</v>
      </c>
      <c r="H13" s="19">
        <v>-5.5999999999999999E-3</v>
      </c>
      <c r="I13" s="16">
        <f>H13*$F$6</f>
        <v>-5.6</v>
      </c>
      <c r="J13" s="19">
        <v>-1.1E-4</v>
      </c>
      <c r="K13" s="16">
        <f>J13*$F$6</f>
        <v>-0.11</v>
      </c>
      <c r="L13" s="19">
        <f>J13</f>
        <v>-1.1E-4</v>
      </c>
      <c r="M13" s="16">
        <f>L13*$F$6</f>
        <v>-0.11</v>
      </c>
      <c r="N13" s="19">
        <v>9.7000000000000003E-3</v>
      </c>
      <c r="O13" s="16">
        <f>N13*$F$6</f>
        <v>9.7000000000000011</v>
      </c>
      <c r="P13" s="19">
        <v>1.371E-2</v>
      </c>
      <c r="Q13" s="16">
        <f>P13*$F$6</f>
        <v>13.71</v>
      </c>
      <c r="R13" s="19">
        <v>0</v>
      </c>
      <c r="S13" s="16">
        <f>R13*$F$6</f>
        <v>0</v>
      </c>
      <c r="T13" s="20">
        <v>1.635E-2</v>
      </c>
      <c r="U13" s="16">
        <f>T13*$F$6</f>
        <v>16.350000000000001</v>
      </c>
      <c r="V13" s="20">
        <v>1.635E-2</v>
      </c>
      <c r="W13" s="16">
        <f>V13*$F$6</f>
        <v>16.350000000000001</v>
      </c>
      <c r="X13" s="20"/>
      <c r="Y13" s="16">
        <f>X13*$F$6</f>
        <v>0</v>
      </c>
      <c r="Z13" s="20"/>
      <c r="AA13" s="16">
        <f>Z13*$F$6</f>
        <v>0</v>
      </c>
    </row>
    <row r="14" spans="2:27" x14ac:dyDescent="0.35">
      <c r="B14" s="14" t="s">
        <v>18</v>
      </c>
      <c r="C14" s="1" t="s">
        <v>19</v>
      </c>
      <c r="H14" s="21">
        <v>0.1101</v>
      </c>
      <c r="I14" s="16">
        <f>H14*(I$10+I$11+I$12)</f>
        <v>14.979104999999999</v>
      </c>
      <c r="J14" s="21">
        <f>H14+5.5%</f>
        <v>0.1651</v>
      </c>
      <c r="K14" s="16">
        <f>J14*(K$10+K$11+K$12)</f>
        <v>22.461854999999996</v>
      </c>
      <c r="L14" s="21">
        <f>J14</f>
        <v>0.1651</v>
      </c>
      <c r="M14" s="16">
        <f>L14*(M$10+M$11+M$12)</f>
        <v>22.461854999999996</v>
      </c>
      <c r="N14" s="21">
        <v>0.22320000000000001</v>
      </c>
      <c r="O14" s="16">
        <f>N14*(O$10+O$11+O$12)</f>
        <v>30.366359999999997</v>
      </c>
      <c r="P14" s="21">
        <v>0.22320000000000001</v>
      </c>
      <c r="Q14" s="16">
        <f>P14*(Q$10+Q$11+Q$12)</f>
        <v>30.366359999999997</v>
      </c>
      <c r="R14" s="21">
        <v>0.41649999999999998</v>
      </c>
      <c r="S14" s="16">
        <f>R14*(S$10+S$11+S$12)</f>
        <v>56.664824999999993</v>
      </c>
      <c r="T14" s="21">
        <v>0.34079999999999999</v>
      </c>
      <c r="U14" s="16">
        <f>T14*(U$10+U$11+U$12)</f>
        <v>46.365839999999992</v>
      </c>
      <c r="V14" s="21">
        <v>0.34839999999999999</v>
      </c>
      <c r="W14" s="16">
        <f>V14*(W$10+W$11+W$12)</f>
        <v>47.399819999999991</v>
      </c>
      <c r="X14" s="21">
        <f>34.84%+10%</f>
        <v>0.44840000000000002</v>
      </c>
      <c r="Y14" s="16">
        <f>X14*(Y$10+Y$11+Y$12)</f>
        <v>61.004819999999995</v>
      </c>
      <c r="Z14" s="21">
        <v>0.5504</v>
      </c>
      <c r="AA14" s="16">
        <f>Z14*(AA$10+AA$11+AA$12)</f>
        <v>74.881919999999994</v>
      </c>
    </row>
    <row r="15" spans="2:27" x14ac:dyDescent="0.35">
      <c r="B15" s="14" t="s">
        <v>20</v>
      </c>
      <c r="C15" s="1" t="s">
        <v>21</v>
      </c>
      <c r="H15" s="21"/>
      <c r="I15" s="16">
        <f>H15*(I$10+I$11+I$12)</f>
        <v>0</v>
      </c>
      <c r="J15" s="21"/>
      <c r="K15" s="16">
        <f>J15*(K$10+K$11+K$12)</f>
        <v>0</v>
      </c>
      <c r="L15" s="21"/>
      <c r="M15" s="16">
        <f>L15*(M$10+M$11+M$12)</f>
        <v>0</v>
      </c>
      <c r="N15" s="21">
        <v>9.2499999999999999E-2</v>
      </c>
      <c r="O15" s="16">
        <f>N15*(O$10+O$11+O$12)</f>
        <v>12.584624999999999</v>
      </c>
      <c r="P15" s="21">
        <v>9.2499999999999999E-2</v>
      </c>
      <c r="Q15" s="16">
        <f>P15*(Q$10+Q$11+Q$12)</f>
        <v>12.584624999999999</v>
      </c>
      <c r="R15" s="21">
        <v>0</v>
      </c>
      <c r="S15" s="16">
        <f>R15*(S$10+S$11+S$12)</f>
        <v>0</v>
      </c>
      <c r="T15" s="21">
        <v>1.8499999999999999E-2</v>
      </c>
      <c r="U15" s="16">
        <f>T15*(U$10+U$11+U$12)</f>
        <v>2.5169249999999996</v>
      </c>
      <c r="V15" s="21">
        <v>3.0099999999999998E-2</v>
      </c>
      <c r="W15" s="16">
        <f>V15*(W$10+W$11+W$12)</f>
        <v>4.0951049999999993</v>
      </c>
      <c r="X15" s="21">
        <v>3.0099999999999998E-2</v>
      </c>
      <c r="Y15" s="16">
        <f>X15*(Y$10+Y$11+Y$12)</f>
        <v>4.0951049999999993</v>
      </c>
      <c r="Z15" s="21">
        <v>7.1910444020396994E-2</v>
      </c>
      <c r="AA15" s="16">
        <f>Z15*(AA$10+AA$11+AA$12)</f>
        <v>9.7834159089750106</v>
      </c>
    </row>
    <row r="16" spans="2:27" x14ac:dyDescent="0.35">
      <c r="B16" s="14" t="s">
        <v>22</v>
      </c>
      <c r="C16" s="1" t="s">
        <v>23</v>
      </c>
      <c r="H16" s="19">
        <v>-6.7999999999999996E-3</v>
      </c>
      <c r="I16" s="16">
        <f>H16*$F$6</f>
        <v>-6.8</v>
      </c>
      <c r="J16" s="19">
        <v>-6.7999999999999996E-3</v>
      </c>
      <c r="K16" s="16">
        <f>J16*$F$6</f>
        <v>-6.8</v>
      </c>
      <c r="L16" s="19">
        <f>J16</f>
        <v>-6.7999999999999996E-3</v>
      </c>
      <c r="M16" s="16">
        <f>L16*$F$6</f>
        <v>-6.8</v>
      </c>
      <c r="N16" s="19"/>
      <c r="O16" s="16">
        <f>N16*$F$6</f>
        <v>0</v>
      </c>
      <c r="P16" s="19"/>
      <c r="Q16" s="16">
        <f>P16*$F$6</f>
        <v>0</v>
      </c>
      <c r="R16" s="19"/>
      <c r="S16" s="16">
        <f>R16*$F$6</f>
        <v>0</v>
      </c>
      <c r="T16" s="19"/>
      <c r="U16" s="16">
        <f>T16*$F$6</f>
        <v>0</v>
      </c>
      <c r="V16" s="19"/>
      <c r="W16" s="16">
        <f>V16*$F$6</f>
        <v>0</v>
      </c>
      <c r="X16" s="19">
        <f>T16</f>
        <v>0</v>
      </c>
      <c r="Y16" s="16">
        <f>X16*$F$6</f>
        <v>0</v>
      </c>
      <c r="Z16" s="19">
        <f>X16</f>
        <v>0</v>
      </c>
      <c r="AA16" s="16">
        <f>Z16*$F$6</f>
        <v>0</v>
      </c>
    </row>
    <row r="17" spans="2:27" x14ac:dyDescent="0.35">
      <c r="B17" s="14" t="s">
        <v>24</v>
      </c>
      <c r="C17" s="1" t="s">
        <v>25</v>
      </c>
      <c r="H17" s="19"/>
      <c r="I17" s="16"/>
      <c r="J17" s="19"/>
      <c r="K17" s="16"/>
      <c r="L17" s="19"/>
      <c r="M17" s="16"/>
      <c r="N17" s="19"/>
      <c r="O17" s="16"/>
      <c r="P17" s="19"/>
      <c r="Q17" s="16"/>
      <c r="R17" s="19"/>
      <c r="S17" s="16"/>
      <c r="T17" s="19"/>
      <c r="U17" s="16"/>
      <c r="V17" s="19"/>
      <c r="W17" s="16"/>
      <c r="X17" s="19">
        <v>1E-3</v>
      </c>
      <c r="Y17" s="16">
        <f>X17*$F$6</f>
        <v>1</v>
      </c>
      <c r="Z17" s="19"/>
      <c r="AA17" s="16"/>
    </row>
    <row r="18" spans="2:27" x14ac:dyDescent="0.35">
      <c r="B18" s="14" t="s">
        <v>26</v>
      </c>
      <c r="C18" s="1" t="s">
        <v>27</v>
      </c>
      <c r="H18" s="21"/>
      <c r="I18" s="16">
        <f>H18*(I$10+I$11+I$12)</f>
        <v>0</v>
      </c>
      <c r="J18" s="21"/>
      <c r="K18" s="16">
        <f>J18*(K$10+K$11+K$12)</f>
        <v>0</v>
      </c>
      <c r="L18" s="21"/>
      <c r="M18" s="16">
        <f>L18*(M$10+M$11+M$12)</f>
        <v>0</v>
      </c>
      <c r="N18" s="21"/>
      <c r="O18" s="16">
        <f>N18*(O$10+O$11+O$12)</f>
        <v>0</v>
      </c>
      <c r="P18" s="21"/>
      <c r="Q18" s="16">
        <f>P18*(Q$10+Q$11+Q$12)</f>
        <v>0</v>
      </c>
      <c r="R18" s="21"/>
      <c r="S18" s="16">
        <f>R18*(S$10+S$11+S$12)</f>
        <v>0</v>
      </c>
      <c r="T18" s="21">
        <v>-4.5699999999999998E-2</v>
      </c>
      <c r="U18" s="16">
        <f>T18*(U$10+U$11+U$12)</f>
        <v>-6.217484999999999</v>
      </c>
      <c r="V18" s="21"/>
      <c r="W18" s="16">
        <f>V18*(W$10+W$11+W$12)</f>
        <v>0</v>
      </c>
      <c r="X18" s="21"/>
      <c r="Y18" s="16">
        <f>X18*(Y$10+Y$11+Y$12)</f>
        <v>0</v>
      </c>
      <c r="Z18" s="21"/>
      <c r="AA18" s="16">
        <f>Z18*(AA$10+AA$11+AA$12)</f>
        <v>0</v>
      </c>
    </row>
    <row r="19" spans="2:27" x14ac:dyDescent="0.35">
      <c r="B19" s="14" t="s">
        <v>28</v>
      </c>
      <c r="C19" s="1" t="s">
        <v>29</v>
      </c>
      <c r="H19" s="21">
        <v>0.1162</v>
      </c>
      <c r="I19" s="22">
        <f>H19*(I$10+I$11+I$12)</f>
        <v>15.809009999999997</v>
      </c>
      <c r="J19" s="21">
        <v>8.3000000000000004E-2</v>
      </c>
      <c r="K19" s="22">
        <f>J19*(K$10+K$11+K$12)</f>
        <v>11.292149999999999</v>
      </c>
      <c r="L19" s="21">
        <v>8.3000000000000004E-2</v>
      </c>
      <c r="M19" s="22">
        <f>L19*(M$10+M$11+M$12)</f>
        <v>11.292149999999999</v>
      </c>
      <c r="N19" s="21">
        <v>8.3000000000000004E-2</v>
      </c>
      <c r="O19" s="22">
        <f>N19*(O$10+O$11+O$12)</f>
        <v>11.292149999999999</v>
      </c>
      <c r="P19" s="21">
        <f>L19</f>
        <v>8.3000000000000004E-2</v>
      </c>
      <c r="Q19" s="22">
        <f>P19*(Q$10+Q$11+Q$12)</f>
        <v>11.292149999999999</v>
      </c>
      <c r="R19" s="21">
        <f>P19</f>
        <v>8.3000000000000004E-2</v>
      </c>
      <c r="S19" s="22">
        <f>R19*(S$10+S$11+S$12)</f>
        <v>11.292149999999999</v>
      </c>
      <c r="T19" s="21">
        <f>R19</f>
        <v>8.3000000000000004E-2</v>
      </c>
      <c r="U19" s="22">
        <f>T19*(U$10+U$11+U$12)</f>
        <v>11.292149999999999</v>
      </c>
      <c r="V19" s="21">
        <f>T19</f>
        <v>8.3000000000000004E-2</v>
      </c>
      <c r="W19" s="22">
        <f>V19*(W$10+W$11+W$12)</f>
        <v>11.292149999999999</v>
      </c>
      <c r="X19" s="21">
        <f>P19+2.5%</f>
        <v>0.10800000000000001</v>
      </c>
      <c r="Y19" s="22">
        <f>X19*(Y$10+Y$11+Y$12)</f>
        <v>14.6934</v>
      </c>
      <c r="Z19" s="21">
        <f>X19</f>
        <v>0.10800000000000001</v>
      </c>
      <c r="AA19" s="22">
        <f>Z19*(AA$10+AA$11+AA$12)</f>
        <v>14.6934</v>
      </c>
    </row>
    <row r="20" spans="2:27" x14ac:dyDescent="0.35">
      <c r="B20" s="14" t="s">
        <v>30</v>
      </c>
      <c r="C20" s="1" t="s">
        <v>31</v>
      </c>
      <c r="H20" s="23"/>
      <c r="I20" s="16">
        <f>SUM(I10:I19)</f>
        <v>154.43811499999998</v>
      </c>
      <c r="J20" s="23"/>
      <c r="K20" s="16">
        <f>SUM(K10:K19)</f>
        <v>162.89400499999994</v>
      </c>
      <c r="L20" s="23"/>
      <c r="M20" s="16">
        <f>SUM(M10:M19)</f>
        <v>162.89400499999994</v>
      </c>
      <c r="N20" s="23"/>
      <c r="O20" s="16">
        <f>SUM(O10:O19)</f>
        <v>199.99313499999994</v>
      </c>
      <c r="P20" s="23"/>
      <c r="Q20" s="16">
        <f>SUM(Q10:Q19)</f>
        <v>204.00313499999996</v>
      </c>
      <c r="R20" s="23"/>
      <c r="S20" s="16">
        <f>SUM(S10:S19)</f>
        <v>204.00697499999995</v>
      </c>
      <c r="T20" s="23"/>
      <c r="U20" s="16">
        <f>SUM(U10:U19)</f>
        <v>206.35742999999994</v>
      </c>
      <c r="V20" s="23"/>
      <c r="W20" s="16">
        <f>SUM(W10:W19)</f>
        <v>215.18707499999994</v>
      </c>
      <c r="X20" s="23"/>
      <c r="Y20" s="16">
        <f>SUM(Y10:Y19)</f>
        <v>216.84332499999996</v>
      </c>
      <c r="Z20" s="23"/>
      <c r="AA20" s="16">
        <f>SUM(AA10:AA19)</f>
        <v>235.40873590897499</v>
      </c>
    </row>
    <row r="21" spans="2:27" x14ac:dyDescent="0.35">
      <c r="H21" s="23"/>
      <c r="I21" s="16"/>
      <c r="J21" s="23"/>
      <c r="K21" s="16"/>
      <c r="L21" s="23"/>
      <c r="M21" s="16"/>
      <c r="N21" s="23"/>
      <c r="O21" s="16"/>
      <c r="P21" s="23"/>
      <c r="Q21" s="16"/>
      <c r="R21" s="23"/>
      <c r="S21" s="16"/>
      <c r="T21" s="23"/>
      <c r="U21" s="16"/>
      <c r="V21" s="23"/>
      <c r="W21" s="16"/>
      <c r="X21" s="23"/>
      <c r="Y21" s="16"/>
      <c r="Z21" s="23"/>
      <c r="AA21" s="16"/>
    </row>
    <row r="22" spans="2:27" x14ac:dyDescent="0.35">
      <c r="B22" s="14"/>
      <c r="C22" s="24" t="s">
        <v>32</v>
      </c>
      <c r="H22" s="12"/>
      <c r="I22" s="16"/>
      <c r="J22" s="12"/>
      <c r="K22" s="16"/>
      <c r="L22" s="12"/>
      <c r="M22" s="16"/>
      <c r="N22" s="12"/>
      <c r="O22" s="16"/>
      <c r="P22" s="12"/>
      <c r="Q22" s="16"/>
      <c r="R22" s="12"/>
      <c r="S22" s="16"/>
      <c r="T22" s="12"/>
      <c r="U22" s="16"/>
      <c r="V22" s="12"/>
      <c r="W22" s="16"/>
      <c r="X22" s="12"/>
      <c r="Y22" s="16"/>
      <c r="Z22" s="12"/>
      <c r="AA22" s="16"/>
    </row>
    <row r="23" spans="2:27" x14ac:dyDescent="0.35">
      <c r="B23" s="14" t="s">
        <v>33</v>
      </c>
      <c r="C23" s="1" t="s">
        <v>34</v>
      </c>
      <c r="F23" s="25"/>
      <c r="G23" s="26"/>
      <c r="H23" s="27">
        <v>-2.6599999999999999E-2</v>
      </c>
      <c r="I23" s="28">
        <f>H23*(MIN($G$11,1000))</f>
        <v>-26.599999999999998</v>
      </c>
      <c r="J23" s="27">
        <v>-2.6599999999999999E-2</v>
      </c>
      <c r="K23" s="28">
        <f>J23*(MIN($G$11,1000))</f>
        <v>-26.599999999999998</v>
      </c>
      <c r="L23" s="27">
        <v>-2.6599999999999999E-2</v>
      </c>
      <c r="M23" s="28">
        <f>L23*(MIN($G$11,1000))</f>
        <v>-26.599999999999998</v>
      </c>
      <c r="N23" s="27">
        <v>-2.6599999999999999E-2</v>
      </c>
      <c r="O23" s="28">
        <f>N23*(MIN($G$11,1000))</f>
        <v>-26.599999999999998</v>
      </c>
      <c r="P23" s="27">
        <v>-2.6599999999999999E-2</v>
      </c>
      <c r="Q23" s="28">
        <f>P23*(MIN($G$11,1000))</f>
        <v>-26.599999999999998</v>
      </c>
      <c r="R23" s="27">
        <v>-2.6599999999999999E-2</v>
      </c>
      <c r="S23" s="28">
        <f>R23*(MIN($G$11,1000))</f>
        <v>-26.599999999999998</v>
      </c>
      <c r="T23" s="27">
        <v>-2.2620000000000001E-2</v>
      </c>
      <c r="U23" s="28">
        <f>T23*(MIN($G$11,1000))</f>
        <v>-22.62</v>
      </c>
      <c r="V23" s="27">
        <v>-2.2620000000000001E-2</v>
      </c>
      <c r="W23" s="28">
        <f>V23*(MIN($G$11,1000))</f>
        <v>-22.62</v>
      </c>
      <c r="X23" s="27">
        <v>-2.2620000000000001E-2</v>
      </c>
      <c r="Y23" s="28">
        <f>X23*(MIN($G$11,1000))</f>
        <v>-22.62</v>
      </c>
      <c r="Z23" s="27">
        <v>-2.2620000000000001E-2</v>
      </c>
      <c r="AA23" s="28">
        <f>Z23*(MIN($G$11,1000))</f>
        <v>-22.62</v>
      </c>
    </row>
    <row r="24" spans="2:27" x14ac:dyDescent="0.35">
      <c r="B24" s="14"/>
      <c r="H24" s="12"/>
      <c r="I24" s="16"/>
      <c r="J24" s="12"/>
      <c r="K24" s="16"/>
      <c r="L24" s="12"/>
      <c r="M24" s="16"/>
      <c r="N24" s="12"/>
      <c r="O24" s="16"/>
      <c r="P24" s="12"/>
      <c r="Q24" s="16"/>
      <c r="R24" s="12"/>
      <c r="S24" s="16"/>
      <c r="T24" s="12"/>
      <c r="U24" s="16"/>
      <c r="V24" s="12"/>
      <c r="W24" s="16"/>
      <c r="X24" s="12"/>
      <c r="Y24" s="16"/>
      <c r="Z24" s="12"/>
      <c r="AA24" s="16"/>
    </row>
    <row r="25" spans="2:27" ht="15" thickBot="1" x14ac:dyDescent="0.4">
      <c r="B25" s="14" t="s">
        <v>35</v>
      </c>
      <c r="C25" s="1" t="s">
        <v>36</v>
      </c>
      <c r="H25" s="29"/>
      <c r="I25" s="30">
        <f>I20+SUM(I23:I23)</f>
        <v>127.83811499999999</v>
      </c>
      <c r="J25" s="29"/>
      <c r="K25" s="30">
        <f>K20+SUM(K23:K23)</f>
        <v>136.29400499999994</v>
      </c>
      <c r="L25" s="29"/>
      <c r="M25" s="30">
        <f>M20+SUM(M23:M23)</f>
        <v>136.29400499999994</v>
      </c>
      <c r="N25" s="29"/>
      <c r="O25" s="30">
        <f>O20+SUM(O23:O23)</f>
        <v>173.39313499999994</v>
      </c>
      <c r="P25" s="29"/>
      <c r="Q25" s="30">
        <f>Q20+SUM(Q23:Q23)</f>
        <v>177.40313499999996</v>
      </c>
      <c r="R25" s="29"/>
      <c r="S25" s="30">
        <f>S20+SUM(S23:S23)</f>
        <v>177.40697499999996</v>
      </c>
      <c r="T25" s="29"/>
      <c r="U25" s="30">
        <f>U20+SUM(U23:U23)</f>
        <v>183.73742999999993</v>
      </c>
      <c r="V25" s="29"/>
      <c r="W25" s="30">
        <f>W20+SUM(W23:W23)</f>
        <v>192.56707499999993</v>
      </c>
      <c r="X25" s="29"/>
      <c r="Y25" s="30">
        <f>Y20+SUM(Y23:Y23)</f>
        <v>194.22332499999996</v>
      </c>
      <c r="Z25" s="29"/>
      <c r="AA25" s="30">
        <f>AA20+SUM(AA23:AA23)</f>
        <v>212.78873590897499</v>
      </c>
    </row>
    <row r="26" spans="2:27" x14ac:dyDescent="0.35">
      <c r="B26" s="14" t="s">
        <v>37</v>
      </c>
      <c r="C26" s="1" t="s">
        <v>38</v>
      </c>
      <c r="H26" s="31"/>
      <c r="I26" s="32">
        <f>I25*1.05</f>
        <v>134.23002074999999</v>
      </c>
      <c r="J26" s="31"/>
      <c r="K26" s="32">
        <f>K25*1.05</f>
        <v>143.10870524999996</v>
      </c>
      <c r="L26" s="31"/>
      <c r="M26" s="32">
        <f>M25*1.05</f>
        <v>143.10870524999996</v>
      </c>
      <c r="N26" s="31"/>
      <c r="O26" s="32">
        <f>O25*1.05</f>
        <v>182.06279174999995</v>
      </c>
      <c r="P26" s="31"/>
      <c r="Q26" s="32">
        <f>Q25*1.05</f>
        <v>186.27329174999997</v>
      </c>
      <c r="R26" s="31"/>
      <c r="S26" s="32">
        <f>S25*1.05</f>
        <v>186.27732374999997</v>
      </c>
      <c r="T26" s="31"/>
      <c r="U26" s="32">
        <f>U25*1.05</f>
        <v>192.92430149999993</v>
      </c>
      <c r="V26" s="31"/>
      <c r="W26" s="32">
        <f>W25*1.05</f>
        <v>202.19542874999993</v>
      </c>
      <c r="X26" s="31"/>
      <c r="Y26" s="32">
        <f>Y25*1.05</f>
        <v>203.93449124999998</v>
      </c>
      <c r="Z26" s="31"/>
      <c r="AA26" s="32">
        <f>AA25*1.05</f>
        <v>223.42817270442373</v>
      </c>
    </row>
    <row r="27" spans="2:27" x14ac:dyDescent="0.35">
      <c r="B27" s="14"/>
      <c r="C27" s="24" t="s">
        <v>39</v>
      </c>
      <c r="H27" s="31"/>
      <c r="I27" s="33"/>
      <c r="J27" s="31"/>
      <c r="K27" s="34">
        <f>K26/I26-1</f>
        <v>6.614529633826316E-2</v>
      </c>
      <c r="L27" s="31"/>
      <c r="M27" s="34">
        <f>M26/K26-1</f>
        <v>0</v>
      </c>
      <c r="N27" s="31"/>
      <c r="O27" s="34">
        <f>O26/M26-1</f>
        <v>0.27219927978490333</v>
      </c>
      <c r="P27" s="31"/>
      <c r="Q27" s="34">
        <f>Q26/O26-1</f>
        <v>2.3126636472661E-2</v>
      </c>
      <c r="R27" s="31"/>
      <c r="S27" s="34">
        <f>S26/Q26-1</f>
        <v>2.1645615225329706E-5</v>
      </c>
      <c r="T27" s="31"/>
      <c r="U27" s="34">
        <f>U26/S26-1</f>
        <v>3.5683236242543215E-2</v>
      </c>
      <c r="V27" s="31"/>
      <c r="W27" s="34">
        <f>W26/U26-1</f>
        <v>4.8055777203371175E-2</v>
      </c>
      <c r="X27" s="31"/>
      <c r="Y27" s="34">
        <f>Y26/W26-1</f>
        <v>8.6008991931774137E-3</v>
      </c>
      <c r="Z27" s="31"/>
      <c r="AA27" s="34">
        <f>AA26/Y26-1</f>
        <v>9.5587957362870846E-2</v>
      </c>
    </row>
    <row r="28" spans="2:27" x14ac:dyDescent="0.35">
      <c r="I28" s="35"/>
      <c r="K28" s="35"/>
      <c r="M28" s="35"/>
      <c r="O28" s="35"/>
      <c r="Q28" s="35"/>
      <c r="S28" s="35"/>
      <c r="U28" s="35"/>
      <c r="V28" s="35"/>
      <c r="W28" s="35"/>
      <c r="Y28" s="35"/>
      <c r="AA28" s="35"/>
    </row>
    <row r="29" spans="2:27" x14ac:dyDescent="0.35">
      <c r="B29" s="1" t="s">
        <v>40</v>
      </c>
      <c r="I29" s="36"/>
      <c r="K29" s="36"/>
      <c r="M29" s="36"/>
      <c r="O29" s="36"/>
      <c r="Q29" s="36"/>
      <c r="S29" s="36"/>
      <c r="U29" s="36"/>
      <c r="V29" s="36"/>
      <c r="W29" s="36"/>
      <c r="Y29" s="36"/>
      <c r="AA29" s="36"/>
    </row>
    <row r="30" spans="2:27" x14ac:dyDescent="0.35">
      <c r="B30" s="1" t="s">
        <v>41</v>
      </c>
    </row>
    <row r="31" spans="2:27" x14ac:dyDescent="0.35">
      <c r="B31" s="1" t="s">
        <v>42</v>
      </c>
    </row>
    <row r="32" spans="2:27" x14ac:dyDescent="0.35">
      <c r="B32" s="1" t="s">
        <v>43</v>
      </c>
      <c r="Q32" s="37"/>
      <c r="R32" s="37"/>
      <c r="S32" s="37"/>
    </row>
    <row r="33" spans="2:19" x14ac:dyDescent="0.35">
      <c r="B33" s="1" t="s">
        <v>44</v>
      </c>
      <c r="P33" s="38"/>
      <c r="Q33" s="39"/>
      <c r="S33" s="37"/>
    </row>
    <row r="34" spans="2:19" x14ac:dyDescent="0.35">
      <c r="S34" s="39"/>
    </row>
    <row r="35" spans="2:19" x14ac:dyDescent="0.35">
      <c r="S35" s="38"/>
    </row>
    <row r="36" spans="2:19" x14ac:dyDescent="0.35">
      <c r="I36" s="32"/>
      <c r="J36" s="32"/>
      <c r="K36" s="32"/>
      <c r="L36" s="32"/>
      <c r="M36" s="32"/>
      <c r="N36" s="32"/>
      <c r="O36" s="32"/>
    </row>
  </sheetData>
  <mergeCells count="23">
    <mergeCell ref="R7:S7"/>
    <mergeCell ref="T7:U7"/>
    <mergeCell ref="B5:B6"/>
    <mergeCell ref="H5:W5"/>
    <mergeCell ref="X5:AA5"/>
    <mergeCell ref="H6:I6"/>
    <mergeCell ref="J6:K6"/>
    <mergeCell ref="L6:M6"/>
    <mergeCell ref="N6:O6"/>
    <mergeCell ref="P6:Q6"/>
    <mergeCell ref="R6:S6"/>
    <mergeCell ref="T6:U6"/>
    <mergeCell ref="H7:I7"/>
    <mergeCell ref="J7:K7"/>
    <mergeCell ref="L7:M7"/>
    <mergeCell ref="N7:O7"/>
    <mergeCell ref="P7:Q7"/>
    <mergeCell ref="V7:W7"/>
    <mergeCell ref="X7:Y7"/>
    <mergeCell ref="Z7:AA7"/>
    <mergeCell ref="V6:W6"/>
    <mergeCell ref="X6:Y6"/>
    <mergeCell ref="Z6:AA6"/>
  </mergeCells>
  <printOptions horizontalCentered="1"/>
  <pageMargins left="0.59055118110236227" right="0.59055118110236227" top="0.59055118110236227" bottom="0.59055118110236227" header="0.31496062992125984" footer="0.31496062992125984"/>
  <pageSetup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58A2C-3451-4445-B1FE-C37D94C389F9}">
  <sheetPr>
    <pageSetUpPr fitToPage="1"/>
  </sheetPr>
  <dimension ref="B1:AA36"/>
  <sheetViews>
    <sheetView showGridLines="0" view="pageBreakPreview" zoomScale="55" zoomScaleSheetLayoutView="55" workbookViewId="0">
      <selection activeCell="B22" sqref="B22"/>
    </sheetView>
  </sheetViews>
  <sheetFormatPr defaultRowHeight="14.5" x14ac:dyDescent="0.35"/>
  <cols>
    <col min="1" max="1" width="4.6328125" style="1" customWidth="1"/>
    <col min="2" max="2" width="25.08984375" style="1" customWidth="1"/>
    <col min="3" max="3" width="4.90625" style="1" customWidth="1"/>
    <col min="4" max="4" width="12.08984375" style="1" customWidth="1"/>
    <col min="5" max="5" width="6.08984375" style="1" customWidth="1"/>
    <col min="6" max="6" width="8.26953125" style="1" customWidth="1"/>
    <col min="7" max="7" width="10.26953125" style="1" customWidth="1"/>
    <col min="8" max="9" width="10.6328125" style="1" customWidth="1"/>
    <col min="10" max="15" width="11.453125" style="1" customWidth="1"/>
    <col min="16" max="16" width="12.6328125" style="1" customWidth="1"/>
    <col min="17" max="19" width="10.6328125" style="1" customWidth="1"/>
    <col min="20" max="27" width="11.08984375" style="1" customWidth="1"/>
    <col min="28" max="239" width="8.7265625" style="1"/>
    <col min="240" max="240" width="9.6328125" style="1" bestFit="1" customWidth="1"/>
    <col min="241" max="241" width="8.7265625" style="1"/>
    <col min="242" max="242" width="9.54296875" style="1" bestFit="1" customWidth="1"/>
    <col min="243" max="243" width="10.6328125" style="1" customWidth="1"/>
    <col min="244" max="244" width="10.90625" style="1" customWidth="1"/>
    <col min="245" max="245" width="9.453125" style="1" bestFit="1" customWidth="1"/>
    <col min="246" max="246" width="10.08984375" style="1" customWidth="1"/>
    <col min="247" max="247" width="9.453125" style="1" bestFit="1" customWidth="1"/>
    <col min="248" max="248" width="10.90625" style="1" bestFit="1" customWidth="1"/>
    <col min="249" max="249" width="9.36328125" style="1" bestFit="1" customWidth="1"/>
    <col min="250" max="250" width="11.08984375" style="1" customWidth="1"/>
    <col min="251" max="251" width="9.453125" style="1" bestFit="1" customWidth="1"/>
    <col min="252" max="252" width="10.453125" style="1" customWidth="1"/>
    <col min="253" max="253" width="10.36328125" style="1" customWidth="1"/>
    <col min="254" max="254" width="8.7265625" style="1"/>
    <col min="255" max="255" width="10.6328125" style="1" customWidth="1"/>
    <col min="256" max="495" width="8.7265625" style="1"/>
    <col min="496" max="496" width="9.6328125" style="1" bestFit="1" customWidth="1"/>
    <col min="497" max="497" width="8.7265625" style="1"/>
    <col min="498" max="498" width="9.54296875" style="1" bestFit="1" customWidth="1"/>
    <col min="499" max="499" width="10.6328125" style="1" customWidth="1"/>
    <col min="500" max="500" width="10.90625" style="1" customWidth="1"/>
    <col min="501" max="501" width="9.453125" style="1" bestFit="1" customWidth="1"/>
    <col min="502" max="502" width="10.08984375" style="1" customWidth="1"/>
    <col min="503" max="503" width="9.453125" style="1" bestFit="1" customWidth="1"/>
    <col min="504" max="504" width="10.90625" style="1" bestFit="1" customWidth="1"/>
    <col min="505" max="505" width="9.36328125" style="1" bestFit="1" customWidth="1"/>
    <col min="506" max="506" width="11.08984375" style="1" customWidth="1"/>
    <col min="507" max="507" width="9.453125" style="1" bestFit="1" customWidth="1"/>
    <col min="508" max="508" width="10.453125" style="1" customWidth="1"/>
    <col min="509" max="509" width="10.36328125" style="1" customWidth="1"/>
    <col min="510" max="510" width="8.7265625" style="1"/>
    <col min="511" max="511" width="10.6328125" style="1" customWidth="1"/>
    <col min="512" max="751" width="8.7265625" style="1"/>
    <col min="752" max="752" width="9.6328125" style="1" bestFit="1" customWidth="1"/>
    <col min="753" max="753" width="8.7265625" style="1"/>
    <col min="754" max="754" width="9.54296875" style="1" bestFit="1" customWidth="1"/>
    <col min="755" max="755" width="10.6328125" style="1" customWidth="1"/>
    <col min="756" max="756" width="10.90625" style="1" customWidth="1"/>
    <col min="757" max="757" width="9.453125" style="1" bestFit="1" customWidth="1"/>
    <col min="758" max="758" width="10.08984375" style="1" customWidth="1"/>
    <col min="759" max="759" width="9.453125" style="1" bestFit="1" customWidth="1"/>
    <col min="760" max="760" width="10.90625" style="1" bestFit="1" customWidth="1"/>
    <col min="761" max="761" width="9.36328125" style="1" bestFit="1" customWidth="1"/>
    <col min="762" max="762" width="11.08984375" style="1" customWidth="1"/>
    <col min="763" max="763" width="9.453125" style="1" bestFit="1" customWidth="1"/>
    <col min="764" max="764" width="10.453125" style="1" customWidth="1"/>
    <col min="765" max="765" width="10.36328125" style="1" customWidth="1"/>
    <col min="766" max="766" width="8.7265625" style="1"/>
    <col min="767" max="767" width="10.6328125" style="1" customWidth="1"/>
    <col min="768" max="1007" width="8.7265625" style="1"/>
    <col min="1008" max="1008" width="9.6328125" style="1" bestFit="1" customWidth="1"/>
    <col min="1009" max="1009" width="8.7265625" style="1"/>
    <col min="1010" max="1010" width="9.54296875" style="1" bestFit="1" customWidth="1"/>
    <col min="1011" max="1011" width="10.6328125" style="1" customWidth="1"/>
    <col min="1012" max="1012" width="10.90625" style="1" customWidth="1"/>
    <col min="1013" max="1013" width="9.453125" style="1" bestFit="1" customWidth="1"/>
    <col min="1014" max="1014" width="10.08984375" style="1" customWidth="1"/>
    <col min="1015" max="1015" width="9.453125" style="1" bestFit="1" customWidth="1"/>
    <col min="1016" max="1016" width="10.90625" style="1" bestFit="1" customWidth="1"/>
    <col min="1017" max="1017" width="9.36328125" style="1" bestFit="1" customWidth="1"/>
    <col min="1018" max="1018" width="11.08984375" style="1" customWidth="1"/>
    <col min="1019" max="1019" width="9.453125" style="1" bestFit="1" customWidth="1"/>
    <col min="1020" max="1020" width="10.453125" style="1" customWidth="1"/>
    <col min="1021" max="1021" width="10.36328125" style="1" customWidth="1"/>
    <col min="1022" max="1022" width="8.7265625" style="1"/>
    <col min="1023" max="1023" width="10.6328125" style="1" customWidth="1"/>
    <col min="1024" max="1263" width="8.7265625" style="1"/>
    <col min="1264" max="1264" width="9.6328125" style="1" bestFit="1" customWidth="1"/>
    <col min="1265" max="1265" width="8.7265625" style="1"/>
    <col min="1266" max="1266" width="9.54296875" style="1" bestFit="1" customWidth="1"/>
    <col min="1267" max="1267" width="10.6328125" style="1" customWidth="1"/>
    <col min="1268" max="1268" width="10.90625" style="1" customWidth="1"/>
    <col min="1269" max="1269" width="9.453125" style="1" bestFit="1" customWidth="1"/>
    <col min="1270" max="1270" width="10.08984375" style="1" customWidth="1"/>
    <col min="1271" max="1271" width="9.453125" style="1" bestFit="1" customWidth="1"/>
    <col min="1272" max="1272" width="10.90625" style="1" bestFit="1" customWidth="1"/>
    <col min="1273" max="1273" width="9.36328125" style="1" bestFit="1" customWidth="1"/>
    <col min="1274" max="1274" width="11.08984375" style="1" customWidth="1"/>
    <col min="1275" max="1275" width="9.453125" style="1" bestFit="1" customWidth="1"/>
    <col min="1276" max="1276" width="10.453125" style="1" customWidth="1"/>
    <col min="1277" max="1277" width="10.36328125" style="1" customWidth="1"/>
    <col min="1278" max="1278" width="8.7265625" style="1"/>
    <col min="1279" max="1279" width="10.6328125" style="1" customWidth="1"/>
    <col min="1280" max="1519" width="8.7265625" style="1"/>
    <col min="1520" max="1520" width="9.6328125" style="1" bestFit="1" customWidth="1"/>
    <col min="1521" max="1521" width="8.7265625" style="1"/>
    <col min="1522" max="1522" width="9.54296875" style="1" bestFit="1" customWidth="1"/>
    <col min="1523" max="1523" width="10.6328125" style="1" customWidth="1"/>
    <col min="1524" max="1524" width="10.90625" style="1" customWidth="1"/>
    <col min="1525" max="1525" width="9.453125" style="1" bestFit="1" customWidth="1"/>
    <col min="1526" max="1526" width="10.08984375" style="1" customWidth="1"/>
    <col min="1527" max="1527" width="9.453125" style="1" bestFit="1" customWidth="1"/>
    <col min="1528" max="1528" width="10.90625" style="1" bestFit="1" customWidth="1"/>
    <col min="1529" max="1529" width="9.36328125" style="1" bestFit="1" customWidth="1"/>
    <col min="1530" max="1530" width="11.08984375" style="1" customWidth="1"/>
    <col min="1531" max="1531" width="9.453125" style="1" bestFit="1" customWidth="1"/>
    <col min="1532" max="1532" width="10.453125" style="1" customWidth="1"/>
    <col min="1533" max="1533" width="10.36328125" style="1" customWidth="1"/>
    <col min="1534" max="1534" width="8.7265625" style="1"/>
    <col min="1535" max="1535" width="10.6328125" style="1" customWidth="1"/>
    <col min="1536" max="1775" width="8.7265625" style="1"/>
    <col min="1776" max="1776" width="9.6328125" style="1" bestFit="1" customWidth="1"/>
    <col min="1777" max="1777" width="8.7265625" style="1"/>
    <col min="1778" max="1778" width="9.54296875" style="1" bestFit="1" customWidth="1"/>
    <col min="1779" max="1779" width="10.6328125" style="1" customWidth="1"/>
    <col min="1780" max="1780" width="10.90625" style="1" customWidth="1"/>
    <col min="1781" max="1781" width="9.453125" style="1" bestFit="1" customWidth="1"/>
    <col min="1782" max="1782" width="10.08984375" style="1" customWidth="1"/>
    <col min="1783" max="1783" width="9.453125" style="1" bestFit="1" customWidth="1"/>
    <col min="1784" max="1784" width="10.90625" style="1" bestFit="1" customWidth="1"/>
    <col min="1785" max="1785" width="9.36328125" style="1" bestFit="1" customWidth="1"/>
    <col min="1786" max="1786" width="11.08984375" style="1" customWidth="1"/>
    <col min="1787" max="1787" width="9.453125" style="1" bestFit="1" customWidth="1"/>
    <col min="1788" max="1788" width="10.453125" style="1" customWidth="1"/>
    <col min="1789" max="1789" width="10.36328125" style="1" customWidth="1"/>
    <col min="1790" max="1790" width="8.7265625" style="1"/>
    <col min="1791" max="1791" width="10.6328125" style="1" customWidth="1"/>
    <col min="1792" max="2031" width="8.7265625" style="1"/>
    <col min="2032" max="2032" width="9.6328125" style="1" bestFit="1" customWidth="1"/>
    <col min="2033" max="2033" width="8.7265625" style="1"/>
    <col min="2034" max="2034" width="9.54296875" style="1" bestFit="1" customWidth="1"/>
    <col min="2035" max="2035" width="10.6328125" style="1" customWidth="1"/>
    <col min="2036" max="2036" width="10.90625" style="1" customWidth="1"/>
    <col min="2037" max="2037" width="9.453125" style="1" bestFit="1" customWidth="1"/>
    <col min="2038" max="2038" width="10.08984375" style="1" customWidth="1"/>
    <col min="2039" max="2039" width="9.453125" style="1" bestFit="1" customWidth="1"/>
    <col min="2040" max="2040" width="10.90625" style="1" bestFit="1" customWidth="1"/>
    <col min="2041" max="2041" width="9.36328125" style="1" bestFit="1" customWidth="1"/>
    <col min="2042" max="2042" width="11.08984375" style="1" customWidth="1"/>
    <col min="2043" max="2043" width="9.453125" style="1" bestFit="1" customWidth="1"/>
    <col min="2044" max="2044" width="10.453125" style="1" customWidth="1"/>
    <col min="2045" max="2045" width="10.36328125" style="1" customWidth="1"/>
    <col min="2046" max="2046" width="8.7265625" style="1"/>
    <col min="2047" max="2047" width="10.6328125" style="1" customWidth="1"/>
    <col min="2048" max="2287" width="8.7265625" style="1"/>
    <col min="2288" max="2288" width="9.6328125" style="1" bestFit="1" customWidth="1"/>
    <col min="2289" max="2289" width="8.7265625" style="1"/>
    <col min="2290" max="2290" width="9.54296875" style="1" bestFit="1" customWidth="1"/>
    <col min="2291" max="2291" width="10.6328125" style="1" customWidth="1"/>
    <col min="2292" max="2292" width="10.90625" style="1" customWidth="1"/>
    <col min="2293" max="2293" width="9.453125" style="1" bestFit="1" customWidth="1"/>
    <col min="2294" max="2294" width="10.08984375" style="1" customWidth="1"/>
    <col min="2295" max="2295" width="9.453125" style="1" bestFit="1" customWidth="1"/>
    <col min="2296" max="2296" width="10.90625" style="1" bestFit="1" customWidth="1"/>
    <col min="2297" max="2297" width="9.36328125" style="1" bestFit="1" customWidth="1"/>
    <col min="2298" max="2298" width="11.08984375" style="1" customWidth="1"/>
    <col min="2299" max="2299" width="9.453125" style="1" bestFit="1" customWidth="1"/>
    <col min="2300" max="2300" width="10.453125" style="1" customWidth="1"/>
    <col min="2301" max="2301" width="10.36328125" style="1" customWidth="1"/>
    <col min="2302" max="2302" width="8.7265625" style="1"/>
    <col min="2303" max="2303" width="10.6328125" style="1" customWidth="1"/>
    <col min="2304" max="2543" width="8.7265625" style="1"/>
    <col min="2544" max="2544" width="9.6328125" style="1" bestFit="1" customWidth="1"/>
    <col min="2545" max="2545" width="8.7265625" style="1"/>
    <col min="2546" max="2546" width="9.54296875" style="1" bestFit="1" customWidth="1"/>
    <col min="2547" max="2547" width="10.6328125" style="1" customWidth="1"/>
    <col min="2548" max="2548" width="10.90625" style="1" customWidth="1"/>
    <col min="2549" max="2549" width="9.453125" style="1" bestFit="1" customWidth="1"/>
    <col min="2550" max="2550" width="10.08984375" style="1" customWidth="1"/>
    <col min="2551" max="2551" width="9.453125" style="1" bestFit="1" customWidth="1"/>
    <col min="2552" max="2552" width="10.90625" style="1" bestFit="1" customWidth="1"/>
    <col min="2553" max="2553" width="9.36328125" style="1" bestFit="1" customWidth="1"/>
    <col min="2554" max="2554" width="11.08984375" style="1" customWidth="1"/>
    <col min="2555" max="2555" width="9.453125" style="1" bestFit="1" customWidth="1"/>
    <col min="2556" max="2556" width="10.453125" style="1" customWidth="1"/>
    <col min="2557" max="2557" width="10.36328125" style="1" customWidth="1"/>
    <col min="2558" max="2558" width="8.7265625" style="1"/>
    <col min="2559" max="2559" width="10.6328125" style="1" customWidth="1"/>
    <col min="2560" max="2799" width="8.7265625" style="1"/>
    <col min="2800" max="2800" width="9.6328125" style="1" bestFit="1" customWidth="1"/>
    <col min="2801" max="2801" width="8.7265625" style="1"/>
    <col min="2802" max="2802" width="9.54296875" style="1" bestFit="1" customWidth="1"/>
    <col min="2803" max="2803" width="10.6328125" style="1" customWidth="1"/>
    <col min="2804" max="2804" width="10.90625" style="1" customWidth="1"/>
    <col min="2805" max="2805" width="9.453125" style="1" bestFit="1" customWidth="1"/>
    <col min="2806" max="2806" width="10.08984375" style="1" customWidth="1"/>
    <col min="2807" max="2807" width="9.453125" style="1" bestFit="1" customWidth="1"/>
    <col min="2808" max="2808" width="10.90625" style="1" bestFit="1" customWidth="1"/>
    <col min="2809" max="2809" width="9.36328125" style="1" bestFit="1" customWidth="1"/>
    <col min="2810" max="2810" width="11.08984375" style="1" customWidth="1"/>
    <col min="2811" max="2811" width="9.453125" style="1" bestFit="1" customWidth="1"/>
    <col min="2812" max="2812" width="10.453125" style="1" customWidth="1"/>
    <col min="2813" max="2813" width="10.36328125" style="1" customWidth="1"/>
    <col min="2814" max="2814" width="8.7265625" style="1"/>
    <col min="2815" max="2815" width="10.6328125" style="1" customWidth="1"/>
    <col min="2816" max="3055" width="8.7265625" style="1"/>
    <col min="3056" max="3056" width="9.6328125" style="1" bestFit="1" customWidth="1"/>
    <col min="3057" max="3057" width="8.7265625" style="1"/>
    <col min="3058" max="3058" width="9.54296875" style="1" bestFit="1" customWidth="1"/>
    <col min="3059" max="3059" width="10.6328125" style="1" customWidth="1"/>
    <col min="3060" max="3060" width="10.90625" style="1" customWidth="1"/>
    <col min="3061" max="3061" width="9.453125" style="1" bestFit="1" customWidth="1"/>
    <col min="3062" max="3062" width="10.08984375" style="1" customWidth="1"/>
    <col min="3063" max="3063" width="9.453125" style="1" bestFit="1" customWidth="1"/>
    <col min="3064" max="3064" width="10.90625" style="1" bestFit="1" customWidth="1"/>
    <col min="3065" max="3065" width="9.36328125" style="1" bestFit="1" customWidth="1"/>
    <col min="3066" max="3066" width="11.08984375" style="1" customWidth="1"/>
    <col min="3067" max="3067" width="9.453125" style="1" bestFit="1" customWidth="1"/>
    <col min="3068" max="3068" width="10.453125" style="1" customWidth="1"/>
    <col min="3069" max="3069" width="10.36328125" style="1" customWidth="1"/>
    <col min="3070" max="3070" width="8.7265625" style="1"/>
    <col min="3071" max="3071" width="10.6328125" style="1" customWidth="1"/>
    <col min="3072" max="3311" width="8.7265625" style="1"/>
    <col min="3312" max="3312" width="9.6328125" style="1" bestFit="1" customWidth="1"/>
    <col min="3313" max="3313" width="8.7265625" style="1"/>
    <col min="3314" max="3314" width="9.54296875" style="1" bestFit="1" customWidth="1"/>
    <col min="3315" max="3315" width="10.6328125" style="1" customWidth="1"/>
    <col min="3316" max="3316" width="10.90625" style="1" customWidth="1"/>
    <col min="3317" max="3317" width="9.453125" style="1" bestFit="1" customWidth="1"/>
    <col min="3318" max="3318" width="10.08984375" style="1" customWidth="1"/>
    <col min="3319" max="3319" width="9.453125" style="1" bestFit="1" customWidth="1"/>
    <col min="3320" max="3320" width="10.90625" style="1" bestFit="1" customWidth="1"/>
    <col min="3321" max="3321" width="9.36328125" style="1" bestFit="1" customWidth="1"/>
    <col min="3322" max="3322" width="11.08984375" style="1" customWidth="1"/>
    <col min="3323" max="3323" width="9.453125" style="1" bestFit="1" customWidth="1"/>
    <col min="3324" max="3324" width="10.453125" style="1" customWidth="1"/>
    <col min="3325" max="3325" width="10.36328125" style="1" customWidth="1"/>
    <col min="3326" max="3326" width="8.7265625" style="1"/>
    <col min="3327" max="3327" width="10.6328125" style="1" customWidth="1"/>
    <col min="3328" max="3567" width="8.7265625" style="1"/>
    <col min="3568" max="3568" width="9.6328125" style="1" bestFit="1" customWidth="1"/>
    <col min="3569" max="3569" width="8.7265625" style="1"/>
    <col min="3570" max="3570" width="9.54296875" style="1" bestFit="1" customWidth="1"/>
    <col min="3571" max="3571" width="10.6328125" style="1" customWidth="1"/>
    <col min="3572" max="3572" width="10.90625" style="1" customWidth="1"/>
    <col min="3573" max="3573" width="9.453125" style="1" bestFit="1" customWidth="1"/>
    <col min="3574" max="3574" width="10.08984375" style="1" customWidth="1"/>
    <col min="3575" max="3575" width="9.453125" style="1" bestFit="1" customWidth="1"/>
    <col min="3576" max="3576" width="10.90625" style="1" bestFit="1" customWidth="1"/>
    <col min="3577" max="3577" width="9.36328125" style="1" bestFit="1" customWidth="1"/>
    <col min="3578" max="3578" width="11.08984375" style="1" customWidth="1"/>
    <col min="3579" max="3579" width="9.453125" style="1" bestFit="1" customWidth="1"/>
    <col min="3580" max="3580" width="10.453125" style="1" customWidth="1"/>
    <col min="3581" max="3581" width="10.36328125" style="1" customWidth="1"/>
    <col min="3582" max="3582" width="8.7265625" style="1"/>
    <col min="3583" max="3583" width="10.6328125" style="1" customWidth="1"/>
    <col min="3584" max="3823" width="8.7265625" style="1"/>
    <col min="3824" max="3824" width="9.6328125" style="1" bestFit="1" customWidth="1"/>
    <col min="3825" max="3825" width="8.7265625" style="1"/>
    <col min="3826" max="3826" width="9.54296875" style="1" bestFit="1" customWidth="1"/>
    <col min="3827" max="3827" width="10.6328125" style="1" customWidth="1"/>
    <col min="3828" max="3828" width="10.90625" style="1" customWidth="1"/>
    <col min="3829" max="3829" width="9.453125" style="1" bestFit="1" customWidth="1"/>
    <col min="3830" max="3830" width="10.08984375" style="1" customWidth="1"/>
    <col min="3831" max="3831" width="9.453125" style="1" bestFit="1" customWidth="1"/>
    <col min="3832" max="3832" width="10.90625" style="1" bestFit="1" customWidth="1"/>
    <col min="3833" max="3833" width="9.36328125" style="1" bestFit="1" customWidth="1"/>
    <col min="3834" max="3834" width="11.08984375" style="1" customWidth="1"/>
    <col min="3835" max="3835" width="9.453125" style="1" bestFit="1" customWidth="1"/>
    <col min="3836" max="3836" width="10.453125" style="1" customWidth="1"/>
    <col min="3837" max="3837" width="10.36328125" style="1" customWidth="1"/>
    <col min="3838" max="3838" width="8.7265625" style="1"/>
    <col min="3839" max="3839" width="10.6328125" style="1" customWidth="1"/>
    <col min="3840" max="4079" width="8.7265625" style="1"/>
    <col min="4080" max="4080" width="9.6328125" style="1" bestFit="1" customWidth="1"/>
    <col min="4081" max="4081" width="8.7265625" style="1"/>
    <col min="4082" max="4082" width="9.54296875" style="1" bestFit="1" customWidth="1"/>
    <col min="4083" max="4083" width="10.6328125" style="1" customWidth="1"/>
    <col min="4084" max="4084" width="10.90625" style="1" customWidth="1"/>
    <col min="4085" max="4085" width="9.453125" style="1" bestFit="1" customWidth="1"/>
    <col min="4086" max="4086" width="10.08984375" style="1" customWidth="1"/>
    <col min="4087" max="4087" width="9.453125" style="1" bestFit="1" customWidth="1"/>
    <col min="4088" max="4088" width="10.90625" style="1" bestFit="1" customWidth="1"/>
    <col min="4089" max="4089" width="9.36328125" style="1" bestFit="1" customWidth="1"/>
    <col min="4090" max="4090" width="11.08984375" style="1" customWidth="1"/>
    <col min="4091" max="4091" width="9.453125" style="1" bestFit="1" customWidth="1"/>
    <col min="4092" max="4092" width="10.453125" style="1" customWidth="1"/>
    <col min="4093" max="4093" width="10.36328125" style="1" customWidth="1"/>
    <col min="4094" max="4094" width="8.7265625" style="1"/>
    <col min="4095" max="4095" width="10.6328125" style="1" customWidth="1"/>
    <col min="4096" max="4335" width="8.7265625" style="1"/>
    <col min="4336" max="4336" width="9.6328125" style="1" bestFit="1" customWidth="1"/>
    <col min="4337" max="4337" width="8.7265625" style="1"/>
    <col min="4338" max="4338" width="9.54296875" style="1" bestFit="1" customWidth="1"/>
    <col min="4339" max="4339" width="10.6328125" style="1" customWidth="1"/>
    <col min="4340" max="4340" width="10.90625" style="1" customWidth="1"/>
    <col min="4341" max="4341" width="9.453125" style="1" bestFit="1" customWidth="1"/>
    <col min="4342" max="4342" width="10.08984375" style="1" customWidth="1"/>
    <col min="4343" max="4343" width="9.453125" style="1" bestFit="1" customWidth="1"/>
    <col min="4344" max="4344" width="10.90625" style="1" bestFit="1" customWidth="1"/>
    <col min="4345" max="4345" width="9.36328125" style="1" bestFit="1" customWidth="1"/>
    <col min="4346" max="4346" width="11.08984375" style="1" customWidth="1"/>
    <col min="4347" max="4347" width="9.453125" style="1" bestFit="1" customWidth="1"/>
    <col min="4348" max="4348" width="10.453125" style="1" customWidth="1"/>
    <col min="4349" max="4349" width="10.36328125" style="1" customWidth="1"/>
    <col min="4350" max="4350" width="8.7265625" style="1"/>
    <col min="4351" max="4351" width="10.6328125" style="1" customWidth="1"/>
    <col min="4352" max="4591" width="8.7265625" style="1"/>
    <col min="4592" max="4592" width="9.6328125" style="1" bestFit="1" customWidth="1"/>
    <col min="4593" max="4593" width="8.7265625" style="1"/>
    <col min="4594" max="4594" width="9.54296875" style="1" bestFit="1" customWidth="1"/>
    <col min="4595" max="4595" width="10.6328125" style="1" customWidth="1"/>
    <col min="4596" max="4596" width="10.90625" style="1" customWidth="1"/>
    <col min="4597" max="4597" width="9.453125" style="1" bestFit="1" customWidth="1"/>
    <col min="4598" max="4598" width="10.08984375" style="1" customWidth="1"/>
    <col min="4599" max="4599" width="9.453125" style="1" bestFit="1" customWidth="1"/>
    <col min="4600" max="4600" width="10.90625" style="1" bestFit="1" customWidth="1"/>
    <col min="4601" max="4601" width="9.36328125" style="1" bestFit="1" customWidth="1"/>
    <col min="4602" max="4602" width="11.08984375" style="1" customWidth="1"/>
    <col min="4603" max="4603" width="9.453125" style="1" bestFit="1" customWidth="1"/>
    <col min="4604" max="4604" width="10.453125" style="1" customWidth="1"/>
    <col min="4605" max="4605" width="10.36328125" style="1" customWidth="1"/>
    <col min="4606" max="4606" width="8.7265625" style="1"/>
    <col min="4607" max="4607" width="10.6328125" style="1" customWidth="1"/>
    <col min="4608" max="4847" width="8.7265625" style="1"/>
    <col min="4848" max="4848" width="9.6328125" style="1" bestFit="1" customWidth="1"/>
    <col min="4849" max="4849" width="8.7265625" style="1"/>
    <col min="4850" max="4850" width="9.54296875" style="1" bestFit="1" customWidth="1"/>
    <col min="4851" max="4851" width="10.6328125" style="1" customWidth="1"/>
    <col min="4852" max="4852" width="10.90625" style="1" customWidth="1"/>
    <col min="4853" max="4853" width="9.453125" style="1" bestFit="1" customWidth="1"/>
    <col min="4854" max="4854" width="10.08984375" style="1" customWidth="1"/>
    <col min="4855" max="4855" width="9.453125" style="1" bestFit="1" customWidth="1"/>
    <col min="4856" max="4856" width="10.90625" style="1" bestFit="1" customWidth="1"/>
    <col min="4857" max="4857" width="9.36328125" style="1" bestFit="1" customWidth="1"/>
    <col min="4858" max="4858" width="11.08984375" style="1" customWidth="1"/>
    <col min="4859" max="4859" width="9.453125" style="1" bestFit="1" customWidth="1"/>
    <col min="4860" max="4860" width="10.453125" style="1" customWidth="1"/>
    <col min="4861" max="4861" width="10.36328125" style="1" customWidth="1"/>
    <col min="4862" max="4862" width="8.7265625" style="1"/>
    <col min="4863" max="4863" width="10.6328125" style="1" customWidth="1"/>
    <col min="4864" max="5103" width="8.7265625" style="1"/>
    <col min="5104" max="5104" width="9.6328125" style="1" bestFit="1" customWidth="1"/>
    <col min="5105" max="5105" width="8.7265625" style="1"/>
    <col min="5106" max="5106" width="9.54296875" style="1" bestFit="1" customWidth="1"/>
    <col min="5107" max="5107" width="10.6328125" style="1" customWidth="1"/>
    <col min="5108" max="5108" width="10.90625" style="1" customWidth="1"/>
    <col min="5109" max="5109" width="9.453125" style="1" bestFit="1" customWidth="1"/>
    <col min="5110" max="5110" width="10.08984375" style="1" customWidth="1"/>
    <col min="5111" max="5111" width="9.453125" style="1" bestFit="1" customWidth="1"/>
    <col min="5112" max="5112" width="10.90625" style="1" bestFit="1" customWidth="1"/>
    <col min="5113" max="5113" width="9.36328125" style="1" bestFit="1" customWidth="1"/>
    <col min="5114" max="5114" width="11.08984375" style="1" customWidth="1"/>
    <col min="5115" max="5115" width="9.453125" style="1" bestFit="1" customWidth="1"/>
    <col min="5116" max="5116" width="10.453125" style="1" customWidth="1"/>
    <col min="5117" max="5117" width="10.36328125" style="1" customWidth="1"/>
    <col min="5118" max="5118" width="8.7265625" style="1"/>
    <col min="5119" max="5119" width="10.6328125" style="1" customWidth="1"/>
    <col min="5120" max="5359" width="8.7265625" style="1"/>
    <col min="5360" max="5360" width="9.6328125" style="1" bestFit="1" customWidth="1"/>
    <col min="5361" max="5361" width="8.7265625" style="1"/>
    <col min="5362" max="5362" width="9.54296875" style="1" bestFit="1" customWidth="1"/>
    <col min="5363" max="5363" width="10.6328125" style="1" customWidth="1"/>
    <col min="5364" max="5364" width="10.90625" style="1" customWidth="1"/>
    <col min="5365" max="5365" width="9.453125" style="1" bestFit="1" customWidth="1"/>
    <col min="5366" max="5366" width="10.08984375" style="1" customWidth="1"/>
    <col min="5367" max="5367" width="9.453125" style="1" bestFit="1" customWidth="1"/>
    <col min="5368" max="5368" width="10.90625" style="1" bestFit="1" customWidth="1"/>
    <col min="5369" max="5369" width="9.36328125" style="1" bestFit="1" customWidth="1"/>
    <col min="5370" max="5370" width="11.08984375" style="1" customWidth="1"/>
    <col min="5371" max="5371" width="9.453125" style="1" bestFit="1" customWidth="1"/>
    <col min="5372" max="5372" width="10.453125" style="1" customWidth="1"/>
    <col min="5373" max="5373" width="10.36328125" style="1" customWidth="1"/>
    <col min="5374" max="5374" width="8.7265625" style="1"/>
    <col min="5375" max="5375" width="10.6328125" style="1" customWidth="1"/>
    <col min="5376" max="5615" width="8.7265625" style="1"/>
    <col min="5616" max="5616" width="9.6328125" style="1" bestFit="1" customWidth="1"/>
    <col min="5617" max="5617" width="8.7265625" style="1"/>
    <col min="5618" max="5618" width="9.54296875" style="1" bestFit="1" customWidth="1"/>
    <col min="5619" max="5619" width="10.6328125" style="1" customWidth="1"/>
    <col min="5620" max="5620" width="10.90625" style="1" customWidth="1"/>
    <col min="5621" max="5621" width="9.453125" style="1" bestFit="1" customWidth="1"/>
    <col min="5622" max="5622" width="10.08984375" style="1" customWidth="1"/>
    <col min="5623" max="5623" width="9.453125" style="1" bestFit="1" customWidth="1"/>
    <col min="5624" max="5624" width="10.90625" style="1" bestFit="1" customWidth="1"/>
    <col min="5625" max="5625" width="9.36328125" style="1" bestFit="1" customWidth="1"/>
    <col min="5626" max="5626" width="11.08984375" style="1" customWidth="1"/>
    <col min="5627" max="5627" width="9.453125" style="1" bestFit="1" customWidth="1"/>
    <col min="5628" max="5628" width="10.453125" style="1" customWidth="1"/>
    <col min="5629" max="5629" width="10.36328125" style="1" customWidth="1"/>
    <col min="5630" max="5630" width="8.7265625" style="1"/>
    <col min="5631" max="5631" width="10.6328125" style="1" customWidth="1"/>
    <col min="5632" max="5871" width="8.7265625" style="1"/>
    <col min="5872" max="5872" width="9.6328125" style="1" bestFit="1" customWidth="1"/>
    <col min="5873" max="5873" width="8.7265625" style="1"/>
    <col min="5874" max="5874" width="9.54296875" style="1" bestFit="1" customWidth="1"/>
    <col min="5875" max="5875" width="10.6328125" style="1" customWidth="1"/>
    <col min="5876" max="5876" width="10.90625" style="1" customWidth="1"/>
    <col min="5877" max="5877" width="9.453125" style="1" bestFit="1" customWidth="1"/>
    <col min="5878" max="5878" width="10.08984375" style="1" customWidth="1"/>
    <col min="5879" max="5879" width="9.453125" style="1" bestFit="1" customWidth="1"/>
    <col min="5880" max="5880" width="10.90625" style="1" bestFit="1" customWidth="1"/>
    <col min="5881" max="5881" width="9.36328125" style="1" bestFit="1" customWidth="1"/>
    <col min="5882" max="5882" width="11.08984375" style="1" customWidth="1"/>
    <col min="5883" max="5883" width="9.453125" style="1" bestFit="1" customWidth="1"/>
    <col min="5884" max="5884" width="10.453125" style="1" customWidth="1"/>
    <col min="5885" max="5885" width="10.36328125" style="1" customWidth="1"/>
    <col min="5886" max="5886" width="8.7265625" style="1"/>
    <col min="5887" max="5887" width="10.6328125" style="1" customWidth="1"/>
    <col min="5888" max="6127" width="8.7265625" style="1"/>
    <col min="6128" max="6128" width="9.6328125" style="1" bestFit="1" customWidth="1"/>
    <col min="6129" max="6129" width="8.7265625" style="1"/>
    <col min="6130" max="6130" width="9.54296875" style="1" bestFit="1" customWidth="1"/>
    <col min="6131" max="6131" width="10.6328125" style="1" customWidth="1"/>
    <col min="6132" max="6132" width="10.90625" style="1" customWidth="1"/>
    <col min="6133" max="6133" width="9.453125" style="1" bestFit="1" customWidth="1"/>
    <col min="6134" max="6134" width="10.08984375" style="1" customWidth="1"/>
    <col min="6135" max="6135" width="9.453125" style="1" bestFit="1" customWidth="1"/>
    <col min="6136" max="6136" width="10.90625" style="1" bestFit="1" customWidth="1"/>
    <col min="6137" max="6137" width="9.36328125" style="1" bestFit="1" customWidth="1"/>
    <col min="6138" max="6138" width="11.08984375" style="1" customWidth="1"/>
    <col min="6139" max="6139" width="9.453125" style="1" bestFit="1" customWidth="1"/>
    <col min="6140" max="6140" width="10.453125" style="1" customWidth="1"/>
    <col min="6141" max="6141" width="10.36328125" style="1" customWidth="1"/>
    <col min="6142" max="6142" width="8.7265625" style="1"/>
    <col min="6143" max="6143" width="10.6328125" style="1" customWidth="1"/>
    <col min="6144" max="6383" width="8.7265625" style="1"/>
    <col min="6384" max="6384" width="9.6328125" style="1" bestFit="1" customWidth="1"/>
    <col min="6385" max="6385" width="8.7265625" style="1"/>
    <col min="6386" max="6386" width="9.54296875" style="1" bestFit="1" customWidth="1"/>
    <col min="6387" max="6387" width="10.6328125" style="1" customWidth="1"/>
    <col min="6388" max="6388" width="10.90625" style="1" customWidth="1"/>
    <col min="6389" max="6389" width="9.453125" style="1" bestFit="1" customWidth="1"/>
    <col min="6390" max="6390" width="10.08984375" style="1" customWidth="1"/>
    <col min="6391" max="6391" width="9.453125" style="1" bestFit="1" customWidth="1"/>
    <col min="6392" max="6392" width="10.90625" style="1" bestFit="1" customWidth="1"/>
    <col min="6393" max="6393" width="9.36328125" style="1" bestFit="1" customWidth="1"/>
    <col min="6394" max="6394" width="11.08984375" style="1" customWidth="1"/>
    <col min="6395" max="6395" width="9.453125" style="1" bestFit="1" customWidth="1"/>
    <col min="6396" max="6396" width="10.453125" style="1" customWidth="1"/>
    <col min="6397" max="6397" width="10.36328125" style="1" customWidth="1"/>
    <col min="6398" max="6398" width="8.7265625" style="1"/>
    <col min="6399" max="6399" width="10.6328125" style="1" customWidth="1"/>
    <col min="6400" max="6639" width="8.7265625" style="1"/>
    <col min="6640" max="6640" width="9.6328125" style="1" bestFit="1" customWidth="1"/>
    <col min="6641" max="6641" width="8.7265625" style="1"/>
    <col min="6642" max="6642" width="9.54296875" style="1" bestFit="1" customWidth="1"/>
    <col min="6643" max="6643" width="10.6328125" style="1" customWidth="1"/>
    <col min="6644" max="6644" width="10.90625" style="1" customWidth="1"/>
    <col min="6645" max="6645" width="9.453125" style="1" bestFit="1" customWidth="1"/>
    <col min="6646" max="6646" width="10.08984375" style="1" customWidth="1"/>
    <col min="6647" max="6647" width="9.453125" style="1" bestFit="1" customWidth="1"/>
    <col min="6648" max="6648" width="10.90625" style="1" bestFit="1" customWidth="1"/>
    <col min="6649" max="6649" width="9.36328125" style="1" bestFit="1" customWidth="1"/>
    <col min="6650" max="6650" width="11.08984375" style="1" customWidth="1"/>
    <col min="6651" max="6651" width="9.453125" style="1" bestFit="1" customWidth="1"/>
    <col min="6652" max="6652" width="10.453125" style="1" customWidth="1"/>
    <col min="6653" max="6653" width="10.36328125" style="1" customWidth="1"/>
    <col min="6654" max="6654" width="8.7265625" style="1"/>
    <col min="6655" max="6655" width="10.6328125" style="1" customWidth="1"/>
    <col min="6656" max="6895" width="8.7265625" style="1"/>
    <col min="6896" max="6896" width="9.6328125" style="1" bestFit="1" customWidth="1"/>
    <col min="6897" max="6897" width="8.7265625" style="1"/>
    <col min="6898" max="6898" width="9.54296875" style="1" bestFit="1" customWidth="1"/>
    <col min="6899" max="6899" width="10.6328125" style="1" customWidth="1"/>
    <col min="6900" max="6900" width="10.90625" style="1" customWidth="1"/>
    <col min="6901" max="6901" width="9.453125" style="1" bestFit="1" customWidth="1"/>
    <col min="6902" max="6902" width="10.08984375" style="1" customWidth="1"/>
    <col min="6903" max="6903" width="9.453125" style="1" bestFit="1" customWidth="1"/>
    <col min="6904" max="6904" width="10.90625" style="1" bestFit="1" customWidth="1"/>
    <col min="6905" max="6905" width="9.36328125" style="1" bestFit="1" customWidth="1"/>
    <col min="6906" max="6906" width="11.08984375" style="1" customWidth="1"/>
    <col min="6907" max="6907" width="9.453125" style="1" bestFit="1" customWidth="1"/>
    <col min="6908" max="6908" width="10.453125" style="1" customWidth="1"/>
    <col min="6909" max="6909" width="10.36328125" style="1" customWidth="1"/>
    <col min="6910" max="6910" width="8.7265625" style="1"/>
    <col min="6911" max="6911" width="10.6328125" style="1" customWidth="1"/>
    <col min="6912" max="7151" width="8.7265625" style="1"/>
    <col min="7152" max="7152" width="9.6328125" style="1" bestFit="1" customWidth="1"/>
    <col min="7153" max="7153" width="8.7265625" style="1"/>
    <col min="7154" max="7154" width="9.54296875" style="1" bestFit="1" customWidth="1"/>
    <col min="7155" max="7155" width="10.6328125" style="1" customWidth="1"/>
    <col min="7156" max="7156" width="10.90625" style="1" customWidth="1"/>
    <col min="7157" max="7157" width="9.453125" style="1" bestFit="1" customWidth="1"/>
    <col min="7158" max="7158" width="10.08984375" style="1" customWidth="1"/>
    <col min="7159" max="7159" width="9.453125" style="1" bestFit="1" customWidth="1"/>
    <col min="7160" max="7160" width="10.90625" style="1" bestFit="1" customWidth="1"/>
    <col min="7161" max="7161" width="9.36328125" style="1" bestFit="1" customWidth="1"/>
    <col min="7162" max="7162" width="11.08984375" style="1" customWidth="1"/>
    <col min="7163" max="7163" width="9.453125" style="1" bestFit="1" customWidth="1"/>
    <col min="7164" max="7164" width="10.453125" style="1" customWidth="1"/>
    <col min="7165" max="7165" width="10.36328125" style="1" customWidth="1"/>
    <col min="7166" max="7166" width="8.7265625" style="1"/>
    <col min="7167" max="7167" width="10.6328125" style="1" customWidth="1"/>
    <col min="7168" max="7407" width="8.7265625" style="1"/>
    <col min="7408" max="7408" width="9.6328125" style="1" bestFit="1" customWidth="1"/>
    <col min="7409" max="7409" width="8.7265625" style="1"/>
    <col min="7410" max="7410" width="9.54296875" style="1" bestFit="1" customWidth="1"/>
    <col min="7411" max="7411" width="10.6328125" style="1" customWidth="1"/>
    <col min="7412" max="7412" width="10.90625" style="1" customWidth="1"/>
    <col min="7413" max="7413" width="9.453125" style="1" bestFit="1" customWidth="1"/>
    <col min="7414" max="7414" width="10.08984375" style="1" customWidth="1"/>
    <col min="7415" max="7415" width="9.453125" style="1" bestFit="1" customWidth="1"/>
    <col min="7416" max="7416" width="10.90625" style="1" bestFit="1" customWidth="1"/>
    <col min="7417" max="7417" width="9.36328125" style="1" bestFit="1" customWidth="1"/>
    <col min="7418" max="7418" width="11.08984375" style="1" customWidth="1"/>
    <col min="7419" max="7419" width="9.453125" style="1" bestFit="1" customWidth="1"/>
    <col min="7420" max="7420" width="10.453125" style="1" customWidth="1"/>
    <col min="7421" max="7421" width="10.36328125" style="1" customWidth="1"/>
    <col min="7422" max="7422" width="8.7265625" style="1"/>
    <col min="7423" max="7423" width="10.6328125" style="1" customWidth="1"/>
    <col min="7424" max="7663" width="8.7265625" style="1"/>
    <col min="7664" max="7664" width="9.6328125" style="1" bestFit="1" customWidth="1"/>
    <col min="7665" max="7665" width="8.7265625" style="1"/>
    <col min="7666" max="7666" width="9.54296875" style="1" bestFit="1" customWidth="1"/>
    <col min="7667" max="7667" width="10.6328125" style="1" customWidth="1"/>
    <col min="7668" max="7668" width="10.90625" style="1" customWidth="1"/>
    <col min="7669" max="7669" width="9.453125" style="1" bestFit="1" customWidth="1"/>
    <col min="7670" max="7670" width="10.08984375" style="1" customWidth="1"/>
    <col min="7671" max="7671" width="9.453125" style="1" bestFit="1" customWidth="1"/>
    <col min="7672" max="7672" width="10.90625" style="1" bestFit="1" customWidth="1"/>
    <col min="7673" max="7673" width="9.36328125" style="1" bestFit="1" customWidth="1"/>
    <col min="7674" max="7674" width="11.08984375" style="1" customWidth="1"/>
    <col min="7675" max="7675" width="9.453125" style="1" bestFit="1" customWidth="1"/>
    <col min="7676" max="7676" width="10.453125" style="1" customWidth="1"/>
    <col min="7677" max="7677" width="10.36328125" style="1" customWidth="1"/>
    <col min="7678" max="7678" width="8.7265625" style="1"/>
    <col min="7679" max="7679" width="10.6328125" style="1" customWidth="1"/>
    <col min="7680" max="7919" width="8.7265625" style="1"/>
    <col min="7920" max="7920" width="9.6328125" style="1" bestFit="1" customWidth="1"/>
    <col min="7921" max="7921" width="8.7265625" style="1"/>
    <col min="7922" max="7922" width="9.54296875" style="1" bestFit="1" customWidth="1"/>
    <col min="7923" max="7923" width="10.6328125" style="1" customWidth="1"/>
    <col min="7924" max="7924" width="10.90625" style="1" customWidth="1"/>
    <col min="7925" max="7925" width="9.453125" style="1" bestFit="1" customWidth="1"/>
    <col min="7926" max="7926" width="10.08984375" style="1" customWidth="1"/>
    <col min="7927" max="7927" width="9.453125" style="1" bestFit="1" customWidth="1"/>
    <col min="7928" max="7928" width="10.90625" style="1" bestFit="1" customWidth="1"/>
    <col min="7929" max="7929" width="9.36328125" style="1" bestFit="1" customWidth="1"/>
    <col min="7930" max="7930" width="11.08984375" style="1" customWidth="1"/>
    <col min="7931" max="7931" width="9.453125" style="1" bestFit="1" customWidth="1"/>
    <col min="7932" max="7932" width="10.453125" style="1" customWidth="1"/>
    <col min="7933" max="7933" width="10.36328125" style="1" customWidth="1"/>
    <col min="7934" max="7934" width="8.7265625" style="1"/>
    <col min="7935" max="7935" width="10.6328125" style="1" customWidth="1"/>
    <col min="7936" max="8175" width="8.7265625" style="1"/>
    <col min="8176" max="8176" width="9.6328125" style="1" bestFit="1" customWidth="1"/>
    <col min="8177" max="8177" width="8.7265625" style="1"/>
    <col min="8178" max="8178" width="9.54296875" style="1" bestFit="1" customWidth="1"/>
    <col min="8179" max="8179" width="10.6328125" style="1" customWidth="1"/>
    <col min="8180" max="8180" width="10.90625" style="1" customWidth="1"/>
    <col min="8181" max="8181" width="9.453125" style="1" bestFit="1" customWidth="1"/>
    <col min="8182" max="8182" width="10.08984375" style="1" customWidth="1"/>
    <col min="8183" max="8183" width="9.453125" style="1" bestFit="1" customWidth="1"/>
    <col min="8184" max="8184" width="10.90625" style="1" bestFit="1" customWidth="1"/>
    <col min="8185" max="8185" width="9.36328125" style="1" bestFit="1" customWidth="1"/>
    <col min="8186" max="8186" width="11.08984375" style="1" customWidth="1"/>
    <col min="8187" max="8187" width="9.453125" style="1" bestFit="1" customWidth="1"/>
    <col min="8188" max="8188" width="10.453125" style="1" customWidth="1"/>
    <col min="8189" max="8189" width="10.36328125" style="1" customWidth="1"/>
    <col min="8190" max="8190" width="8.7265625" style="1"/>
    <col min="8191" max="8191" width="10.6328125" style="1" customWidth="1"/>
    <col min="8192" max="8431" width="8.7265625" style="1"/>
    <col min="8432" max="8432" width="9.6328125" style="1" bestFit="1" customWidth="1"/>
    <col min="8433" max="8433" width="8.7265625" style="1"/>
    <col min="8434" max="8434" width="9.54296875" style="1" bestFit="1" customWidth="1"/>
    <col min="8435" max="8435" width="10.6328125" style="1" customWidth="1"/>
    <col min="8436" max="8436" width="10.90625" style="1" customWidth="1"/>
    <col min="8437" max="8437" width="9.453125" style="1" bestFit="1" customWidth="1"/>
    <col min="8438" max="8438" width="10.08984375" style="1" customWidth="1"/>
    <col min="8439" max="8439" width="9.453125" style="1" bestFit="1" customWidth="1"/>
    <col min="8440" max="8440" width="10.90625" style="1" bestFit="1" customWidth="1"/>
    <col min="8441" max="8441" width="9.36328125" style="1" bestFit="1" customWidth="1"/>
    <col min="8442" max="8442" width="11.08984375" style="1" customWidth="1"/>
    <col min="8443" max="8443" width="9.453125" style="1" bestFit="1" customWidth="1"/>
    <col min="8444" max="8444" width="10.453125" style="1" customWidth="1"/>
    <col min="8445" max="8445" width="10.36328125" style="1" customWidth="1"/>
    <col min="8446" max="8446" width="8.7265625" style="1"/>
    <col min="8447" max="8447" width="10.6328125" style="1" customWidth="1"/>
    <col min="8448" max="8687" width="8.7265625" style="1"/>
    <col min="8688" max="8688" width="9.6328125" style="1" bestFit="1" customWidth="1"/>
    <col min="8689" max="8689" width="8.7265625" style="1"/>
    <col min="8690" max="8690" width="9.54296875" style="1" bestFit="1" customWidth="1"/>
    <col min="8691" max="8691" width="10.6328125" style="1" customWidth="1"/>
    <col min="8692" max="8692" width="10.90625" style="1" customWidth="1"/>
    <col min="8693" max="8693" width="9.453125" style="1" bestFit="1" customWidth="1"/>
    <col min="8694" max="8694" width="10.08984375" style="1" customWidth="1"/>
    <col min="8695" max="8695" width="9.453125" style="1" bestFit="1" customWidth="1"/>
    <col min="8696" max="8696" width="10.90625" style="1" bestFit="1" customWidth="1"/>
    <col min="8697" max="8697" width="9.36328125" style="1" bestFit="1" customWidth="1"/>
    <col min="8698" max="8698" width="11.08984375" style="1" customWidth="1"/>
    <col min="8699" max="8699" width="9.453125" style="1" bestFit="1" customWidth="1"/>
    <col min="8700" max="8700" width="10.453125" style="1" customWidth="1"/>
    <col min="8701" max="8701" width="10.36328125" style="1" customWidth="1"/>
    <col min="8702" max="8702" width="8.7265625" style="1"/>
    <col min="8703" max="8703" width="10.6328125" style="1" customWidth="1"/>
    <col min="8704" max="8943" width="8.7265625" style="1"/>
    <col min="8944" max="8944" width="9.6328125" style="1" bestFit="1" customWidth="1"/>
    <col min="8945" max="8945" width="8.7265625" style="1"/>
    <col min="8946" max="8946" width="9.54296875" style="1" bestFit="1" customWidth="1"/>
    <col min="8947" max="8947" width="10.6328125" style="1" customWidth="1"/>
    <col min="8948" max="8948" width="10.90625" style="1" customWidth="1"/>
    <col min="8949" max="8949" width="9.453125" style="1" bestFit="1" customWidth="1"/>
    <col min="8950" max="8950" width="10.08984375" style="1" customWidth="1"/>
    <col min="8951" max="8951" width="9.453125" style="1" bestFit="1" customWidth="1"/>
    <col min="8952" max="8952" width="10.90625" style="1" bestFit="1" customWidth="1"/>
    <col min="8953" max="8953" width="9.36328125" style="1" bestFit="1" customWidth="1"/>
    <col min="8954" max="8954" width="11.08984375" style="1" customWidth="1"/>
    <col min="8955" max="8955" width="9.453125" style="1" bestFit="1" customWidth="1"/>
    <col min="8956" max="8956" width="10.453125" style="1" customWidth="1"/>
    <col min="8957" max="8957" width="10.36328125" style="1" customWidth="1"/>
    <col min="8958" max="8958" width="8.7265625" style="1"/>
    <col min="8959" max="8959" width="10.6328125" style="1" customWidth="1"/>
    <col min="8960" max="9199" width="8.7265625" style="1"/>
    <col min="9200" max="9200" width="9.6328125" style="1" bestFit="1" customWidth="1"/>
    <col min="9201" max="9201" width="8.7265625" style="1"/>
    <col min="9202" max="9202" width="9.54296875" style="1" bestFit="1" customWidth="1"/>
    <col min="9203" max="9203" width="10.6328125" style="1" customWidth="1"/>
    <col min="9204" max="9204" width="10.90625" style="1" customWidth="1"/>
    <col min="9205" max="9205" width="9.453125" style="1" bestFit="1" customWidth="1"/>
    <col min="9206" max="9206" width="10.08984375" style="1" customWidth="1"/>
    <col min="9207" max="9207" width="9.453125" style="1" bestFit="1" customWidth="1"/>
    <col min="9208" max="9208" width="10.90625" style="1" bestFit="1" customWidth="1"/>
    <col min="9209" max="9209" width="9.36328125" style="1" bestFit="1" customWidth="1"/>
    <col min="9210" max="9210" width="11.08984375" style="1" customWidth="1"/>
    <col min="9211" max="9211" width="9.453125" style="1" bestFit="1" customWidth="1"/>
    <col min="9212" max="9212" width="10.453125" style="1" customWidth="1"/>
    <col min="9213" max="9213" width="10.36328125" style="1" customWidth="1"/>
    <col min="9214" max="9214" width="8.7265625" style="1"/>
    <col min="9215" max="9215" width="10.6328125" style="1" customWidth="1"/>
    <col min="9216" max="9455" width="8.7265625" style="1"/>
    <col min="9456" max="9456" width="9.6328125" style="1" bestFit="1" customWidth="1"/>
    <col min="9457" max="9457" width="8.7265625" style="1"/>
    <col min="9458" max="9458" width="9.54296875" style="1" bestFit="1" customWidth="1"/>
    <col min="9459" max="9459" width="10.6328125" style="1" customWidth="1"/>
    <col min="9460" max="9460" width="10.90625" style="1" customWidth="1"/>
    <col min="9461" max="9461" width="9.453125" style="1" bestFit="1" customWidth="1"/>
    <col min="9462" max="9462" width="10.08984375" style="1" customWidth="1"/>
    <col min="9463" max="9463" width="9.453125" style="1" bestFit="1" customWidth="1"/>
    <col min="9464" max="9464" width="10.90625" style="1" bestFit="1" customWidth="1"/>
    <col min="9465" max="9465" width="9.36328125" style="1" bestFit="1" customWidth="1"/>
    <col min="9466" max="9466" width="11.08984375" style="1" customWidth="1"/>
    <col min="9467" max="9467" width="9.453125" style="1" bestFit="1" customWidth="1"/>
    <col min="9468" max="9468" width="10.453125" style="1" customWidth="1"/>
    <col min="9469" max="9469" width="10.36328125" style="1" customWidth="1"/>
    <col min="9470" max="9470" width="8.7265625" style="1"/>
    <col min="9471" max="9471" width="10.6328125" style="1" customWidth="1"/>
    <col min="9472" max="9711" width="8.7265625" style="1"/>
    <col min="9712" max="9712" width="9.6328125" style="1" bestFit="1" customWidth="1"/>
    <col min="9713" max="9713" width="8.7265625" style="1"/>
    <col min="9714" max="9714" width="9.54296875" style="1" bestFit="1" customWidth="1"/>
    <col min="9715" max="9715" width="10.6328125" style="1" customWidth="1"/>
    <col min="9716" max="9716" width="10.90625" style="1" customWidth="1"/>
    <col min="9717" max="9717" width="9.453125" style="1" bestFit="1" customWidth="1"/>
    <col min="9718" max="9718" width="10.08984375" style="1" customWidth="1"/>
    <col min="9719" max="9719" width="9.453125" style="1" bestFit="1" customWidth="1"/>
    <col min="9720" max="9720" width="10.90625" style="1" bestFit="1" customWidth="1"/>
    <col min="9721" max="9721" width="9.36328125" style="1" bestFit="1" customWidth="1"/>
    <col min="9722" max="9722" width="11.08984375" style="1" customWidth="1"/>
    <col min="9723" max="9723" width="9.453125" style="1" bestFit="1" customWidth="1"/>
    <col min="9724" max="9724" width="10.453125" style="1" customWidth="1"/>
    <col min="9725" max="9725" width="10.36328125" style="1" customWidth="1"/>
    <col min="9726" max="9726" width="8.7265625" style="1"/>
    <col min="9727" max="9727" width="10.6328125" style="1" customWidth="1"/>
    <col min="9728" max="9967" width="8.7265625" style="1"/>
    <col min="9968" max="9968" width="9.6328125" style="1" bestFit="1" customWidth="1"/>
    <col min="9969" max="9969" width="8.7265625" style="1"/>
    <col min="9970" max="9970" width="9.54296875" style="1" bestFit="1" customWidth="1"/>
    <col min="9971" max="9971" width="10.6328125" style="1" customWidth="1"/>
    <col min="9972" max="9972" width="10.90625" style="1" customWidth="1"/>
    <col min="9973" max="9973" width="9.453125" style="1" bestFit="1" customWidth="1"/>
    <col min="9974" max="9974" width="10.08984375" style="1" customWidth="1"/>
    <col min="9975" max="9975" width="9.453125" style="1" bestFit="1" customWidth="1"/>
    <col min="9976" max="9976" width="10.90625" style="1" bestFit="1" customWidth="1"/>
    <col min="9977" max="9977" width="9.36328125" style="1" bestFit="1" customWidth="1"/>
    <col min="9978" max="9978" width="11.08984375" style="1" customWidth="1"/>
    <col min="9979" max="9979" width="9.453125" style="1" bestFit="1" customWidth="1"/>
    <col min="9980" max="9980" width="10.453125" style="1" customWidth="1"/>
    <col min="9981" max="9981" width="10.36328125" style="1" customWidth="1"/>
    <col min="9982" max="9982" width="8.7265625" style="1"/>
    <col min="9983" max="9983" width="10.6328125" style="1" customWidth="1"/>
    <col min="9984" max="10223" width="8.7265625" style="1"/>
    <col min="10224" max="10224" width="9.6328125" style="1" bestFit="1" customWidth="1"/>
    <col min="10225" max="10225" width="8.7265625" style="1"/>
    <col min="10226" max="10226" width="9.54296875" style="1" bestFit="1" customWidth="1"/>
    <col min="10227" max="10227" width="10.6328125" style="1" customWidth="1"/>
    <col min="10228" max="10228" width="10.90625" style="1" customWidth="1"/>
    <col min="10229" max="10229" width="9.453125" style="1" bestFit="1" customWidth="1"/>
    <col min="10230" max="10230" width="10.08984375" style="1" customWidth="1"/>
    <col min="10231" max="10231" width="9.453125" style="1" bestFit="1" customWidth="1"/>
    <col min="10232" max="10232" width="10.90625" style="1" bestFit="1" customWidth="1"/>
    <col min="10233" max="10233" width="9.36328125" style="1" bestFit="1" customWidth="1"/>
    <col min="10234" max="10234" width="11.08984375" style="1" customWidth="1"/>
    <col min="10235" max="10235" width="9.453125" style="1" bestFit="1" customWidth="1"/>
    <col min="10236" max="10236" width="10.453125" style="1" customWidth="1"/>
    <col min="10237" max="10237" width="10.36328125" style="1" customWidth="1"/>
    <col min="10238" max="10238" width="8.7265625" style="1"/>
    <col min="10239" max="10239" width="10.6328125" style="1" customWidth="1"/>
    <col min="10240" max="10479" width="8.7265625" style="1"/>
    <col min="10480" max="10480" width="9.6328125" style="1" bestFit="1" customWidth="1"/>
    <col min="10481" max="10481" width="8.7265625" style="1"/>
    <col min="10482" max="10482" width="9.54296875" style="1" bestFit="1" customWidth="1"/>
    <col min="10483" max="10483" width="10.6328125" style="1" customWidth="1"/>
    <col min="10484" max="10484" width="10.90625" style="1" customWidth="1"/>
    <col min="10485" max="10485" width="9.453125" style="1" bestFit="1" customWidth="1"/>
    <col min="10486" max="10486" width="10.08984375" style="1" customWidth="1"/>
    <col min="10487" max="10487" width="9.453125" style="1" bestFit="1" customWidth="1"/>
    <col min="10488" max="10488" width="10.90625" style="1" bestFit="1" customWidth="1"/>
    <col min="10489" max="10489" width="9.36328125" style="1" bestFit="1" customWidth="1"/>
    <col min="10490" max="10490" width="11.08984375" style="1" customWidth="1"/>
    <col min="10491" max="10491" width="9.453125" style="1" bestFit="1" customWidth="1"/>
    <col min="10492" max="10492" width="10.453125" style="1" customWidth="1"/>
    <col min="10493" max="10493" width="10.36328125" style="1" customWidth="1"/>
    <col min="10494" max="10494" width="8.7265625" style="1"/>
    <col min="10495" max="10495" width="10.6328125" style="1" customWidth="1"/>
    <col min="10496" max="10735" width="8.7265625" style="1"/>
    <col min="10736" max="10736" width="9.6328125" style="1" bestFit="1" customWidth="1"/>
    <col min="10737" max="10737" width="8.7265625" style="1"/>
    <col min="10738" max="10738" width="9.54296875" style="1" bestFit="1" customWidth="1"/>
    <col min="10739" max="10739" width="10.6328125" style="1" customWidth="1"/>
    <col min="10740" max="10740" width="10.90625" style="1" customWidth="1"/>
    <col min="10741" max="10741" width="9.453125" style="1" bestFit="1" customWidth="1"/>
    <col min="10742" max="10742" width="10.08984375" style="1" customWidth="1"/>
    <col min="10743" max="10743" width="9.453125" style="1" bestFit="1" customWidth="1"/>
    <col min="10744" max="10744" width="10.90625" style="1" bestFit="1" customWidth="1"/>
    <col min="10745" max="10745" width="9.36328125" style="1" bestFit="1" customWidth="1"/>
    <col min="10746" max="10746" width="11.08984375" style="1" customWidth="1"/>
    <col min="10747" max="10747" width="9.453125" style="1" bestFit="1" customWidth="1"/>
    <col min="10748" max="10748" width="10.453125" style="1" customWidth="1"/>
    <col min="10749" max="10749" width="10.36328125" style="1" customWidth="1"/>
    <col min="10750" max="10750" width="8.7265625" style="1"/>
    <col min="10751" max="10751" width="10.6328125" style="1" customWidth="1"/>
    <col min="10752" max="10991" width="8.7265625" style="1"/>
    <col min="10992" max="10992" width="9.6328125" style="1" bestFit="1" customWidth="1"/>
    <col min="10993" max="10993" width="8.7265625" style="1"/>
    <col min="10994" max="10994" width="9.54296875" style="1" bestFit="1" customWidth="1"/>
    <col min="10995" max="10995" width="10.6328125" style="1" customWidth="1"/>
    <col min="10996" max="10996" width="10.90625" style="1" customWidth="1"/>
    <col min="10997" max="10997" width="9.453125" style="1" bestFit="1" customWidth="1"/>
    <col min="10998" max="10998" width="10.08984375" style="1" customWidth="1"/>
    <col min="10999" max="10999" width="9.453125" style="1" bestFit="1" customWidth="1"/>
    <col min="11000" max="11000" width="10.90625" style="1" bestFit="1" customWidth="1"/>
    <col min="11001" max="11001" width="9.36328125" style="1" bestFit="1" customWidth="1"/>
    <col min="11002" max="11002" width="11.08984375" style="1" customWidth="1"/>
    <col min="11003" max="11003" width="9.453125" style="1" bestFit="1" customWidth="1"/>
    <col min="11004" max="11004" width="10.453125" style="1" customWidth="1"/>
    <col min="11005" max="11005" width="10.36328125" style="1" customWidth="1"/>
    <col min="11006" max="11006" width="8.7265625" style="1"/>
    <col min="11007" max="11007" width="10.6328125" style="1" customWidth="1"/>
    <col min="11008" max="11247" width="8.7265625" style="1"/>
    <col min="11248" max="11248" width="9.6328125" style="1" bestFit="1" customWidth="1"/>
    <col min="11249" max="11249" width="8.7265625" style="1"/>
    <col min="11250" max="11250" width="9.54296875" style="1" bestFit="1" customWidth="1"/>
    <col min="11251" max="11251" width="10.6328125" style="1" customWidth="1"/>
    <col min="11252" max="11252" width="10.90625" style="1" customWidth="1"/>
    <col min="11253" max="11253" width="9.453125" style="1" bestFit="1" customWidth="1"/>
    <col min="11254" max="11254" width="10.08984375" style="1" customWidth="1"/>
    <col min="11255" max="11255" width="9.453125" style="1" bestFit="1" customWidth="1"/>
    <col min="11256" max="11256" width="10.90625" style="1" bestFit="1" customWidth="1"/>
    <col min="11257" max="11257" width="9.36328125" style="1" bestFit="1" customWidth="1"/>
    <col min="11258" max="11258" width="11.08984375" style="1" customWidth="1"/>
    <col min="11259" max="11259" width="9.453125" style="1" bestFit="1" customWidth="1"/>
    <col min="11260" max="11260" width="10.453125" style="1" customWidth="1"/>
    <col min="11261" max="11261" width="10.36328125" style="1" customWidth="1"/>
    <col min="11262" max="11262" width="8.7265625" style="1"/>
    <col min="11263" max="11263" width="10.6328125" style="1" customWidth="1"/>
    <col min="11264" max="11503" width="8.7265625" style="1"/>
    <col min="11504" max="11504" width="9.6328125" style="1" bestFit="1" customWidth="1"/>
    <col min="11505" max="11505" width="8.7265625" style="1"/>
    <col min="11506" max="11506" width="9.54296875" style="1" bestFit="1" customWidth="1"/>
    <col min="11507" max="11507" width="10.6328125" style="1" customWidth="1"/>
    <col min="11508" max="11508" width="10.90625" style="1" customWidth="1"/>
    <col min="11509" max="11509" width="9.453125" style="1" bestFit="1" customWidth="1"/>
    <col min="11510" max="11510" width="10.08984375" style="1" customWidth="1"/>
    <col min="11511" max="11511" width="9.453125" style="1" bestFit="1" customWidth="1"/>
    <col min="11512" max="11512" width="10.90625" style="1" bestFit="1" customWidth="1"/>
    <col min="11513" max="11513" width="9.36328125" style="1" bestFit="1" customWidth="1"/>
    <col min="11514" max="11514" width="11.08984375" style="1" customWidth="1"/>
    <col min="11515" max="11515" width="9.453125" style="1" bestFit="1" customWidth="1"/>
    <col min="11516" max="11516" width="10.453125" style="1" customWidth="1"/>
    <col min="11517" max="11517" width="10.36328125" style="1" customWidth="1"/>
    <col min="11518" max="11518" width="8.7265625" style="1"/>
    <col min="11519" max="11519" width="10.6328125" style="1" customWidth="1"/>
    <col min="11520" max="11759" width="8.7265625" style="1"/>
    <col min="11760" max="11760" width="9.6328125" style="1" bestFit="1" customWidth="1"/>
    <col min="11761" max="11761" width="8.7265625" style="1"/>
    <col min="11762" max="11762" width="9.54296875" style="1" bestFit="1" customWidth="1"/>
    <col min="11763" max="11763" width="10.6328125" style="1" customWidth="1"/>
    <col min="11764" max="11764" width="10.90625" style="1" customWidth="1"/>
    <col min="11765" max="11765" width="9.453125" style="1" bestFit="1" customWidth="1"/>
    <col min="11766" max="11766" width="10.08984375" style="1" customWidth="1"/>
    <col min="11767" max="11767" width="9.453125" style="1" bestFit="1" customWidth="1"/>
    <col min="11768" max="11768" width="10.90625" style="1" bestFit="1" customWidth="1"/>
    <col min="11769" max="11769" width="9.36328125" style="1" bestFit="1" customWidth="1"/>
    <col min="11770" max="11770" width="11.08984375" style="1" customWidth="1"/>
    <col min="11771" max="11771" width="9.453125" style="1" bestFit="1" customWidth="1"/>
    <col min="11772" max="11772" width="10.453125" style="1" customWidth="1"/>
    <col min="11773" max="11773" width="10.36328125" style="1" customWidth="1"/>
    <col min="11774" max="11774" width="8.7265625" style="1"/>
    <col min="11775" max="11775" width="10.6328125" style="1" customWidth="1"/>
    <col min="11776" max="12015" width="8.7265625" style="1"/>
    <col min="12016" max="12016" width="9.6328125" style="1" bestFit="1" customWidth="1"/>
    <col min="12017" max="12017" width="8.7265625" style="1"/>
    <col min="12018" max="12018" width="9.54296875" style="1" bestFit="1" customWidth="1"/>
    <col min="12019" max="12019" width="10.6328125" style="1" customWidth="1"/>
    <col min="12020" max="12020" width="10.90625" style="1" customWidth="1"/>
    <col min="12021" max="12021" width="9.453125" style="1" bestFit="1" customWidth="1"/>
    <col min="12022" max="12022" width="10.08984375" style="1" customWidth="1"/>
    <col min="12023" max="12023" width="9.453125" style="1" bestFit="1" customWidth="1"/>
    <col min="12024" max="12024" width="10.90625" style="1" bestFit="1" customWidth="1"/>
    <col min="12025" max="12025" width="9.36328125" style="1" bestFit="1" customWidth="1"/>
    <col min="12026" max="12026" width="11.08984375" style="1" customWidth="1"/>
    <col min="12027" max="12027" width="9.453125" style="1" bestFit="1" customWidth="1"/>
    <col min="12028" max="12028" width="10.453125" style="1" customWidth="1"/>
    <col min="12029" max="12029" width="10.36328125" style="1" customWidth="1"/>
    <col min="12030" max="12030" width="8.7265625" style="1"/>
    <col min="12031" max="12031" width="10.6328125" style="1" customWidth="1"/>
    <col min="12032" max="12271" width="8.7265625" style="1"/>
    <col min="12272" max="12272" width="9.6328125" style="1" bestFit="1" customWidth="1"/>
    <col min="12273" max="12273" width="8.7265625" style="1"/>
    <col min="12274" max="12274" width="9.54296875" style="1" bestFit="1" customWidth="1"/>
    <col min="12275" max="12275" width="10.6328125" style="1" customWidth="1"/>
    <col min="12276" max="12276" width="10.90625" style="1" customWidth="1"/>
    <col min="12277" max="12277" width="9.453125" style="1" bestFit="1" customWidth="1"/>
    <col min="12278" max="12278" width="10.08984375" style="1" customWidth="1"/>
    <col min="12279" max="12279" width="9.453125" style="1" bestFit="1" customWidth="1"/>
    <col min="12280" max="12280" width="10.90625" style="1" bestFit="1" customWidth="1"/>
    <col min="12281" max="12281" width="9.36328125" style="1" bestFit="1" customWidth="1"/>
    <col min="12282" max="12282" width="11.08984375" style="1" customWidth="1"/>
    <col min="12283" max="12283" width="9.453125" style="1" bestFit="1" customWidth="1"/>
    <col min="12284" max="12284" width="10.453125" style="1" customWidth="1"/>
    <col min="12285" max="12285" width="10.36328125" style="1" customWidth="1"/>
    <col min="12286" max="12286" width="8.7265625" style="1"/>
    <col min="12287" max="12287" width="10.6328125" style="1" customWidth="1"/>
    <col min="12288" max="12527" width="8.7265625" style="1"/>
    <col min="12528" max="12528" width="9.6328125" style="1" bestFit="1" customWidth="1"/>
    <col min="12529" max="12529" width="8.7265625" style="1"/>
    <col min="12530" max="12530" width="9.54296875" style="1" bestFit="1" customWidth="1"/>
    <col min="12531" max="12531" width="10.6328125" style="1" customWidth="1"/>
    <col min="12532" max="12532" width="10.90625" style="1" customWidth="1"/>
    <col min="12533" max="12533" width="9.453125" style="1" bestFit="1" customWidth="1"/>
    <col min="12534" max="12534" width="10.08984375" style="1" customWidth="1"/>
    <col min="12535" max="12535" width="9.453125" style="1" bestFit="1" customWidth="1"/>
    <col min="12536" max="12536" width="10.90625" style="1" bestFit="1" customWidth="1"/>
    <col min="12537" max="12537" width="9.36328125" style="1" bestFit="1" customWidth="1"/>
    <col min="12538" max="12538" width="11.08984375" style="1" customWidth="1"/>
    <col min="12539" max="12539" width="9.453125" style="1" bestFit="1" customWidth="1"/>
    <col min="12540" max="12540" width="10.453125" style="1" customWidth="1"/>
    <col min="12541" max="12541" width="10.36328125" style="1" customWidth="1"/>
    <col min="12542" max="12542" width="8.7265625" style="1"/>
    <col min="12543" max="12543" width="10.6328125" style="1" customWidth="1"/>
    <col min="12544" max="12783" width="8.7265625" style="1"/>
    <col min="12784" max="12784" width="9.6328125" style="1" bestFit="1" customWidth="1"/>
    <col min="12785" max="12785" width="8.7265625" style="1"/>
    <col min="12786" max="12786" width="9.54296875" style="1" bestFit="1" customWidth="1"/>
    <col min="12787" max="12787" width="10.6328125" style="1" customWidth="1"/>
    <col min="12788" max="12788" width="10.90625" style="1" customWidth="1"/>
    <col min="12789" max="12789" width="9.453125" style="1" bestFit="1" customWidth="1"/>
    <col min="12790" max="12790" width="10.08984375" style="1" customWidth="1"/>
    <col min="12791" max="12791" width="9.453125" style="1" bestFit="1" customWidth="1"/>
    <col min="12792" max="12792" width="10.90625" style="1" bestFit="1" customWidth="1"/>
    <col min="12793" max="12793" width="9.36328125" style="1" bestFit="1" customWidth="1"/>
    <col min="12794" max="12794" width="11.08984375" style="1" customWidth="1"/>
    <col min="12795" max="12795" width="9.453125" style="1" bestFit="1" customWidth="1"/>
    <col min="12796" max="12796" width="10.453125" style="1" customWidth="1"/>
    <col min="12797" max="12797" width="10.36328125" style="1" customWidth="1"/>
    <col min="12798" max="12798" width="8.7265625" style="1"/>
    <col min="12799" max="12799" width="10.6328125" style="1" customWidth="1"/>
    <col min="12800" max="13039" width="8.7265625" style="1"/>
    <col min="13040" max="13040" width="9.6328125" style="1" bestFit="1" customWidth="1"/>
    <col min="13041" max="13041" width="8.7265625" style="1"/>
    <col min="13042" max="13042" width="9.54296875" style="1" bestFit="1" customWidth="1"/>
    <col min="13043" max="13043" width="10.6328125" style="1" customWidth="1"/>
    <col min="13044" max="13044" width="10.90625" style="1" customWidth="1"/>
    <col min="13045" max="13045" width="9.453125" style="1" bestFit="1" customWidth="1"/>
    <col min="13046" max="13046" width="10.08984375" style="1" customWidth="1"/>
    <col min="13047" max="13047" width="9.453125" style="1" bestFit="1" customWidth="1"/>
    <col min="13048" max="13048" width="10.90625" style="1" bestFit="1" customWidth="1"/>
    <col min="13049" max="13049" width="9.36328125" style="1" bestFit="1" customWidth="1"/>
    <col min="13050" max="13050" width="11.08984375" style="1" customWidth="1"/>
    <col min="13051" max="13051" width="9.453125" style="1" bestFit="1" customWidth="1"/>
    <col min="13052" max="13052" width="10.453125" style="1" customWidth="1"/>
    <col min="13053" max="13053" width="10.36328125" style="1" customWidth="1"/>
    <col min="13054" max="13054" width="8.7265625" style="1"/>
    <col min="13055" max="13055" width="10.6328125" style="1" customWidth="1"/>
    <col min="13056" max="13295" width="8.7265625" style="1"/>
    <col min="13296" max="13296" width="9.6328125" style="1" bestFit="1" customWidth="1"/>
    <col min="13297" max="13297" width="8.7265625" style="1"/>
    <col min="13298" max="13298" width="9.54296875" style="1" bestFit="1" customWidth="1"/>
    <col min="13299" max="13299" width="10.6328125" style="1" customWidth="1"/>
    <col min="13300" max="13300" width="10.90625" style="1" customWidth="1"/>
    <col min="13301" max="13301" width="9.453125" style="1" bestFit="1" customWidth="1"/>
    <col min="13302" max="13302" width="10.08984375" style="1" customWidth="1"/>
    <col min="13303" max="13303" width="9.453125" style="1" bestFit="1" customWidth="1"/>
    <col min="13304" max="13304" width="10.90625" style="1" bestFit="1" customWidth="1"/>
    <col min="13305" max="13305" width="9.36328125" style="1" bestFit="1" customWidth="1"/>
    <col min="13306" max="13306" width="11.08984375" style="1" customWidth="1"/>
    <col min="13307" max="13307" width="9.453125" style="1" bestFit="1" customWidth="1"/>
    <col min="13308" max="13308" width="10.453125" style="1" customWidth="1"/>
    <col min="13309" max="13309" width="10.36328125" style="1" customWidth="1"/>
    <col min="13310" max="13310" width="8.7265625" style="1"/>
    <col min="13311" max="13311" width="10.6328125" style="1" customWidth="1"/>
    <col min="13312" max="13551" width="8.7265625" style="1"/>
    <col min="13552" max="13552" width="9.6328125" style="1" bestFit="1" customWidth="1"/>
    <col min="13553" max="13553" width="8.7265625" style="1"/>
    <col min="13554" max="13554" width="9.54296875" style="1" bestFit="1" customWidth="1"/>
    <col min="13555" max="13555" width="10.6328125" style="1" customWidth="1"/>
    <col min="13556" max="13556" width="10.90625" style="1" customWidth="1"/>
    <col min="13557" max="13557" width="9.453125" style="1" bestFit="1" customWidth="1"/>
    <col min="13558" max="13558" width="10.08984375" style="1" customWidth="1"/>
    <col min="13559" max="13559" width="9.453125" style="1" bestFit="1" customWidth="1"/>
    <col min="13560" max="13560" width="10.90625" style="1" bestFit="1" customWidth="1"/>
    <col min="13561" max="13561" width="9.36328125" style="1" bestFit="1" customWidth="1"/>
    <col min="13562" max="13562" width="11.08984375" style="1" customWidth="1"/>
    <col min="13563" max="13563" width="9.453125" style="1" bestFit="1" customWidth="1"/>
    <col min="13564" max="13564" width="10.453125" style="1" customWidth="1"/>
    <col min="13565" max="13565" width="10.36328125" style="1" customWidth="1"/>
    <col min="13566" max="13566" width="8.7265625" style="1"/>
    <col min="13567" max="13567" width="10.6328125" style="1" customWidth="1"/>
    <col min="13568" max="13807" width="8.7265625" style="1"/>
    <col min="13808" max="13808" width="9.6328125" style="1" bestFit="1" customWidth="1"/>
    <col min="13809" max="13809" width="8.7265625" style="1"/>
    <col min="13810" max="13810" width="9.54296875" style="1" bestFit="1" customWidth="1"/>
    <col min="13811" max="13811" width="10.6328125" style="1" customWidth="1"/>
    <col min="13812" max="13812" width="10.90625" style="1" customWidth="1"/>
    <col min="13813" max="13813" width="9.453125" style="1" bestFit="1" customWidth="1"/>
    <col min="13814" max="13814" width="10.08984375" style="1" customWidth="1"/>
    <col min="13815" max="13815" width="9.453125" style="1" bestFit="1" customWidth="1"/>
    <col min="13816" max="13816" width="10.90625" style="1" bestFit="1" customWidth="1"/>
    <col min="13817" max="13817" width="9.36328125" style="1" bestFit="1" customWidth="1"/>
    <col min="13818" max="13818" width="11.08984375" style="1" customWidth="1"/>
    <col min="13819" max="13819" width="9.453125" style="1" bestFit="1" customWidth="1"/>
    <col min="13820" max="13820" width="10.453125" style="1" customWidth="1"/>
    <col min="13821" max="13821" width="10.36328125" style="1" customWidth="1"/>
    <col min="13822" max="13822" width="8.7265625" style="1"/>
    <col min="13823" max="13823" width="10.6328125" style="1" customWidth="1"/>
    <col min="13824" max="14063" width="8.7265625" style="1"/>
    <col min="14064" max="14064" width="9.6328125" style="1" bestFit="1" customWidth="1"/>
    <col min="14065" max="14065" width="8.7265625" style="1"/>
    <col min="14066" max="14066" width="9.54296875" style="1" bestFit="1" customWidth="1"/>
    <col min="14067" max="14067" width="10.6328125" style="1" customWidth="1"/>
    <col min="14068" max="14068" width="10.90625" style="1" customWidth="1"/>
    <col min="14069" max="14069" width="9.453125" style="1" bestFit="1" customWidth="1"/>
    <col min="14070" max="14070" width="10.08984375" style="1" customWidth="1"/>
    <col min="14071" max="14071" width="9.453125" style="1" bestFit="1" customWidth="1"/>
    <col min="14072" max="14072" width="10.90625" style="1" bestFit="1" customWidth="1"/>
    <col min="14073" max="14073" width="9.36328125" style="1" bestFit="1" customWidth="1"/>
    <col min="14074" max="14074" width="11.08984375" style="1" customWidth="1"/>
    <col min="14075" max="14075" width="9.453125" style="1" bestFit="1" customWidth="1"/>
    <col min="14076" max="14076" width="10.453125" style="1" customWidth="1"/>
    <col min="14077" max="14077" width="10.36328125" style="1" customWidth="1"/>
    <col min="14078" max="14078" width="8.7265625" style="1"/>
    <col min="14079" max="14079" width="10.6328125" style="1" customWidth="1"/>
    <col min="14080" max="14319" width="8.7265625" style="1"/>
    <col min="14320" max="14320" width="9.6328125" style="1" bestFit="1" customWidth="1"/>
    <col min="14321" max="14321" width="8.7265625" style="1"/>
    <col min="14322" max="14322" width="9.54296875" style="1" bestFit="1" customWidth="1"/>
    <col min="14323" max="14323" width="10.6328125" style="1" customWidth="1"/>
    <col min="14324" max="14324" width="10.90625" style="1" customWidth="1"/>
    <col min="14325" max="14325" width="9.453125" style="1" bestFit="1" customWidth="1"/>
    <col min="14326" max="14326" width="10.08984375" style="1" customWidth="1"/>
    <col min="14327" max="14327" width="9.453125" style="1" bestFit="1" customWidth="1"/>
    <col min="14328" max="14328" width="10.90625" style="1" bestFit="1" customWidth="1"/>
    <col min="14329" max="14329" width="9.36328125" style="1" bestFit="1" customWidth="1"/>
    <col min="14330" max="14330" width="11.08984375" style="1" customWidth="1"/>
    <col min="14331" max="14331" width="9.453125" style="1" bestFit="1" customWidth="1"/>
    <col min="14332" max="14332" width="10.453125" style="1" customWidth="1"/>
    <col min="14333" max="14333" width="10.36328125" style="1" customWidth="1"/>
    <col min="14334" max="14334" width="8.7265625" style="1"/>
    <col min="14335" max="14335" width="10.6328125" style="1" customWidth="1"/>
    <col min="14336" max="14575" width="8.7265625" style="1"/>
    <col min="14576" max="14576" width="9.6328125" style="1" bestFit="1" customWidth="1"/>
    <col min="14577" max="14577" width="8.7265625" style="1"/>
    <col min="14578" max="14578" width="9.54296875" style="1" bestFit="1" customWidth="1"/>
    <col min="14579" max="14579" width="10.6328125" style="1" customWidth="1"/>
    <col min="14580" max="14580" width="10.90625" style="1" customWidth="1"/>
    <col min="14581" max="14581" width="9.453125" style="1" bestFit="1" customWidth="1"/>
    <col min="14582" max="14582" width="10.08984375" style="1" customWidth="1"/>
    <col min="14583" max="14583" width="9.453125" style="1" bestFit="1" customWidth="1"/>
    <col min="14584" max="14584" width="10.90625" style="1" bestFit="1" customWidth="1"/>
    <col min="14585" max="14585" width="9.36328125" style="1" bestFit="1" customWidth="1"/>
    <col min="14586" max="14586" width="11.08984375" style="1" customWidth="1"/>
    <col min="14587" max="14587" width="9.453125" style="1" bestFit="1" customWidth="1"/>
    <col min="14588" max="14588" width="10.453125" style="1" customWidth="1"/>
    <col min="14589" max="14589" width="10.36328125" style="1" customWidth="1"/>
    <col min="14590" max="14590" width="8.7265625" style="1"/>
    <col min="14591" max="14591" width="10.6328125" style="1" customWidth="1"/>
    <col min="14592" max="14831" width="8.7265625" style="1"/>
    <col min="14832" max="14832" width="9.6328125" style="1" bestFit="1" customWidth="1"/>
    <col min="14833" max="14833" width="8.7265625" style="1"/>
    <col min="14834" max="14834" width="9.54296875" style="1" bestFit="1" customWidth="1"/>
    <col min="14835" max="14835" width="10.6328125" style="1" customWidth="1"/>
    <col min="14836" max="14836" width="10.90625" style="1" customWidth="1"/>
    <col min="14837" max="14837" width="9.453125" style="1" bestFit="1" customWidth="1"/>
    <col min="14838" max="14838" width="10.08984375" style="1" customWidth="1"/>
    <col min="14839" max="14839" width="9.453125" style="1" bestFit="1" customWidth="1"/>
    <col min="14840" max="14840" width="10.90625" style="1" bestFit="1" customWidth="1"/>
    <col min="14841" max="14841" width="9.36328125" style="1" bestFit="1" customWidth="1"/>
    <col min="14842" max="14842" width="11.08984375" style="1" customWidth="1"/>
    <col min="14843" max="14843" width="9.453125" style="1" bestFit="1" customWidth="1"/>
    <col min="14844" max="14844" width="10.453125" style="1" customWidth="1"/>
    <col min="14845" max="14845" width="10.36328125" style="1" customWidth="1"/>
    <col min="14846" max="14846" width="8.7265625" style="1"/>
    <col min="14847" max="14847" width="10.6328125" style="1" customWidth="1"/>
    <col min="14848" max="15087" width="8.7265625" style="1"/>
    <col min="15088" max="15088" width="9.6328125" style="1" bestFit="1" customWidth="1"/>
    <col min="15089" max="15089" width="8.7265625" style="1"/>
    <col min="15090" max="15090" width="9.54296875" style="1" bestFit="1" customWidth="1"/>
    <col min="15091" max="15091" width="10.6328125" style="1" customWidth="1"/>
    <col min="15092" max="15092" width="10.90625" style="1" customWidth="1"/>
    <col min="15093" max="15093" width="9.453125" style="1" bestFit="1" customWidth="1"/>
    <col min="15094" max="15094" width="10.08984375" style="1" customWidth="1"/>
    <col min="15095" max="15095" width="9.453125" style="1" bestFit="1" customWidth="1"/>
    <col min="15096" max="15096" width="10.90625" style="1" bestFit="1" customWidth="1"/>
    <col min="15097" max="15097" width="9.36328125" style="1" bestFit="1" customWidth="1"/>
    <col min="15098" max="15098" width="11.08984375" style="1" customWidth="1"/>
    <col min="15099" max="15099" width="9.453125" style="1" bestFit="1" customWidth="1"/>
    <col min="15100" max="15100" width="10.453125" style="1" customWidth="1"/>
    <col min="15101" max="15101" width="10.36328125" style="1" customWidth="1"/>
    <col min="15102" max="15102" width="8.7265625" style="1"/>
    <col min="15103" max="15103" width="10.6328125" style="1" customWidth="1"/>
    <col min="15104" max="15343" width="8.7265625" style="1"/>
    <col min="15344" max="15344" width="9.6328125" style="1" bestFit="1" customWidth="1"/>
    <col min="15345" max="15345" width="8.7265625" style="1"/>
    <col min="15346" max="15346" width="9.54296875" style="1" bestFit="1" customWidth="1"/>
    <col min="15347" max="15347" width="10.6328125" style="1" customWidth="1"/>
    <col min="15348" max="15348" width="10.90625" style="1" customWidth="1"/>
    <col min="15349" max="15349" width="9.453125" style="1" bestFit="1" customWidth="1"/>
    <col min="15350" max="15350" width="10.08984375" style="1" customWidth="1"/>
    <col min="15351" max="15351" width="9.453125" style="1" bestFit="1" customWidth="1"/>
    <col min="15352" max="15352" width="10.90625" style="1" bestFit="1" customWidth="1"/>
    <col min="15353" max="15353" width="9.36328125" style="1" bestFit="1" customWidth="1"/>
    <col min="15354" max="15354" width="11.08984375" style="1" customWidth="1"/>
    <col min="15355" max="15355" width="9.453125" style="1" bestFit="1" customWidth="1"/>
    <col min="15356" max="15356" width="10.453125" style="1" customWidth="1"/>
    <col min="15357" max="15357" width="10.36328125" style="1" customWidth="1"/>
    <col min="15358" max="15358" width="8.7265625" style="1"/>
    <col min="15359" max="15359" width="10.6328125" style="1" customWidth="1"/>
    <col min="15360" max="15599" width="8.7265625" style="1"/>
    <col min="15600" max="15600" width="9.6328125" style="1" bestFit="1" customWidth="1"/>
    <col min="15601" max="15601" width="8.7265625" style="1"/>
    <col min="15602" max="15602" width="9.54296875" style="1" bestFit="1" customWidth="1"/>
    <col min="15603" max="15603" width="10.6328125" style="1" customWidth="1"/>
    <col min="15604" max="15604" width="10.90625" style="1" customWidth="1"/>
    <col min="15605" max="15605" width="9.453125" style="1" bestFit="1" customWidth="1"/>
    <col min="15606" max="15606" width="10.08984375" style="1" customWidth="1"/>
    <col min="15607" max="15607" width="9.453125" style="1" bestFit="1" customWidth="1"/>
    <col min="15608" max="15608" width="10.90625" style="1" bestFit="1" customWidth="1"/>
    <col min="15609" max="15609" width="9.36328125" style="1" bestFit="1" customWidth="1"/>
    <col min="15610" max="15610" width="11.08984375" style="1" customWidth="1"/>
    <col min="15611" max="15611" width="9.453125" style="1" bestFit="1" customWidth="1"/>
    <col min="15612" max="15612" width="10.453125" style="1" customWidth="1"/>
    <col min="15613" max="15613" width="10.36328125" style="1" customWidth="1"/>
    <col min="15614" max="15614" width="8.7265625" style="1"/>
    <col min="15615" max="15615" width="10.6328125" style="1" customWidth="1"/>
    <col min="15616" max="15855" width="8.7265625" style="1"/>
    <col min="15856" max="15856" width="9.6328125" style="1" bestFit="1" customWidth="1"/>
    <col min="15857" max="15857" width="8.7265625" style="1"/>
    <col min="15858" max="15858" width="9.54296875" style="1" bestFit="1" customWidth="1"/>
    <col min="15859" max="15859" width="10.6328125" style="1" customWidth="1"/>
    <col min="15860" max="15860" width="10.90625" style="1" customWidth="1"/>
    <col min="15861" max="15861" width="9.453125" style="1" bestFit="1" customWidth="1"/>
    <col min="15862" max="15862" width="10.08984375" style="1" customWidth="1"/>
    <col min="15863" max="15863" width="9.453125" style="1" bestFit="1" customWidth="1"/>
    <col min="15864" max="15864" width="10.90625" style="1" bestFit="1" customWidth="1"/>
    <col min="15865" max="15865" width="9.36328125" style="1" bestFit="1" customWidth="1"/>
    <col min="15866" max="15866" width="11.08984375" style="1" customWidth="1"/>
    <col min="15867" max="15867" width="9.453125" style="1" bestFit="1" customWidth="1"/>
    <col min="15868" max="15868" width="10.453125" style="1" customWidth="1"/>
    <col min="15869" max="15869" width="10.36328125" style="1" customWidth="1"/>
    <col min="15870" max="15870" width="8.7265625" style="1"/>
    <col min="15871" max="15871" width="10.6328125" style="1" customWidth="1"/>
    <col min="15872" max="16111" width="8.7265625" style="1"/>
    <col min="16112" max="16112" width="9.6328125" style="1" bestFit="1" customWidth="1"/>
    <col min="16113" max="16113" width="8.7265625" style="1"/>
    <col min="16114" max="16114" width="9.54296875" style="1" bestFit="1" customWidth="1"/>
    <col min="16115" max="16115" width="10.6328125" style="1" customWidth="1"/>
    <col min="16116" max="16116" width="10.90625" style="1" customWidth="1"/>
    <col min="16117" max="16117" width="9.453125" style="1" bestFit="1" customWidth="1"/>
    <col min="16118" max="16118" width="10.08984375" style="1" customWidth="1"/>
    <col min="16119" max="16119" width="9.453125" style="1" bestFit="1" customWidth="1"/>
    <col min="16120" max="16120" width="10.90625" style="1" bestFit="1" customWidth="1"/>
    <col min="16121" max="16121" width="9.36328125" style="1" bestFit="1" customWidth="1"/>
    <col min="16122" max="16122" width="11.08984375" style="1" customWidth="1"/>
    <col min="16123" max="16123" width="9.453125" style="1" bestFit="1" customWidth="1"/>
    <col min="16124" max="16124" width="10.453125" style="1" customWidth="1"/>
    <col min="16125" max="16125" width="10.36328125" style="1" customWidth="1"/>
    <col min="16126" max="16126" width="8.7265625" style="1"/>
    <col min="16127" max="16127" width="10.6328125" style="1" customWidth="1"/>
    <col min="16128" max="16320" width="8.7265625" style="1"/>
    <col min="16321" max="16384" width="8.90625" style="1" customWidth="1"/>
  </cols>
  <sheetData>
    <row r="1" spans="2:27" x14ac:dyDescent="0.35">
      <c r="Z1" s="2" t="s">
        <v>0</v>
      </c>
    </row>
    <row r="2" spans="2:27" ht="15.5" x14ac:dyDescent="0.35">
      <c r="C2" s="3" t="s">
        <v>46</v>
      </c>
      <c r="Z2" s="2" t="s">
        <v>2</v>
      </c>
    </row>
    <row r="4" spans="2:27" ht="15" thickBot="1" x14ac:dyDescent="0.4">
      <c r="S4" s="2"/>
    </row>
    <row r="5" spans="2:27" ht="15" thickBot="1" x14ac:dyDescent="0.4">
      <c r="B5" s="44" t="s">
        <v>3</v>
      </c>
      <c r="C5" s="4" t="s">
        <v>4</v>
      </c>
      <c r="D5" s="5"/>
      <c r="E5" s="5"/>
      <c r="F5" s="5"/>
      <c r="G5" s="5"/>
      <c r="H5" s="46" t="s">
        <v>5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8"/>
      <c r="X5" s="49" t="s">
        <v>6</v>
      </c>
      <c r="Y5" s="50"/>
      <c r="Z5" s="50"/>
      <c r="AA5" s="51"/>
    </row>
    <row r="6" spans="2:27" ht="15" thickBot="1" x14ac:dyDescent="0.4">
      <c r="B6" s="45"/>
      <c r="C6" s="6"/>
      <c r="D6" s="7"/>
      <c r="E6" s="7"/>
      <c r="F6" s="8">
        <v>1200</v>
      </c>
      <c r="G6" s="9" t="s">
        <v>7</v>
      </c>
      <c r="H6" s="42">
        <v>42736</v>
      </c>
      <c r="I6" s="43"/>
      <c r="J6" s="42">
        <v>43101</v>
      </c>
      <c r="K6" s="43"/>
      <c r="L6" s="42">
        <v>43466</v>
      </c>
      <c r="M6" s="43"/>
      <c r="N6" s="42">
        <v>43831</v>
      </c>
      <c r="O6" s="43"/>
      <c r="P6" s="42">
        <v>44197</v>
      </c>
      <c r="Q6" s="43"/>
      <c r="R6" s="42">
        <v>44562</v>
      </c>
      <c r="S6" s="43"/>
      <c r="T6" s="42">
        <v>44927</v>
      </c>
      <c r="U6" s="43"/>
      <c r="V6" s="42">
        <v>45108</v>
      </c>
      <c r="W6" s="43"/>
      <c r="X6" s="42">
        <v>45292</v>
      </c>
      <c r="Y6" s="43"/>
      <c r="Z6" s="42">
        <v>45658</v>
      </c>
      <c r="AA6" s="43"/>
    </row>
    <row r="7" spans="2:27" ht="13.5" customHeight="1" thickBot="1" x14ac:dyDescent="0.4">
      <c r="H7" s="40"/>
      <c r="I7" s="41"/>
      <c r="J7" s="40"/>
      <c r="K7" s="41"/>
      <c r="L7" s="40"/>
      <c r="M7" s="41"/>
      <c r="N7" s="40"/>
      <c r="O7" s="41"/>
      <c r="P7" s="40"/>
      <c r="Q7" s="41"/>
      <c r="R7" s="40"/>
      <c r="S7" s="41"/>
      <c r="T7" s="40"/>
      <c r="U7" s="41"/>
      <c r="V7" s="40"/>
      <c r="W7" s="41"/>
      <c r="X7" s="40"/>
      <c r="Y7" s="41"/>
      <c r="Z7" s="40"/>
      <c r="AA7" s="41"/>
    </row>
    <row r="8" spans="2:27" ht="15.75" customHeight="1" x14ac:dyDescent="0.35">
      <c r="H8" s="10" t="s">
        <v>8</v>
      </c>
      <c r="I8" s="11" t="s">
        <v>9</v>
      </c>
      <c r="J8" s="10" t="s">
        <v>8</v>
      </c>
      <c r="K8" s="11" t="s">
        <v>9</v>
      </c>
      <c r="L8" s="10" t="s">
        <v>8</v>
      </c>
      <c r="M8" s="11" t="s">
        <v>9</v>
      </c>
      <c r="N8" s="10" t="s">
        <v>8</v>
      </c>
      <c r="O8" s="11" t="s">
        <v>9</v>
      </c>
      <c r="P8" s="10" t="s">
        <v>8</v>
      </c>
      <c r="Q8" s="11" t="s">
        <v>9</v>
      </c>
      <c r="R8" s="10" t="s">
        <v>8</v>
      </c>
      <c r="S8" s="11" t="s">
        <v>9</v>
      </c>
      <c r="T8" s="10" t="s">
        <v>8</v>
      </c>
      <c r="U8" s="11" t="s">
        <v>9</v>
      </c>
      <c r="V8" s="10" t="s">
        <v>8</v>
      </c>
      <c r="W8" s="11" t="s">
        <v>9</v>
      </c>
      <c r="X8" s="10" t="s">
        <v>8</v>
      </c>
      <c r="Y8" s="11" t="s">
        <v>9</v>
      </c>
      <c r="Z8" s="10" t="s">
        <v>8</v>
      </c>
      <c r="AA8" s="11" t="s">
        <v>9</v>
      </c>
    </row>
    <row r="9" spans="2:27" x14ac:dyDescent="0.35">
      <c r="C9" s="1" t="s">
        <v>10</v>
      </c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</row>
    <row r="10" spans="2:27" x14ac:dyDescent="0.35">
      <c r="B10" s="14">
        <v>1</v>
      </c>
      <c r="D10" s="1" t="s">
        <v>11</v>
      </c>
      <c r="H10" s="15">
        <v>14.65</v>
      </c>
      <c r="I10" s="16">
        <f>H10</f>
        <v>14.65</v>
      </c>
      <c r="J10" s="15">
        <v>14.65</v>
      </c>
      <c r="K10" s="16">
        <f>J10</f>
        <v>14.65</v>
      </c>
      <c r="L10" s="15">
        <v>14.65</v>
      </c>
      <c r="M10" s="16">
        <f>L10</f>
        <v>14.65</v>
      </c>
      <c r="N10" s="15">
        <v>14.65</v>
      </c>
      <c r="O10" s="16">
        <f>N10</f>
        <v>14.65</v>
      </c>
      <c r="P10" s="15">
        <v>14.65</v>
      </c>
      <c r="Q10" s="16">
        <f>P10</f>
        <v>14.65</v>
      </c>
      <c r="R10" s="15">
        <v>14.65</v>
      </c>
      <c r="S10" s="16">
        <f>R10</f>
        <v>14.65</v>
      </c>
      <c r="T10" s="15">
        <v>14.65</v>
      </c>
      <c r="U10" s="16">
        <f>T10</f>
        <v>14.65</v>
      </c>
      <c r="V10" s="15">
        <v>14.65</v>
      </c>
      <c r="W10" s="16">
        <f>V10</f>
        <v>14.65</v>
      </c>
      <c r="X10" s="15">
        <v>14.65</v>
      </c>
      <c r="Y10" s="16">
        <f>X10</f>
        <v>14.65</v>
      </c>
      <c r="Z10" s="15">
        <v>14.65</v>
      </c>
      <c r="AA10" s="16">
        <f>Z10</f>
        <v>14.65</v>
      </c>
    </row>
    <row r="11" spans="2:27" x14ac:dyDescent="0.35">
      <c r="B11" s="14" t="s">
        <v>12</v>
      </c>
      <c r="D11" s="1" t="s">
        <v>13</v>
      </c>
      <c r="G11" s="17">
        <f>MIN(F6,1000)</f>
        <v>1000</v>
      </c>
      <c r="H11" s="18">
        <v>0.12139999999999999</v>
      </c>
      <c r="I11" s="16">
        <f>$G11*H11</f>
        <v>121.39999999999999</v>
      </c>
      <c r="J11" s="18">
        <v>0.12139999999999999</v>
      </c>
      <c r="K11" s="16">
        <f>$G11*J11</f>
        <v>121.39999999999999</v>
      </c>
      <c r="L11" s="18">
        <v>0.12139999999999999</v>
      </c>
      <c r="M11" s="16">
        <f>$G11*L11</f>
        <v>121.39999999999999</v>
      </c>
      <c r="N11" s="18">
        <v>0.12139999999999999</v>
      </c>
      <c r="O11" s="16">
        <f>$G11*N11</f>
        <v>121.39999999999999</v>
      </c>
      <c r="P11" s="18">
        <v>0.12139999999999999</v>
      </c>
      <c r="Q11" s="16">
        <f>$G11*P11</f>
        <v>121.39999999999999</v>
      </c>
      <c r="R11" s="18">
        <v>0.12139999999999999</v>
      </c>
      <c r="S11" s="16">
        <f>$G11*R11</f>
        <v>121.39999999999999</v>
      </c>
      <c r="T11" s="18">
        <v>0.12139999999999999</v>
      </c>
      <c r="U11" s="16">
        <f>$G11*T11</f>
        <v>121.39999999999999</v>
      </c>
      <c r="V11" s="18">
        <v>0.12139999999999999</v>
      </c>
      <c r="W11" s="16">
        <f>$G11*V11</f>
        <v>121.39999999999999</v>
      </c>
      <c r="X11" s="18">
        <v>0.12139999999999999</v>
      </c>
      <c r="Y11" s="16">
        <f>$G11*X11</f>
        <v>121.39999999999999</v>
      </c>
      <c r="Z11" s="18">
        <v>0.12139999999999999</v>
      </c>
      <c r="AA11" s="16">
        <f>$G11*Z11</f>
        <v>121.39999999999999</v>
      </c>
    </row>
    <row r="12" spans="2:27" x14ac:dyDescent="0.35">
      <c r="B12" s="14" t="s">
        <v>14</v>
      </c>
      <c r="D12" s="1" t="s">
        <v>15</v>
      </c>
      <c r="G12" s="17">
        <f>F6-G11</f>
        <v>200</v>
      </c>
      <c r="H12" s="18">
        <v>0.12820000000000001</v>
      </c>
      <c r="I12" s="16">
        <f>$G12*H12</f>
        <v>25.64</v>
      </c>
      <c r="J12" s="18">
        <v>0.12820000000000001</v>
      </c>
      <c r="K12" s="16">
        <f>$G12*J12</f>
        <v>25.64</v>
      </c>
      <c r="L12" s="18">
        <v>0.12820000000000001</v>
      </c>
      <c r="M12" s="16">
        <f>$G12*L12</f>
        <v>25.64</v>
      </c>
      <c r="N12" s="18">
        <v>0.12820000000000001</v>
      </c>
      <c r="O12" s="16">
        <f>$G12*N12</f>
        <v>25.64</v>
      </c>
      <c r="P12" s="18">
        <v>0.12820000000000001</v>
      </c>
      <c r="Q12" s="16">
        <f>$G12*P12</f>
        <v>25.64</v>
      </c>
      <c r="R12" s="18">
        <v>0.12820000000000001</v>
      </c>
      <c r="S12" s="16">
        <f>$G12*R12</f>
        <v>25.64</v>
      </c>
      <c r="T12" s="18">
        <v>0.12820000000000001</v>
      </c>
      <c r="U12" s="16">
        <f>$G12*T12</f>
        <v>25.64</v>
      </c>
      <c r="V12" s="18">
        <v>0.12820000000000001</v>
      </c>
      <c r="W12" s="16">
        <f>$G12*V12</f>
        <v>25.64</v>
      </c>
      <c r="X12" s="18">
        <v>0.12820000000000001</v>
      </c>
      <c r="Y12" s="16">
        <f>$G12*X12</f>
        <v>25.64</v>
      </c>
      <c r="Z12" s="18">
        <v>0.12820000000000001</v>
      </c>
      <c r="AA12" s="16">
        <f>$G12*Z12</f>
        <v>25.64</v>
      </c>
    </row>
    <row r="13" spans="2:27" x14ac:dyDescent="0.35">
      <c r="B13" s="14" t="s">
        <v>16</v>
      </c>
      <c r="C13" s="1" t="s">
        <v>17</v>
      </c>
      <c r="H13" s="19">
        <v>-5.5999999999999999E-3</v>
      </c>
      <c r="I13" s="16">
        <f>H13*$F$6</f>
        <v>-6.72</v>
      </c>
      <c r="J13" s="19">
        <v>-1.1E-4</v>
      </c>
      <c r="K13" s="16">
        <f>J13*$F$6</f>
        <v>-0.13200000000000001</v>
      </c>
      <c r="L13" s="19">
        <f>J13</f>
        <v>-1.1E-4</v>
      </c>
      <c r="M13" s="16">
        <f>L13*$F$6</f>
        <v>-0.13200000000000001</v>
      </c>
      <c r="N13" s="19">
        <v>9.7000000000000003E-3</v>
      </c>
      <c r="O13" s="16">
        <f>N13*$F$6</f>
        <v>11.64</v>
      </c>
      <c r="P13" s="19">
        <v>1.371E-2</v>
      </c>
      <c r="Q13" s="16">
        <f>P13*$F$6</f>
        <v>16.451999999999998</v>
      </c>
      <c r="R13" s="19">
        <v>0</v>
      </c>
      <c r="S13" s="16">
        <f>R13*$F$6</f>
        <v>0</v>
      </c>
      <c r="T13" s="20">
        <v>1.635E-2</v>
      </c>
      <c r="U13" s="16">
        <f>T13*$F$6</f>
        <v>19.62</v>
      </c>
      <c r="V13" s="20">
        <v>1.635E-2</v>
      </c>
      <c r="W13" s="16">
        <f>V13*$F$6</f>
        <v>19.62</v>
      </c>
      <c r="X13" s="20"/>
      <c r="Y13" s="16">
        <f>X13*$F$6</f>
        <v>0</v>
      </c>
      <c r="Z13" s="20"/>
      <c r="AA13" s="16">
        <f>Z13*$F$6</f>
        <v>0</v>
      </c>
    </row>
    <row r="14" spans="2:27" x14ac:dyDescent="0.35">
      <c r="B14" s="14" t="s">
        <v>18</v>
      </c>
      <c r="C14" s="1" t="s">
        <v>19</v>
      </c>
      <c r="H14" s="21">
        <v>0.1101</v>
      </c>
      <c r="I14" s="16">
        <f>H14*(I$10+I$11+I$12)</f>
        <v>17.802068999999999</v>
      </c>
      <c r="J14" s="21">
        <f>H14+5.5%</f>
        <v>0.1651</v>
      </c>
      <c r="K14" s="16">
        <f>J14*(K$10+K$11+K$12)</f>
        <v>26.695018999999998</v>
      </c>
      <c r="L14" s="21">
        <f>J14</f>
        <v>0.1651</v>
      </c>
      <c r="M14" s="16">
        <f>L14*(M$10+M$11+M$12)</f>
        <v>26.695018999999998</v>
      </c>
      <c r="N14" s="21">
        <v>0.22320000000000001</v>
      </c>
      <c r="O14" s="16">
        <f>N14*(O$10+O$11+O$12)</f>
        <v>36.089207999999999</v>
      </c>
      <c r="P14" s="21">
        <v>0.22320000000000001</v>
      </c>
      <c r="Q14" s="16">
        <f>P14*(Q$10+Q$11+Q$12)</f>
        <v>36.089207999999999</v>
      </c>
      <c r="R14" s="21">
        <v>0.41649999999999998</v>
      </c>
      <c r="S14" s="16">
        <f>R14*(S$10+S$11+S$12)</f>
        <v>67.343885</v>
      </c>
      <c r="T14" s="21">
        <v>0.34079999999999999</v>
      </c>
      <c r="U14" s="16">
        <f>T14*(U$10+U$11+U$12)</f>
        <v>55.103952</v>
      </c>
      <c r="V14" s="21">
        <v>0.34839999999999999</v>
      </c>
      <c r="W14" s="16">
        <f>V14*(W$10+W$11+W$12)</f>
        <v>56.332795999999995</v>
      </c>
      <c r="X14" s="21">
        <f>34.84%+10%</f>
        <v>0.44840000000000002</v>
      </c>
      <c r="Y14" s="16">
        <f>X14*(Y$10+Y$11+Y$12)</f>
        <v>72.501795999999999</v>
      </c>
      <c r="Z14" s="21">
        <v>0.5504</v>
      </c>
      <c r="AA14" s="16">
        <f>Z14*(AA$10+AA$11+AA$12)</f>
        <v>88.994175999999996</v>
      </c>
    </row>
    <row r="15" spans="2:27" x14ac:dyDescent="0.35">
      <c r="B15" s="14" t="s">
        <v>20</v>
      </c>
      <c r="C15" s="1" t="s">
        <v>21</v>
      </c>
      <c r="H15" s="21"/>
      <c r="I15" s="16">
        <f>H15*(I$10+I$11+I$12)</f>
        <v>0</v>
      </c>
      <c r="J15" s="21"/>
      <c r="K15" s="16">
        <f>J15*(K$10+K$11+K$12)</f>
        <v>0</v>
      </c>
      <c r="L15" s="21"/>
      <c r="M15" s="16">
        <f>L15*(M$10+M$11+M$12)</f>
        <v>0</v>
      </c>
      <c r="N15" s="21">
        <v>9.2499999999999999E-2</v>
      </c>
      <c r="O15" s="16">
        <f>N15*(O$10+O$11+O$12)</f>
        <v>14.956325</v>
      </c>
      <c r="P15" s="21">
        <v>9.2499999999999999E-2</v>
      </c>
      <c r="Q15" s="16">
        <f>P15*(Q$10+Q$11+Q$12)</f>
        <v>14.956325</v>
      </c>
      <c r="R15" s="21">
        <v>0</v>
      </c>
      <c r="S15" s="16">
        <f>R15*(S$10+S$11+S$12)</f>
        <v>0</v>
      </c>
      <c r="T15" s="21">
        <v>1.8499999999999999E-2</v>
      </c>
      <c r="U15" s="16">
        <f>T15*(U$10+U$11+U$12)</f>
        <v>2.9912649999999998</v>
      </c>
      <c r="V15" s="21">
        <v>3.0099999999999998E-2</v>
      </c>
      <c r="W15" s="16">
        <f>V15*(W$10+W$11+W$12)</f>
        <v>4.8668689999999994</v>
      </c>
      <c r="X15" s="21">
        <v>3.0099999999999998E-2</v>
      </c>
      <c r="Y15" s="16">
        <f>X15*(Y$10+Y$11+Y$12)</f>
        <v>4.8668689999999994</v>
      </c>
      <c r="Z15" s="21">
        <v>7.1910444020396994E-2</v>
      </c>
      <c r="AA15" s="16">
        <f>Z15*(AA$10+AA$11+AA$12)</f>
        <v>11.627199693657989</v>
      </c>
    </row>
    <row r="16" spans="2:27" x14ac:dyDescent="0.35">
      <c r="B16" s="14" t="s">
        <v>22</v>
      </c>
      <c r="C16" s="1" t="s">
        <v>23</v>
      </c>
      <c r="H16" s="19">
        <v>-6.7999999999999996E-3</v>
      </c>
      <c r="I16" s="16">
        <f>H16*$F$6</f>
        <v>-8.16</v>
      </c>
      <c r="J16" s="19">
        <v>-6.7999999999999996E-3</v>
      </c>
      <c r="K16" s="16">
        <f>J16*$F$6</f>
        <v>-8.16</v>
      </c>
      <c r="L16" s="19">
        <f>J16</f>
        <v>-6.7999999999999996E-3</v>
      </c>
      <c r="M16" s="16">
        <f>L16*$F$6</f>
        <v>-8.16</v>
      </c>
      <c r="N16" s="19"/>
      <c r="O16" s="16">
        <f>N16*$F$6</f>
        <v>0</v>
      </c>
      <c r="P16" s="19"/>
      <c r="Q16" s="16">
        <f>P16*$F$6</f>
        <v>0</v>
      </c>
      <c r="R16" s="19"/>
      <c r="S16" s="16">
        <f>R16*$F$6</f>
        <v>0</v>
      </c>
      <c r="T16" s="19"/>
      <c r="U16" s="16">
        <f>T16*$F$6</f>
        <v>0</v>
      </c>
      <c r="V16" s="19"/>
      <c r="W16" s="16">
        <f>V16*$F$6</f>
        <v>0</v>
      </c>
      <c r="X16" s="19">
        <f>T16</f>
        <v>0</v>
      </c>
      <c r="Y16" s="16">
        <f>X16*$F$6</f>
        <v>0</v>
      </c>
      <c r="Z16" s="19">
        <f>X16</f>
        <v>0</v>
      </c>
      <c r="AA16" s="16">
        <f>Z16*$F$6</f>
        <v>0</v>
      </c>
    </row>
    <row r="17" spans="2:27" x14ac:dyDescent="0.35">
      <c r="B17" s="14" t="s">
        <v>24</v>
      </c>
      <c r="C17" s="1" t="s">
        <v>25</v>
      </c>
      <c r="H17" s="19"/>
      <c r="I17" s="16"/>
      <c r="J17" s="19"/>
      <c r="K17" s="16"/>
      <c r="L17" s="19"/>
      <c r="M17" s="16"/>
      <c r="N17" s="19"/>
      <c r="O17" s="16"/>
      <c r="P17" s="19"/>
      <c r="Q17" s="16"/>
      <c r="R17" s="19"/>
      <c r="S17" s="16"/>
      <c r="T17" s="19"/>
      <c r="U17" s="16"/>
      <c r="V17" s="19"/>
      <c r="W17" s="16"/>
      <c r="X17" s="19">
        <v>1E-3</v>
      </c>
      <c r="Y17" s="16">
        <f>X17*$F$6</f>
        <v>1.2</v>
      </c>
      <c r="Z17" s="19"/>
      <c r="AA17" s="16"/>
    </row>
    <row r="18" spans="2:27" x14ac:dyDescent="0.35">
      <c r="B18" s="14" t="s">
        <v>26</v>
      </c>
      <c r="C18" s="1" t="s">
        <v>27</v>
      </c>
      <c r="H18" s="21"/>
      <c r="I18" s="16">
        <f>H18*(I$10+I$11+I$12)</f>
        <v>0</v>
      </c>
      <c r="J18" s="21"/>
      <c r="K18" s="16">
        <f>J18*(K$10+K$11+K$12)</f>
        <v>0</v>
      </c>
      <c r="L18" s="21"/>
      <c r="M18" s="16">
        <f>L18*(M$10+M$11+M$12)</f>
        <v>0</v>
      </c>
      <c r="N18" s="21"/>
      <c r="O18" s="16">
        <f>N18*(O$10+O$11+O$12)</f>
        <v>0</v>
      </c>
      <c r="P18" s="21"/>
      <c r="Q18" s="16">
        <f>P18*(Q$10+Q$11+Q$12)</f>
        <v>0</v>
      </c>
      <c r="R18" s="21"/>
      <c r="S18" s="16">
        <f>R18*(S$10+S$11+S$12)</f>
        <v>0</v>
      </c>
      <c r="T18" s="21">
        <v>-4.5699999999999998E-2</v>
      </c>
      <c r="U18" s="16">
        <f>T18*(U$10+U$11+U$12)</f>
        <v>-7.3892329999999999</v>
      </c>
      <c r="V18" s="21"/>
      <c r="W18" s="16">
        <f>V18*(W$10+W$11+W$12)</f>
        <v>0</v>
      </c>
      <c r="X18" s="21"/>
      <c r="Y18" s="16">
        <f>X18*(Y$10+Y$11+Y$12)</f>
        <v>0</v>
      </c>
      <c r="Z18" s="21"/>
      <c r="AA18" s="16">
        <f>Z18*(AA$10+AA$11+AA$12)</f>
        <v>0</v>
      </c>
    </row>
    <row r="19" spans="2:27" x14ac:dyDescent="0.35">
      <c r="B19" s="14" t="s">
        <v>28</v>
      </c>
      <c r="C19" s="1" t="s">
        <v>29</v>
      </c>
      <c r="H19" s="21">
        <v>0.1162</v>
      </c>
      <c r="I19" s="22">
        <f>H19*(I$10+I$11+I$12)</f>
        <v>18.788377999999998</v>
      </c>
      <c r="J19" s="21">
        <v>8.3000000000000004E-2</v>
      </c>
      <c r="K19" s="22">
        <f>J19*(K$10+K$11+K$12)</f>
        <v>13.42027</v>
      </c>
      <c r="L19" s="21">
        <v>8.3000000000000004E-2</v>
      </c>
      <c r="M19" s="22">
        <f>L19*(M$10+M$11+M$12)</f>
        <v>13.42027</v>
      </c>
      <c r="N19" s="21">
        <v>8.3000000000000004E-2</v>
      </c>
      <c r="O19" s="22">
        <f>N19*(O$10+O$11+O$12)</f>
        <v>13.42027</v>
      </c>
      <c r="P19" s="21">
        <f>L19</f>
        <v>8.3000000000000004E-2</v>
      </c>
      <c r="Q19" s="22">
        <f>P19*(Q$10+Q$11+Q$12)</f>
        <v>13.42027</v>
      </c>
      <c r="R19" s="21">
        <f>P19</f>
        <v>8.3000000000000004E-2</v>
      </c>
      <c r="S19" s="22">
        <f>R19*(S$10+S$11+S$12)</f>
        <v>13.42027</v>
      </c>
      <c r="T19" s="21">
        <f>R19</f>
        <v>8.3000000000000004E-2</v>
      </c>
      <c r="U19" s="22">
        <f>T19*(U$10+U$11+U$12)</f>
        <v>13.42027</v>
      </c>
      <c r="V19" s="21">
        <f>T19</f>
        <v>8.3000000000000004E-2</v>
      </c>
      <c r="W19" s="22">
        <f>V19*(W$10+W$11+W$12)</f>
        <v>13.42027</v>
      </c>
      <c r="X19" s="21">
        <f>P19+2.5%</f>
        <v>0.10800000000000001</v>
      </c>
      <c r="Y19" s="22">
        <f>X19*(Y$10+Y$11+Y$12)</f>
        <v>17.462520000000001</v>
      </c>
      <c r="Z19" s="21">
        <f>X19</f>
        <v>0.10800000000000001</v>
      </c>
      <c r="AA19" s="22">
        <f>Z19*(AA$10+AA$11+AA$12)</f>
        <v>17.462520000000001</v>
      </c>
    </row>
    <row r="20" spans="2:27" x14ac:dyDescent="0.35">
      <c r="B20" s="14" t="s">
        <v>30</v>
      </c>
      <c r="C20" s="1" t="s">
        <v>31</v>
      </c>
      <c r="H20" s="23"/>
      <c r="I20" s="16">
        <f>SUM(I10:I19)</f>
        <v>183.40044699999999</v>
      </c>
      <c r="J20" s="23"/>
      <c r="K20" s="16">
        <f>SUM(K10:K19)</f>
        <v>193.51328899999999</v>
      </c>
      <c r="L20" s="23"/>
      <c r="M20" s="16">
        <f>SUM(M10:M19)</f>
        <v>193.51328899999999</v>
      </c>
      <c r="N20" s="23"/>
      <c r="O20" s="16">
        <f>SUM(O10:O19)</f>
        <v>237.79580299999995</v>
      </c>
      <c r="P20" s="23"/>
      <c r="Q20" s="16">
        <f>SUM(Q10:Q19)</f>
        <v>242.60780299999996</v>
      </c>
      <c r="R20" s="23"/>
      <c r="S20" s="16">
        <f>SUM(S10:S19)</f>
        <v>242.45415499999999</v>
      </c>
      <c r="T20" s="23"/>
      <c r="U20" s="16">
        <f>SUM(U10:U19)</f>
        <v>245.43625399999999</v>
      </c>
      <c r="V20" s="23"/>
      <c r="W20" s="16">
        <f>SUM(W10:W19)</f>
        <v>255.929935</v>
      </c>
      <c r="X20" s="23"/>
      <c r="Y20" s="16">
        <f>SUM(Y10:Y19)</f>
        <v>257.72118499999999</v>
      </c>
      <c r="Z20" s="23"/>
      <c r="AA20" s="16">
        <f>SUM(AA10:AA19)</f>
        <v>279.77389569365795</v>
      </c>
    </row>
    <row r="21" spans="2:27" x14ac:dyDescent="0.35">
      <c r="H21" s="23"/>
      <c r="I21" s="16"/>
      <c r="J21" s="23"/>
      <c r="K21" s="16"/>
      <c r="L21" s="23"/>
      <c r="M21" s="16"/>
      <c r="N21" s="23"/>
      <c r="O21" s="16"/>
      <c r="P21" s="23"/>
      <c r="Q21" s="16"/>
      <c r="R21" s="23"/>
      <c r="S21" s="16"/>
      <c r="T21" s="23"/>
      <c r="U21" s="16"/>
      <c r="V21" s="23"/>
      <c r="W21" s="16"/>
      <c r="X21" s="23"/>
      <c r="Y21" s="16"/>
      <c r="Z21" s="23"/>
      <c r="AA21" s="16"/>
    </row>
    <row r="22" spans="2:27" x14ac:dyDescent="0.35">
      <c r="B22" s="14"/>
      <c r="C22" s="24" t="s">
        <v>32</v>
      </c>
      <c r="H22" s="12"/>
      <c r="I22" s="16"/>
      <c r="J22" s="12"/>
      <c r="K22" s="16"/>
      <c r="L22" s="12"/>
      <c r="M22" s="16"/>
      <c r="N22" s="12"/>
      <c r="O22" s="16"/>
      <c r="P22" s="12"/>
      <c r="Q22" s="16"/>
      <c r="R22" s="12"/>
      <c r="S22" s="16"/>
      <c r="T22" s="12"/>
      <c r="U22" s="16"/>
      <c r="V22" s="12"/>
      <c r="W22" s="16"/>
      <c r="X22" s="12"/>
      <c r="Y22" s="16"/>
      <c r="Z22" s="12"/>
      <c r="AA22" s="16"/>
    </row>
    <row r="23" spans="2:27" x14ac:dyDescent="0.35">
      <c r="B23" s="14" t="s">
        <v>33</v>
      </c>
      <c r="C23" s="1" t="s">
        <v>34</v>
      </c>
      <c r="F23" s="25"/>
      <c r="G23" s="26"/>
      <c r="H23" s="27">
        <v>-2.6599999999999999E-2</v>
      </c>
      <c r="I23" s="28">
        <f>H23*(MIN($G$11,1000))</f>
        <v>-26.599999999999998</v>
      </c>
      <c r="J23" s="27">
        <v>-2.6599999999999999E-2</v>
      </c>
      <c r="K23" s="28">
        <f>J23*(MIN($G$11,1000))</f>
        <v>-26.599999999999998</v>
      </c>
      <c r="L23" s="27">
        <v>-2.6599999999999999E-2</v>
      </c>
      <c r="M23" s="28">
        <f>L23*(MIN($G$11,1000))</f>
        <v>-26.599999999999998</v>
      </c>
      <c r="N23" s="27">
        <v>-2.6599999999999999E-2</v>
      </c>
      <c r="O23" s="28">
        <f>N23*(MIN($G$11,1000))</f>
        <v>-26.599999999999998</v>
      </c>
      <c r="P23" s="27">
        <v>-2.6599999999999999E-2</v>
      </c>
      <c r="Q23" s="28">
        <f>P23*(MIN($G$11,1000))</f>
        <v>-26.599999999999998</v>
      </c>
      <c r="R23" s="27">
        <v>-2.6599999999999999E-2</v>
      </c>
      <c r="S23" s="28">
        <f>R23*(MIN($G$11,1000))</f>
        <v>-26.599999999999998</v>
      </c>
      <c r="T23" s="27">
        <v>-2.2620000000000001E-2</v>
      </c>
      <c r="U23" s="28">
        <f>T23*(MIN($G$11,1000))</f>
        <v>-22.62</v>
      </c>
      <c r="V23" s="27">
        <v>-2.2620000000000001E-2</v>
      </c>
      <c r="W23" s="28">
        <f>V23*(MIN($G$11,1000))</f>
        <v>-22.62</v>
      </c>
      <c r="X23" s="27">
        <v>-2.2620000000000001E-2</v>
      </c>
      <c r="Y23" s="28">
        <f>X23*(MIN($G$11,1000))</f>
        <v>-22.62</v>
      </c>
      <c r="Z23" s="27">
        <v>-2.2620000000000001E-2</v>
      </c>
      <c r="AA23" s="28">
        <f>Z23*(MIN($G$11,1000))</f>
        <v>-22.62</v>
      </c>
    </row>
    <row r="24" spans="2:27" x14ac:dyDescent="0.35">
      <c r="B24" s="14"/>
      <c r="H24" s="12"/>
      <c r="I24" s="16"/>
      <c r="J24" s="12"/>
      <c r="K24" s="16"/>
      <c r="L24" s="12"/>
      <c r="M24" s="16"/>
      <c r="N24" s="12"/>
      <c r="O24" s="16"/>
      <c r="P24" s="12"/>
      <c r="Q24" s="16"/>
      <c r="R24" s="12"/>
      <c r="S24" s="16"/>
      <c r="T24" s="12"/>
      <c r="U24" s="16"/>
      <c r="V24" s="12"/>
      <c r="W24" s="16"/>
      <c r="X24" s="12"/>
      <c r="Y24" s="16"/>
      <c r="Z24" s="12"/>
      <c r="AA24" s="16"/>
    </row>
    <row r="25" spans="2:27" ht="15" thickBot="1" x14ac:dyDescent="0.4">
      <c r="B25" s="14" t="s">
        <v>35</v>
      </c>
      <c r="C25" s="1" t="s">
        <v>36</v>
      </c>
      <c r="H25" s="29"/>
      <c r="I25" s="30">
        <f>I20+SUM(I23:I23)</f>
        <v>156.80044699999999</v>
      </c>
      <c r="J25" s="29"/>
      <c r="K25" s="30">
        <f>K20+SUM(K23:K23)</f>
        <v>166.91328899999999</v>
      </c>
      <c r="L25" s="29"/>
      <c r="M25" s="30">
        <f>M20+SUM(M23:M23)</f>
        <v>166.91328899999999</v>
      </c>
      <c r="N25" s="29"/>
      <c r="O25" s="30">
        <f>O20+SUM(O23:O23)</f>
        <v>211.19580299999996</v>
      </c>
      <c r="P25" s="29"/>
      <c r="Q25" s="30">
        <f>Q20+SUM(Q23:Q23)</f>
        <v>216.00780299999997</v>
      </c>
      <c r="R25" s="29"/>
      <c r="S25" s="30">
        <f>S20+SUM(S23:S23)</f>
        <v>215.85415499999999</v>
      </c>
      <c r="T25" s="29"/>
      <c r="U25" s="30">
        <f>U20+SUM(U23:U23)</f>
        <v>222.81625399999999</v>
      </c>
      <c r="V25" s="29"/>
      <c r="W25" s="30">
        <f>W20+SUM(W23:W23)</f>
        <v>233.309935</v>
      </c>
      <c r="X25" s="29"/>
      <c r="Y25" s="30">
        <f>Y20+SUM(Y23:Y23)</f>
        <v>235.10118499999999</v>
      </c>
      <c r="Z25" s="29"/>
      <c r="AA25" s="30">
        <f>AA20+SUM(AA23:AA23)</f>
        <v>257.15389569365794</v>
      </c>
    </row>
    <row r="26" spans="2:27" x14ac:dyDescent="0.35">
      <c r="B26" s="14" t="s">
        <v>37</v>
      </c>
      <c r="C26" s="1" t="s">
        <v>38</v>
      </c>
      <c r="H26" s="31"/>
      <c r="I26" s="32">
        <f>I25*1.05</f>
        <v>164.64046934999999</v>
      </c>
      <c r="J26" s="31"/>
      <c r="K26" s="32">
        <f>K25*1.05</f>
        <v>175.25895345000001</v>
      </c>
      <c r="L26" s="31"/>
      <c r="M26" s="32">
        <f>M25*1.05</f>
        <v>175.25895345000001</v>
      </c>
      <c r="N26" s="31"/>
      <c r="O26" s="32">
        <f>O25*1.05</f>
        <v>221.75559314999995</v>
      </c>
      <c r="P26" s="31"/>
      <c r="Q26" s="32">
        <f>Q25*1.05</f>
        <v>226.80819314999997</v>
      </c>
      <c r="R26" s="31"/>
      <c r="S26" s="32">
        <f>S25*1.05</f>
        <v>226.64686275</v>
      </c>
      <c r="T26" s="31"/>
      <c r="U26" s="32">
        <f>U25*1.05</f>
        <v>233.95706669999998</v>
      </c>
      <c r="V26" s="31"/>
      <c r="W26" s="32">
        <f>W25*1.05</f>
        <v>244.97543175000001</v>
      </c>
      <c r="X26" s="31"/>
      <c r="Y26" s="32">
        <f>Y25*1.05</f>
        <v>246.85624425</v>
      </c>
      <c r="Z26" s="31"/>
      <c r="AA26" s="32">
        <f>AA25*1.05</f>
        <v>270.01159047834085</v>
      </c>
    </row>
    <row r="27" spans="2:27" x14ac:dyDescent="0.35">
      <c r="B27" s="14"/>
      <c r="C27" s="24" t="s">
        <v>39</v>
      </c>
      <c r="H27" s="31"/>
      <c r="I27" s="33"/>
      <c r="J27" s="31"/>
      <c r="K27" s="34">
        <f>K26/I26-1</f>
        <v>6.4494981956269681E-2</v>
      </c>
      <c r="L27" s="31"/>
      <c r="M27" s="34">
        <f>M26/K26-1</f>
        <v>0</v>
      </c>
      <c r="N27" s="31"/>
      <c r="O27" s="34">
        <f>O26/M26-1</f>
        <v>0.2653025068603132</v>
      </c>
      <c r="P27" s="31"/>
      <c r="Q27" s="34">
        <f>Q26/O26-1</f>
        <v>2.2784543687167869E-2</v>
      </c>
      <c r="R27" s="31"/>
      <c r="S27" s="34">
        <f>S26/Q26-1</f>
        <v>-7.1130763734483793E-4</v>
      </c>
      <c r="T27" s="31"/>
      <c r="U27" s="34">
        <f>U26/S26-1</f>
        <v>3.2253717793850223E-2</v>
      </c>
      <c r="V27" s="31"/>
      <c r="W27" s="34">
        <f>W26/U26-1</f>
        <v>4.7095671036638143E-2</v>
      </c>
      <c r="X27" s="31"/>
      <c r="Y27" s="34">
        <f>Y26/W26-1</f>
        <v>7.6775556085941776E-3</v>
      </c>
      <c r="Z27" s="31"/>
      <c r="AA27" s="34">
        <f>AA26/Y26-1</f>
        <v>9.3800933813489529E-2</v>
      </c>
    </row>
    <row r="28" spans="2:27" x14ac:dyDescent="0.35">
      <c r="I28" s="35"/>
      <c r="K28" s="35"/>
      <c r="M28" s="35"/>
      <c r="O28" s="35"/>
      <c r="Q28" s="35"/>
      <c r="S28" s="35"/>
      <c r="U28" s="35"/>
      <c r="V28" s="35"/>
      <c r="W28" s="35"/>
      <c r="Y28" s="35"/>
      <c r="AA28" s="35"/>
    </row>
    <row r="29" spans="2:27" x14ac:dyDescent="0.35">
      <c r="B29" s="1" t="s">
        <v>40</v>
      </c>
      <c r="I29" s="36"/>
      <c r="K29" s="36"/>
      <c r="M29" s="36"/>
      <c r="O29" s="36"/>
      <c r="Q29" s="36"/>
      <c r="S29" s="36"/>
      <c r="U29" s="36"/>
      <c r="V29" s="36"/>
      <c r="W29" s="36"/>
      <c r="Y29" s="36"/>
      <c r="AA29" s="36"/>
    </row>
    <row r="30" spans="2:27" x14ac:dyDescent="0.35">
      <c r="B30" s="1" t="s">
        <v>41</v>
      </c>
    </row>
    <row r="31" spans="2:27" x14ac:dyDescent="0.35">
      <c r="B31" s="1" t="s">
        <v>42</v>
      </c>
    </row>
    <row r="32" spans="2:27" x14ac:dyDescent="0.35">
      <c r="B32" s="1" t="s">
        <v>43</v>
      </c>
      <c r="Q32" s="37"/>
      <c r="R32" s="37"/>
      <c r="S32" s="37"/>
    </row>
    <row r="33" spans="2:19" x14ac:dyDescent="0.35">
      <c r="B33" s="1" t="s">
        <v>44</v>
      </c>
      <c r="P33" s="38"/>
      <c r="Q33" s="39"/>
      <c r="S33" s="37"/>
    </row>
    <row r="34" spans="2:19" x14ac:dyDescent="0.35">
      <c r="S34" s="39"/>
    </row>
    <row r="35" spans="2:19" x14ac:dyDescent="0.35">
      <c r="S35" s="38"/>
    </row>
    <row r="36" spans="2:19" x14ac:dyDescent="0.35">
      <c r="I36" s="32"/>
      <c r="J36" s="32"/>
      <c r="K36" s="32"/>
      <c r="L36" s="32"/>
      <c r="M36" s="32"/>
      <c r="N36" s="32"/>
      <c r="O36" s="32"/>
    </row>
  </sheetData>
  <mergeCells count="23">
    <mergeCell ref="R7:S7"/>
    <mergeCell ref="T7:U7"/>
    <mergeCell ref="B5:B6"/>
    <mergeCell ref="H5:W5"/>
    <mergeCell ref="X5:AA5"/>
    <mergeCell ref="H6:I6"/>
    <mergeCell ref="J6:K6"/>
    <mergeCell ref="L6:M6"/>
    <mergeCell ref="N6:O6"/>
    <mergeCell ref="P6:Q6"/>
    <mergeCell ref="R6:S6"/>
    <mergeCell ref="T6:U6"/>
    <mergeCell ref="H7:I7"/>
    <mergeCell ref="J7:K7"/>
    <mergeCell ref="L7:M7"/>
    <mergeCell ref="N7:O7"/>
    <mergeCell ref="P7:Q7"/>
    <mergeCell ref="V7:W7"/>
    <mergeCell ref="X7:Y7"/>
    <mergeCell ref="Z7:AA7"/>
    <mergeCell ref="V6:W6"/>
    <mergeCell ref="X6:Y6"/>
    <mergeCell ref="Z6:AA6"/>
  </mergeCells>
  <printOptions horizontalCentered="1"/>
  <pageMargins left="0.59055118110236227" right="0.59055118110236227" top="0.59055118110236227" bottom="0.59055118110236227" header="0.31496062992125984" footer="0.31496062992125984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DC05-B30B-4007-8489-6308731AC276}">
  <sheetPr>
    <pageSetUpPr fitToPage="1"/>
  </sheetPr>
  <dimension ref="B1:AA36"/>
  <sheetViews>
    <sheetView showGridLines="0" view="pageBreakPreview" zoomScale="55" zoomScaleSheetLayoutView="55" workbookViewId="0">
      <selection activeCell="A22" sqref="A22"/>
    </sheetView>
  </sheetViews>
  <sheetFormatPr defaultRowHeight="14.5" x14ac:dyDescent="0.35"/>
  <cols>
    <col min="1" max="1" width="4.6328125" style="1" customWidth="1"/>
    <col min="2" max="2" width="25.08984375" style="1" customWidth="1"/>
    <col min="3" max="3" width="4.90625" style="1" customWidth="1"/>
    <col min="4" max="4" width="12.08984375" style="1" customWidth="1"/>
    <col min="5" max="5" width="6.08984375" style="1" customWidth="1"/>
    <col min="6" max="6" width="8.7265625" style="1" customWidth="1"/>
    <col min="7" max="7" width="10.26953125" style="1" customWidth="1"/>
    <col min="8" max="9" width="10.6328125" style="1" customWidth="1"/>
    <col min="10" max="15" width="11.453125" style="1" customWidth="1"/>
    <col min="16" max="16" width="12.6328125" style="1" customWidth="1"/>
    <col min="17" max="19" width="10.6328125" style="1" customWidth="1"/>
    <col min="20" max="27" width="11.08984375" style="1" customWidth="1"/>
    <col min="28" max="239" width="8.7265625" style="1"/>
    <col min="240" max="240" width="9.6328125" style="1" bestFit="1" customWidth="1"/>
    <col min="241" max="241" width="8.7265625" style="1"/>
    <col min="242" max="242" width="9.54296875" style="1" bestFit="1" customWidth="1"/>
    <col min="243" max="243" width="10.6328125" style="1" customWidth="1"/>
    <col min="244" max="244" width="10.90625" style="1" customWidth="1"/>
    <col min="245" max="245" width="9.453125" style="1" bestFit="1" customWidth="1"/>
    <col min="246" max="246" width="10.08984375" style="1" customWidth="1"/>
    <col min="247" max="247" width="9.453125" style="1" bestFit="1" customWidth="1"/>
    <col min="248" max="248" width="10.90625" style="1" bestFit="1" customWidth="1"/>
    <col min="249" max="249" width="9.36328125" style="1" bestFit="1" customWidth="1"/>
    <col min="250" max="250" width="11.08984375" style="1" customWidth="1"/>
    <col min="251" max="251" width="9.453125" style="1" bestFit="1" customWidth="1"/>
    <col min="252" max="252" width="10.453125" style="1" customWidth="1"/>
    <col min="253" max="253" width="10.36328125" style="1" customWidth="1"/>
    <col min="254" max="254" width="8.7265625" style="1"/>
    <col min="255" max="255" width="10.6328125" style="1" customWidth="1"/>
    <col min="256" max="495" width="8.7265625" style="1"/>
    <col min="496" max="496" width="9.6328125" style="1" bestFit="1" customWidth="1"/>
    <col min="497" max="497" width="8.7265625" style="1"/>
    <col min="498" max="498" width="9.54296875" style="1" bestFit="1" customWidth="1"/>
    <col min="499" max="499" width="10.6328125" style="1" customWidth="1"/>
    <col min="500" max="500" width="10.90625" style="1" customWidth="1"/>
    <col min="501" max="501" width="9.453125" style="1" bestFit="1" customWidth="1"/>
    <col min="502" max="502" width="10.08984375" style="1" customWidth="1"/>
    <col min="503" max="503" width="9.453125" style="1" bestFit="1" customWidth="1"/>
    <col min="504" max="504" width="10.90625" style="1" bestFit="1" customWidth="1"/>
    <col min="505" max="505" width="9.36328125" style="1" bestFit="1" customWidth="1"/>
    <col min="506" max="506" width="11.08984375" style="1" customWidth="1"/>
    <col min="507" max="507" width="9.453125" style="1" bestFit="1" customWidth="1"/>
    <col min="508" max="508" width="10.453125" style="1" customWidth="1"/>
    <col min="509" max="509" width="10.36328125" style="1" customWidth="1"/>
    <col min="510" max="510" width="8.7265625" style="1"/>
    <col min="511" max="511" width="10.6328125" style="1" customWidth="1"/>
    <col min="512" max="751" width="8.7265625" style="1"/>
    <col min="752" max="752" width="9.6328125" style="1" bestFit="1" customWidth="1"/>
    <col min="753" max="753" width="8.7265625" style="1"/>
    <col min="754" max="754" width="9.54296875" style="1" bestFit="1" customWidth="1"/>
    <col min="755" max="755" width="10.6328125" style="1" customWidth="1"/>
    <col min="756" max="756" width="10.90625" style="1" customWidth="1"/>
    <col min="757" max="757" width="9.453125" style="1" bestFit="1" customWidth="1"/>
    <col min="758" max="758" width="10.08984375" style="1" customWidth="1"/>
    <col min="759" max="759" width="9.453125" style="1" bestFit="1" customWidth="1"/>
    <col min="760" max="760" width="10.90625" style="1" bestFit="1" customWidth="1"/>
    <col min="761" max="761" width="9.36328125" style="1" bestFit="1" customWidth="1"/>
    <col min="762" max="762" width="11.08984375" style="1" customWidth="1"/>
    <col min="763" max="763" width="9.453125" style="1" bestFit="1" customWidth="1"/>
    <col min="764" max="764" width="10.453125" style="1" customWidth="1"/>
    <col min="765" max="765" width="10.36328125" style="1" customWidth="1"/>
    <col min="766" max="766" width="8.7265625" style="1"/>
    <col min="767" max="767" width="10.6328125" style="1" customWidth="1"/>
    <col min="768" max="1007" width="8.7265625" style="1"/>
    <col min="1008" max="1008" width="9.6328125" style="1" bestFit="1" customWidth="1"/>
    <col min="1009" max="1009" width="8.7265625" style="1"/>
    <col min="1010" max="1010" width="9.54296875" style="1" bestFit="1" customWidth="1"/>
    <col min="1011" max="1011" width="10.6328125" style="1" customWidth="1"/>
    <col min="1012" max="1012" width="10.90625" style="1" customWidth="1"/>
    <col min="1013" max="1013" width="9.453125" style="1" bestFit="1" customWidth="1"/>
    <col min="1014" max="1014" width="10.08984375" style="1" customWidth="1"/>
    <col min="1015" max="1015" width="9.453125" style="1" bestFit="1" customWidth="1"/>
    <col min="1016" max="1016" width="10.90625" style="1" bestFit="1" customWidth="1"/>
    <col min="1017" max="1017" width="9.36328125" style="1" bestFit="1" customWidth="1"/>
    <col min="1018" max="1018" width="11.08984375" style="1" customWidth="1"/>
    <col min="1019" max="1019" width="9.453125" style="1" bestFit="1" customWidth="1"/>
    <col min="1020" max="1020" width="10.453125" style="1" customWidth="1"/>
    <col min="1021" max="1021" width="10.36328125" style="1" customWidth="1"/>
    <col min="1022" max="1022" width="8.7265625" style="1"/>
    <col min="1023" max="1023" width="10.6328125" style="1" customWidth="1"/>
    <col min="1024" max="1263" width="8.7265625" style="1"/>
    <col min="1264" max="1264" width="9.6328125" style="1" bestFit="1" customWidth="1"/>
    <col min="1265" max="1265" width="8.7265625" style="1"/>
    <col min="1266" max="1266" width="9.54296875" style="1" bestFit="1" customWidth="1"/>
    <col min="1267" max="1267" width="10.6328125" style="1" customWidth="1"/>
    <col min="1268" max="1268" width="10.90625" style="1" customWidth="1"/>
    <col min="1269" max="1269" width="9.453125" style="1" bestFit="1" customWidth="1"/>
    <col min="1270" max="1270" width="10.08984375" style="1" customWidth="1"/>
    <col min="1271" max="1271" width="9.453125" style="1" bestFit="1" customWidth="1"/>
    <col min="1272" max="1272" width="10.90625" style="1" bestFit="1" customWidth="1"/>
    <col min="1273" max="1273" width="9.36328125" style="1" bestFit="1" customWidth="1"/>
    <col min="1274" max="1274" width="11.08984375" style="1" customWidth="1"/>
    <col min="1275" max="1275" width="9.453125" style="1" bestFit="1" customWidth="1"/>
    <col min="1276" max="1276" width="10.453125" style="1" customWidth="1"/>
    <col min="1277" max="1277" width="10.36328125" style="1" customWidth="1"/>
    <col min="1278" max="1278" width="8.7265625" style="1"/>
    <col min="1279" max="1279" width="10.6328125" style="1" customWidth="1"/>
    <col min="1280" max="1519" width="8.7265625" style="1"/>
    <col min="1520" max="1520" width="9.6328125" style="1" bestFit="1" customWidth="1"/>
    <col min="1521" max="1521" width="8.7265625" style="1"/>
    <col min="1522" max="1522" width="9.54296875" style="1" bestFit="1" customWidth="1"/>
    <col min="1523" max="1523" width="10.6328125" style="1" customWidth="1"/>
    <col min="1524" max="1524" width="10.90625" style="1" customWidth="1"/>
    <col min="1525" max="1525" width="9.453125" style="1" bestFit="1" customWidth="1"/>
    <col min="1526" max="1526" width="10.08984375" style="1" customWidth="1"/>
    <col min="1527" max="1527" width="9.453125" style="1" bestFit="1" customWidth="1"/>
    <col min="1528" max="1528" width="10.90625" style="1" bestFit="1" customWidth="1"/>
    <col min="1529" max="1529" width="9.36328125" style="1" bestFit="1" customWidth="1"/>
    <col min="1530" max="1530" width="11.08984375" style="1" customWidth="1"/>
    <col min="1531" max="1531" width="9.453125" style="1" bestFit="1" customWidth="1"/>
    <col min="1532" max="1532" width="10.453125" style="1" customWidth="1"/>
    <col min="1533" max="1533" width="10.36328125" style="1" customWidth="1"/>
    <col min="1534" max="1534" width="8.7265625" style="1"/>
    <col min="1535" max="1535" width="10.6328125" style="1" customWidth="1"/>
    <col min="1536" max="1775" width="8.7265625" style="1"/>
    <col min="1776" max="1776" width="9.6328125" style="1" bestFit="1" customWidth="1"/>
    <col min="1777" max="1777" width="8.7265625" style="1"/>
    <col min="1778" max="1778" width="9.54296875" style="1" bestFit="1" customWidth="1"/>
    <col min="1779" max="1779" width="10.6328125" style="1" customWidth="1"/>
    <col min="1780" max="1780" width="10.90625" style="1" customWidth="1"/>
    <col min="1781" max="1781" width="9.453125" style="1" bestFit="1" customWidth="1"/>
    <col min="1782" max="1782" width="10.08984375" style="1" customWidth="1"/>
    <col min="1783" max="1783" width="9.453125" style="1" bestFit="1" customWidth="1"/>
    <col min="1784" max="1784" width="10.90625" style="1" bestFit="1" customWidth="1"/>
    <col min="1785" max="1785" width="9.36328125" style="1" bestFit="1" customWidth="1"/>
    <col min="1786" max="1786" width="11.08984375" style="1" customWidth="1"/>
    <col min="1787" max="1787" width="9.453125" style="1" bestFit="1" customWidth="1"/>
    <col min="1788" max="1788" width="10.453125" style="1" customWidth="1"/>
    <col min="1789" max="1789" width="10.36328125" style="1" customWidth="1"/>
    <col min="1790" max="1790" width="8.7265625" style="1"/>
    <col min="1791" max="1791" width="10.6328125" style="1" customWidth="1"/>
    <col min="1792" max="2031" width="8.7265625" style="1"/>
    <col min="2032" max="2032" width="9.6328125" style="1" bestFit="1" customWidth="1"/>
    <col min="2033" max="2033" width="8.7265625" style="1"/>
    <col min="2034" max="2034" width="9.54296875" style="1" bestFit="1" customWidth="1"/>
    <col min="2035" max="2035" width="10.6328125" style="1" customWidth="1"/>
    <col min="2036" max="2036" width="10.90625" style="1" customWidth="1"/>
    <col min="2037" max="2037" width="9.453125" style="1" bestFit="1" customWidth="1"/>
    <col min="2038" max="2038" width="10.08984375" style="1" customWidth="1"/>
    <col min="2039" max="2039" width="9.453125" style="1" bestFit="1" customWidth="1"/>
    <col min="2040" max="2040" width="10.90625" style="1" bestFit="1" customWidth="1"/>
    <col min="2041" max="2041" width="9.36328125" style="1" bestFit="1" customWidth="1"/>
    <col min="2042" max="2042" width="11.08984375" style="1" customWidth="1"/>
    <col min="2043" max="2043" width="9.453125" style="1" bestFit="1" customWidth="1"/>
    <col min="2044" max="2044" width="10.453125" style="1" customWidth="1"/>
    <col min="2045" max="2045" width="10.36328125" style="1" customWidth="1"/>
    <col min="2046" max="2046" width="8.7265625" style="1"/>
    <col min="2047" max="2047" width="10.6328125" style="1" customWidth="1"/>
    <col min="2048" max="2287" width="8.7265625" style="1"/>
    <col min="2288" max="2288" width="9.6328125" style="1" bestFit="1" customWidth="1"/>
    <col min="2289" max="2289" width="8.7265625" style="1"/>
    <col min="2290" max="2290" width="9.54296875" style="1" bestFit="1" customWidth="1"/>
    <col min="2291" max="2291" width="10.6328125" style="1" customWidth="1"/>
    <col min="2292" max="2292" width="10.90625" style="1" customWidth="1"/>
    <col min="2293" max="2293" width="9.453125" style="1" bestFit="1" customWidth="1"/>
    <col min="2294" max="2294" width="10.08984375" style="1" customWidth="1"/>
    <col min="2295" max="2295" width="9.453125" style="1" bestFit="1" customWidth="1"/>
    <col min="2296" max="2296" width="10.90625" style="1" bestFit="1" customWidth="1"/>
    <col min="2297" max="2297" width="9.36328125" style="1" bestFit="1" customWidth="1"/>
    <col min="2298" max="2298" width="11.08984375" style="1" customWidth="1"/>
    <col min="2299" max="2299" width="9.453125" style="1" bestFit="1" customWidth="1"/>
    <col min="2300" max="2300" width="10.453125" style="1" customWidth="1"/>
    <col min="2301" max="2301" width="10.36328125" style="1" customWidth="1"/>
    <col min="2302" max="2302" width="8.7265625" style="1"/>
    <col min="2303" max="2303" width="10.6328125" style="1" customWidth="1"/>
    <col min="2304" max="2543" width="8.7265625" style="1"/>
    <col min="2544" max="2544" width="9.6328125" style="1" bestFit="1" customWidth="1"/>
    <col min="2545" max="2545" width="8.7265625" style="1"/>
    <col min="2546" max="2546" width="9.54296875" style="1" bestFit="1" customWidth="1"/>
    <col min="2547" max="2547" width="10.6328125" style="1" customWidth="1"/>
    <col min="2548" max="2548" width="10.90625" style="1" customWidth="1"/>
    <col min="2549" max="2549" width="9.453125" style="1" bestFit="1" customWidth="1"/>
    <col min="2550" max="2550" width="10.08984375" style="1" customWidth="1"/>
    <col min="2551" max="2551" width="9.453125" style="1" bestFit="1" customWidth="1"/>
    <col min="2552" max="2552" width="10.90625" style="1" bestFit="1" customWidth="1"/>
    <col min="2553" max="2553" width="9.36328125" style="1" bestFit="1" customWidth="1"/>
    <col min="2554" max="2554" width="11.08984375" style="1" customWidth="1"/>
    <col min="2555" max="2555" width="9.453125" style="1" bestFit="1" customWidth="1"/>
    <col min="2556" max="2556" width="10.453125" style="1" customWidth="1"/>
    <col min="2557" max="2557" width="10.36328125" style="1" customWidth="1"/>
    <col min="2558" max="2558" width="8.7265625" style="1"/>
    <col min="2559" max="2559" width="10.6328125" style="1" customWidth="1"/>
    <col min="2560" max="2799" width="8.7265625" style="1"/>
    <col min="2800" max="2800" width="9.6328125" style="1" bestFit="1" customWidth="1"/>
    <col min="2801" max="2801" width="8.7265625" style="1"/>
    <col min="2802" max="2802" width="9.54296875" style="1" bestFit="1" customWidth="1"/>
    <col min="2803" max="2803" width="10.6328125" style="1" customWidth="1"/>
    <col min="2804" max="2804" width="10.90625" style="1" customWidth="1"/>
    <col min="2805" max="2805" width="9.453125" style="1" bestFit="1" customWidth="1"/>
    <col min="2806" max="2806" width="10.08984375" style="1" customWidth="1"/>
    <col min="2807" max="2807" width="9.453125" style="1" bestFit="1" customWidth="1"/>
    <col min="2808" max="2808" width="10.90625" style="1" bestFit="1" customWidth="1"/>
    <col min="2809" max="2809" width="9.36328125" style="1" bestFit="1" customWidth="1"/>
    <col min="2810" max="2810" width="11.08984375" style="1" customWidth="1"/>
    <col min="2811" max="2811" width="9.453125" style="1" bestFit="1" customWidth="1"/>
    <col min="2812" max="2812" width="10.453125" style="1" customWidth="1"/>
    <col min="2813" max="2813" width="10.36328125" style="1" customWidth="1"/>
    <col min="2814" max="2814" width="8.7265625" style="1"/>
    <col min="2815" max="2815" width="10.6328125" style="1" customWidth="1"/>
    <col min="2816" max="3055" width="8.7265625" style="1"/>
    <col min="3056" max="3056" width="9.6328125" style="1" bestFit="1" customWidth="1"/>
    <col min="3057" max="3057" width="8.7265625" style="1"/>
    <col min="3058" max="3058" width="9.54296875" style="1" bestFit="1" customWidth="1"/>
    <col min="3059" max="3059" width="10.6328125" style="1" customWidth="1"/>
    <col min="3060" max="3060" width="10.90625" style="1" customWidth="1"/>
    <col min="3061" max="3061" width="9.453125" style="1" bestFit="1" customWidth="1"/>
    <col min="3062" max="3062" width="10.08984375" style="1" customWidth="1"/>
    <col min="3063" max="3063" width="9.453125" style="1" bestFit="1" customWidth="1"/>
    <col min="3064" max="3064" width="10.90625" style="1" bestFit="1" customWidth="1"/>
    <col min="3065" max="3065" width="9.36328125" style="1" bestFit="1" customWidth="1"/>
    <col min="3066" max="3066" width="11.08984375" style="1" customWidth="1"/>
    <col min="3067" max="3067" width="9.453125" style="1" bestFit="1" customWidth="1"/>
    <col min="3068" max="3068" width="10.453125" style="1" customWidth="1"/>
    <col min="3069" max="3069" width="10.36328125" style="1" customWidth="1"/>
    <col min="3070" max="3070" width="8.7265625" style="1"/>
    <col min="3071" max="3071" width="10.6328125" style="1" customWidth="1"/>
    <col min="3072" max="3311" width="8.7265625" style="1"/>
    <col min="3312" max="3312" width="9.6328125" style="1" bestFit="1" customWidth="1"/>
    <col min="3313" max="3313" width="8.7265625" style="1"/>
    <col min="3314" max="3314" width="9.54296875" style="1" bestFit="1" customWidth="1"/>
    <col min="3315" max="3315" width="10.6328125" style="1" customWidth="1"/>
    <col min="3316" max="3316" width="10.90625" style="1" customWidth="1"/>
    <col min="3317" max="3317" width="9.453125" style="1" bestFit="1" customWidth="1"/>
    <col min="3318" max="3318" width="10.08984375" style="1" customWidth="1"/>
    <col min="3319" max="3319" width="9.453125" style="1" bestFit="1" customWidth="1"/>
    <col min="3320" max="3320" width="10.90625" style="1" bestFit="1" customWidth="1"/>
    <col min="3321" max="3321" width="9.36328125" style="1" bestFit="1" customWidth="1"/>
    <col min="3322" max="3322" width="11.08984375" style="1" customWidth="1"/>
    <col min="3323" max="3323" width="9.453125" style="1" bestFit="1" customWidth="1"/>
    <col min="3324" max="3324" width="10.453125" style="1" customWidth="1"/>
    <col min="3325" max="3325" width="10.36328125" style="1" customWidth="1"/>
    <col min="3326" max="3326" width="8.7265625" style="1"/>
    <col min="3327" max="3327" width="10.6328125" style="1" customWidth="1"/>
    <col min="3328" max="3567" width="8.7265625" style="1"/>
    <col min="3568" max="3568" width="9.6328125" style="1" bestFit="1" customWidth="1"/>
    <col min="3569" max="3569" width="8.7265625" style="1"/>
    <col min="3570" max="3570" width="9.54296875" style="1" bestFit="1" customWidth="1"/>
    <col min="3571" max="3571" width="10.6328125" style="1" customWidth="1"/>
    <col min="3572" max="3572" width="10.90625" style="1" customWidth="1"/>
    <col min="3573" max="3573" width="9.453125" style="1" bestFit="1" customWidth="1"/>
    <col min="3574" max="3574" width="10.08984375" style="1" customWidth="1"/>
    <col min="3575" max="3575" width="9.453125" style="1" bestFit="1" customWidth="1"/>
    <col min="3576" max="3576" width="10.90625" style="1" bestFit="1" customWidth="1"/>
    <col min="3577" max="3577" width="9.36328125" style="1" bestFit="1" customWidth="1"/>
    <col min="3578" max="3578" width="11.08984375" style="1" customWidth="1"/>
    <col min="3579" max="3579" width="9.453125" style="1" bestFit="1" customWidth="1"/>
    <col min="3580" max="3580" width="10.453125" style="1" customWidth="1"/>
    <col min="3581" max="3581" width="10.36328125" style="1" customWidth="1"/>
    <col min="3582" max="3582" width="8.7265625" style="1"/>
    <col min="3583" max="3583" width="10.6328125" style="1" customWidth="1"/>
    <col min="3584" max="3823" width="8.7265625" style="1"/>
    <col min="3824" max="3824" width="9.6328125" style="1" bestFit="1" customWidth="1"/>
    <col min="3825" max="3825" width="8.7265625" style="1"/>
    <col min="3826" max="3826" width="9.54296875" style="1" bestFit="1" customWidth="1"/>
    <col min="3827" max="3827" width="10.6328125" style="1" customWidth="1"/>
    <col min="3828" max="3828" width="10.90625" style="1" customWidth="1"/>
    <col min="3829" max="3829" width="9.453125" style="1" bestFit="1" customWidth="1"/>
    <col min="3830" max="3830" width="10.08984375" style="1" customWidth="1"/>
    <col min="3831" max="3831" width="9.453125" style="1" bestFit="1" customWidth="1"/>
    <col min="3832" max="3832" width="10.90625" style="1" bestFit="1" customWidth="1"/>
    <col min="3833" max="3833" width="9.36328125" style="1" bestFit="1" customWidth="1"/>
    <col min="3834" max="3834" width="11.08984375" style="1" customWidth="1"/>
    <col min="3835" max="3835" width="9.453125" style="1" bestFit="1" customWidth="1"/>
    <col min="3836" max="3836" width="10.453125" style="1" customWidth="1"/>
    <col min="3837" max="3837" width="10.36328125" style="1" customWidth="1"/>
    <col min="3838" max="3838" width="8.7265625" style="1"/>
    <col min="3839" max="3839" width="10.6328125" style="1" customWidth="1"/>
    <col min="3840" max="4079" width="8.7265625" style="1"/>
    <col min="4080" max="4080" width="9.6328125" style="1" bestFit="1" customWidth="1"/>
    <col min="4081" max="4081" width="8.7265625" style="1"/>
    <col min="4082" max="4082" width="9.54296875" style="1" bestFit="1" customWidth="1"/>
    <col min="4083" max="4083" width="10.6328125" style="1" customWidth="1"/>
    <col min="4084" max="4084" width="10.90625" style="1" customWidth="1"/>
    <col min="4085" max="4085" width="9.453125" style="1" bestFit="1" customWidth="1"/>
    <col min="4086" max="4086" width="10.08984375" style="1" customWidth="1"/>
    <col min="4087" max="4087" width="9.453125" style="1" bestFit="1" customWidth="1"/>
    <col min="4088" max="4088" width="10.90625" style="1" bestFit="1" customWidth="1"/>
    <col min="4089" max="4089" width="9.36328125" style="1" bestFit="1" customWidth="1"/>
    <col min="4090" max="4090" width="11.08984375" style="1" customWidth="1"/>
    <col min="4091" max="4091" width="9.453125" style="1" bestFit="1" customWidth="1"/>
    <col min="4092" max="4092" width="10.453125" style="1" customWidth="1"/>
    <col min="4093" max="4093" width="10.36328125" style="1" customWidth="1"/>
    <col min="4094" max="4094" width="8.7265625" style="1"/>
    <col min="4095" max="4095" width="10.6328125" style="1" customWidth="1"/>
    <col min="4096" max="4335" width="8.7265625" style="1"/>
    <col min="4336" max="4336" width="9.6328125" style="1" bestFit="1" customWidth="1"/>
    <col min="4337" max="4337" width="8.7265625" style="1"/>
    <col min="4338" max="4338" width="9.54296875" style="1" bestFit="1" customWidth="1"/>
    <col min="4339" max="4339" width="10.6328125" style="1" customWidth="1"/>
    <col min="4340" max="4340" width="10.90625" style="1" customWidth="1"/>
    <col min="4341" max="4341" width="9.453125" style="1" bestFit="1" customWidth="1"/>
    <col min="4342" max="4342" width="10.08984375" style="1" customWidth="1"/>
    <col min="4343" max="4343" width="9.453125" style="1" bestFit="1" customWidth="1"/>
    <col min="4344" max="4344" width="10.90625" style="1" bestFit="1" customWidth="1"/>
    <col min="4345" max="4345" width="9.36328125" style="1" bestFit="1" customWidth="1"/>
    <col min="4346" max="4346" width="11.08984375" style="1" customWidth="1"/>
    <col min="4347" max="4347" width="9.453125" style="1" bestFit="1" customWidth="1"/>
    <col min="4348" max="4348" width="10.453125" style="1" customWidth="1"/>
    <col min="4349" max="4349" width="10.36328125" style="1" customWidth="1"/>
    <col min="4350" max="4350" width="8.7265625" style="1"/>
    <col min="4351" max="4351" width="10.6328125" style="1" customWidth="1"/>
    <col min="4352" max="4591" width="8.7265625" style="1"/>
    <col min="4592" max="4592" width="9.6328125" style="1" bestFit="1" customWidth="1"/>
    <col min="4593" max="4593" width="8.7265625" style="1"/>
    <col min="4594" max="4594" width="9.54296875" style="1" bestFit="1" customWidth="1"/>
    <col min="4595" max="4595" width="10.6328125" style="1" customWidth="1"/>
    <col min="4596" max="4596" width="10.90625" style="1" customWidth="1"/>
    <col min="4597" max="4597" width="9.453125" style="1" bestFit="1" customWidth="1"/>
    <col min="4598" max="4598" width="10.08984375" style="1" customWidth="1"/>
    <col min="4599" max="4599" width="9.453125" style="1" bestFit="1" customWidth="1"/>
    <col min="4600" max="4600" width="10.90625" style="1" bestFit="1" customWidth="1"/>
    <col min="4601" max="4601" width="9.36328125" style="1" bestFit="1" customWidth="1"/>
    <col min="4602" max="4602" width="11.08984375" style="1" customWidth="1"/>
    <col min="4603" max="4603" width="9.453125" style="1" bestFit="1" customWidth="1"/>
    <col min="4604" max="4604" width="10.453125" style="1" customWidth="1"/>
    <col min="4605" max="4605" width="10.36328125" style="1" customWidth="1"/>
    <col min="4606" max="4606" width="8.7265625" style="1"/>
    <col min="4607" max="4607" width="10.6328125" style="1" customWidth="1"/>
    <col min="4608" max="4847" width="8.7265625" style="1"/>
    <col min="4848" max="4848" width="9.6328125" style="1" bestFit="1" customWidth="1"/>
    <col min="4849" max="4849" width="8.7265625" style="1"/>
    <col min="4850" max="4850" width="9.54296875" style="1" bestFit="1" customWidth="1"/>
    <col min="4851" max="4851" width="10.6328125" style="1" customWidth="1"/>
    <col min="4852" max="4852" width="10.90625" style="1" customWidth="1"/>
    <col min="4853" max="4853" width="9.453125" style="1" bestFit="1" customWidth="1"/>
    <col min="4854" max="4854" width="10.08984375" style="1" customWidth="1"/>
    <col min="4855" max="4855" width="9.453125" style="1" bestFit="1" customWidth="1"/>
    <col min="4856" max="4856" width="10.90625" style="1" bestFit="1" customWidth="1"/>
    <col min="4857" max="4857" width="9.36328125" style="1" bestFit="1" customWidth="1"/>
    <col min="4858" max="4858" width="11.08984375" style="1" customWidth="1"/>
    <col min="4859" max="4859" width="9.453125" style="1" bestFit="1" customWidth="1"/>
    <col min="4860" max="4860" width="10.453125" style="1" customWidth="1"/>
    <col min="4861" max="4861" width="10.36328125" style="1" customWidth="1"/>
    <col min="4862" max="4862" width="8.7265625" style="1"/>
    <col min="4863" max="4863" width="10.6328125" style="1" customWidth="1"/>
    <col min="4864" max="5103" width="8.7265625" style="1"/>
    <col min="5104" max="5104" width="9.6328125" style="1" bestFit="1" customWidth="1"/>
    <col min="5105" max="5105" width="8.7265625" style="1"/>
    <col min="5106" max="5106" width="9.54296875" style="1" bestFit="1" customWidth="1"/>
    <col min="5107" max="5107" width="10.6328125" style="1" customWidth="1"/>
    <col min="5108" max="5108" width="10.90625" style="1" customWidth="1"/>
    <col min="5109" max="5109" width="9.453125" style="1" bestFit="1" customWidth="1"/>
    <col min="5110" max="5110" width="10.08984375" style="1" customWidth="1"/>
    <col min="5111" max="5111" width="9.453125" style="1" bestFit="1" customWidth="1"/>
    <col min="5112" max="5112" width="10.90625" style="1" bestFit="1" customWidth="1"/>
    <col min="5113" max="5113" width="9.36328125" style="1" bestFit="1" customWidth="1"/>
    <col min="5114" max="5114" width="11.08984375" style="1" customWidth="1"/>
    <col min="5115" max="5115" width="9.453125" style="1" bestFit="1" customWidth="1"/>
    <col min="5116" max="5116" width="10.453125" style="1" customWidth="1"/>
    <col min="5117" max="5117" width="10.36328125" style="1" customWidth="1"/>
    <col min="5118" max="5118" width="8.7265625" style="1"/>
    <col min="5119" max="5119" width="10.6328125" style="1" customWidth="1"/>
    <col min="5120" max="5359" width="8.7265625" style="1"/>
    <col min="5360" max="5360" width="9.6328125" style="1" bestFit="1" customWidth="1"/>
    <col min="5361" max="5361" width="8.7265625" style="1"/>
    <col min="5362" max="5362" width="9.54296875" style="1" bestFit="1" customWidth="1"/>
    <col min="5363" max="5363" width="10.6328125" style="1" customWidth="1"/>
    <col min="5364" max="5364" width="10.90625" style="1" customWidth="1"/>
    <col min="5365" max="5365" width="9.453125" style="1" bestFit="1" customWidth="1"/>
    <col min="5366" max="5366" width="10.08984375" style="1" customWidth="1"/>
    <col min="5367" max="5367" width="9.453125" style="1" bestFit="1" customWidth="1"/>
    <col min="5368" max="5368" width="10.90625" style="1" bestFit="1" customWidth="1"/>
    <col min="5369" max="5369" width="9.36328125" style="1" bestFit="1" customWidth="1"/>
    <col min="5370" max="5370" width="11.08984375" style="1" customWidth="1"/>
    <col min="5371" max="5371" width="9.453125" style="1" bestFit="1" customWidth="1"/>
    <col min="5372" max="5372" width="10.453125" style="1" customWidth="1"/>
    <col min="5373" max="5373" width="10.36328125" style="1" customWidth="1"/>
    <col min="5374" max="5374" width="8.7265625" style="1"/>
    <col min="5375" max="5375" width="10.6328125" style="1" customWidth="1"/>
    <col min="5376" max="5615" width="8.7265625" style="1"/>
    <col min="5616" max="5616" width="9.6328125" style="1" bestFit="1" customWidth="1"/>
    <col min="5617" max="5617" width="8.7265625" style="1"/>
    <col min="5618" max="5618" width="9.54296875" style="1" bestFit="1" customWidth="1"/>
    <col min="5619" max="5619" width="10.6328125" style="1" customWidth="1"/>
    <col min="5620" max="5620" width="10.90625" style="1" customWidth="1"/>
    <col min="5621" max="5621" width="9.453125" style="1" bestFit="1" customWidth="1"/>
    <col min="5622" max="5622" width="10.08984375" style="1" customWidth="1"/>
    <col min="5623" max="5623" width="9.453125" style="1" bestFit="1" customWidth="1"/>
    <col min="5624" max="5624" width="10.90625" style="1" bestFit="1" customWidth="1"/>
    <col min="5625" max="5625" width="9.36328125" style="1" bestFit="1" customWidth="1"/>
    <col min="5626" max="5626" width="11.08984375" style="1" customWidth="1"/>
    <col min="5627" max="5627" width="9.453125" style="1" bestFit="1" customWidth="1"/>
    <col min="5628" max="5628" width="10.453125" style="1" customWidth="1"/>
    <col min="5629" max="5629" width="10.36328125" style="1" customWidth="1"/>
    <col min="5630" max="5630" width="8.7265625" style="1"/>
    <col min="5631" max="5631" width="10.6328125" style="1" customWidth="1"/>
    <col min="5632" max="5871" width="8.7265625" style="1"/>
    <col min="5872" max="5872" width="9.6328125" style="1" bestFit="1" customWidth="1"/>
    <col min="5873" max="5873" width="8.7265625" style="1"/>
    <col min="5874" max="5874" width="9.54296875" style="1" bestFit="1" customWidth="1"/>
    <col min="5875" max="5875" width="10.6328125" style="1" customWidth="1"/>
    <col min="5876" max="5876" width="10.90625" style="1" customWidth="1"/>
    <col min="5877" max="5877" width="9.453125" style="1" bestFit="1" customWidth="1"/>
    <col min="5878" max="5878" width="10.08984375" style="1" customWidth="1"/>
    <col min="5879" max="5879" width="9.453125" style="1" bestFit="1" customWidth="1"/>
    <col min="5880" max="5880" width="10.90625" style="1" bestFit="1" customWidth="1"/>
    <col min="5881" max="5881" width="9.36328125" style="1" bestFit="1" customWidth="1"/>
    <col min="5882" max="5882" width="11.08984375" style="1" customWidth="1"/>
    <col min="5883" max="5883" width="9.453125" style="1" bestFit="1" customWidth="1"/>
    <col min="5884" max="5884" width="10.453125" style="1" customWidth="1"/>
    <col min="5885" max="5885" width="10.36328125" style="1" customWidth="1"/>
    <col min="5886" max="5886" width="8.7265625" style="1"/>
    <col min="5887" max="5887" width="10.6328125" style="1" customWidth="1"/>
    <col min="5888" max="6127" width="8.7265625" style="1"/>
    <col min="6128" max="6128" width="9.6328125" style="1" bestFit="1" customWidth="1"/>
    <col min="6129" max="6129" width="8.7265625" style="1"/>
    <col min="6130" max="6130" width="9.54296875" style="1" bestFit="1" customWidth="1"/>
    <col min="6131" max="6131" width="10.6328125" style="1" customWidth="1"/>
    <col min="6132" max="6132" width="10.90625" style="1" customWidth="1"/>
    <col min="6133" max="6133" width="9.453125" style="1" bestFit="1" customWidth="1"/>
    <col min="6134" max="6134" width="10.08984375" style="1" customWidth="1"/>
    <col min="6135" max="6135" width="9.453125" style="1" bestFit="1" customWidth="1"/>
    <col min="6136" max="6136" width="10.90625" style="1" bestFit="1" customWidth="1"/>
    <col min="6137" max="6137" width="9.36328125" style="1" bestFit="1" customWidth="1"/>
    <col min="6138" max="6138" width="11.08984375" style="1" customWidth="1"/>
    <col min="6139" max="6139" width="9.453125" style="1" bestFit="1" customWidth="1"/>
    <col min="6140" max="6140" width="10.453125" style="1" customWidth="1"/>
    <col min="6141" max="6141" width="10.36328125" style="1" customWidth="1"/>
    <col min="6142" max="6142" width="8.7265625" style="1"/>
    <col min="6143" max="6143" width="10.6328125" style="1" customWidth="1"/>
    <col min="6144" max="6383" width="8.7265625" style="1"/>
    <col min="6384" max="6384" width="9.6328125" style="1" bestFit="1" customWidth="1"/>
    <col min="6385" max="6385" width="8.7265625" style="1"/>
    <col min="6386" max="6386" width="9.54296875" style="1" bestFit="1" customWidth="1"/>
    <col min="6387" max="6387" width="10.6328125" style="1" customWidth="1"/>
    <col min="6388" max="6388" width="10.90625" style="1" customWidth="1"/>
    <col min="6389" max="6389" width="9.453125" style="1" bestFit="1" customWidth="1"/>
    <col min="6390" max="6390" width="10.08984375" style="1" customWidth="1"/>
    <col min="6391" max="6391" width="9.453125" style="1" bestFit="1" customWidth="1"/>
    <col min="6392" max="6392" width="10.90625" style="1" bestFit="1" customWidth="1"/>
    <col min="6393" max="6393" width="9.36328125" style="1" bestFit="1" customWidth="1"/>
    <col min="6394" max="6394" width="11.08984375" style="1" customWidth="1"/>
    <col min="6395" max="6395" width="9.453125" style="1" bestFit="1" customWidth="1"/>
    <col min="6396" max="6396" width="10.453125" style="1" customWidth="1"/>
    <col min="6397" max="6397" width="10.36328125" style="1" customWidth="1"/>
    <col min="6398" max="6398" width="8.7265625" style="1"/>
    <col min="6399" max="6399" width="10.6328125" style="1" customWidth="1"/>
    <col min="6400" max="6639" width="8.7265625" style="1"/>
    <col min="6640" max="6640" width="9.6328125" style="1" bestFit="1" customWidth="1"/>
    <col min="6641" max="6641" width="8.7265625" style="1"/>
    <col min="6642" max="6642" width="9.54296875" style="1" bestFit="1" customWidth="1"/>
    <col min="6643" max="6643" width="10.6328125" style="1" customWidth="1"/>
    <col min="6644" max="6644" width="10.90625" style="1" customWidth="1"/>
    <col min="6645" max="6645" width="9.453125" style="1" bestFit="1" customWidth="1"/>
    <col min="6646" max="6646" width="10.08984375" style="1" customWidth="1"/>
    <col min="6647" max="6647" width="9.453125" style="1" bestFit="1" customWidth="1"/>
    <col min="6648" max="6648" width="10.90625" style="1" bestFit="1" customWidth="1"/>
    <col min="6649" max="6649" width="9.36328125" style="1" bestFit="1" customWidth="1"/>
    <col min="6650" max="6650" width="11.08984375" style="1" customWidth="1"/>
    <col min="6651" max="6651" width="9.453125" style="1" bestFit="1" customWidth="1"/>
    <col min="6652" max="6652" width="10.453125" style="1" customWidth="1"/>
    <col min="6653" max="6653" width="10.36328125" style="1" customWidth="1"/>
    <col min="6654" max="6654" width="8.7265625" style="1"/>
    <col min="6655" max="6655" width="10.6328125" style="1" customWidth="1"/>
    <col min="6656" max="6895" width="8.7265625" style="1"/>
    <col min="6896" max="6896" width="9.6328125" style="1" bestFit="1" customWidth="1"/>
    <col min="6897" max="6897" width="8.7265625" style="1"/>
    <col min="6898" max="6898" width="9.54296875" style="1" bestFit="1" customWidth="1"/>
    <col min="6899" max="6899" width="10.6328125" style="1" customWidth="1"/>
    <col min="6900" max="6900" width="10.90625" style="1" customWidth="1"/>
    <col min="6901" max="6901" width="9.453125" style="1" bestFit="1" customWidth="1"/>
    <col min="6902" max="6902" width="10.08984375" style="1" customWidth="1"/>
    <col min="6903" max="6903" width="9.453125" style="1" bestFit="1" customWidth="1"/>
    <col min="6904" max="6904" width="10.90625" style="1" bestFit="1" customWidth="1"/>
    <col min="6905" max="6905" width="9.36328125" style="1" bestFit="1" customWidth="1"/>
    <col min="6906" max="6906" width="11.08984375" style="1" customWidth="1"/>
    <col min="6907" max="6907" width="9.453125" style="1" bestFit="1" customWidth="1"/>
    <col min="6908" max="6908" width="10.453125" style="1" customWidth="1"/>
    <col min="6909" max="6909" width="10.36328125" style="1" customWidth="1"/>
    <col min="6910" max="6910" width="8.7265625" style="1"/>
    <col min="6911" max="6911" width="10.6328125" style="1" customWidth="1"/>
    <col min="6912" max="7151" width="8.7265625" style="1"/>
    <col min="7152" max="7152" width="9.6328125" style="1" bestFit="1" customWidth="1"/>
    <col min="7153" max="7153" width="8.7265625" style="1"/>
    <col min="7154" max="7154" width="9.54296875" style="1" bestFit="1" customWidth="1"/>
    <col min="7155" max="7155" width="10.6328125" style="1" customWidth="1"/>
    <col min="7156" max="7156" width="10.90625" style="1" customWidth="1"/>
    <col min="7157" max="7157" width="9.453125" style="1" bestFit="1" customWidth="1"/>
    <col min="7158" max="7158" width="10.08984375" style="1" customWidth="1"/>
    <col min="7159" max="7159" width="9.453125" style="1" bestFit="1" customWidth="1"/>
    <col min="7160" max="7160" width="10.90625" style="1" bestFit="1" customWidth="1"/>
    <col min="7161" max="7161" width="9.36328125" style="1" bestFit="1" customWidth="1"/>
    <col min="7162" max="7162" width="11.08984375" style="1" customWidth="1"/>
    <col min="7163" max="7163" width="9.453125" style="1" bestFit="1" customWidth="1"/>
    <col min="7164" max="7164" width="10.453125" style="1" customWidth="1"/>
    <col min="7165" max="7165" width="10.36328125" style="1" customWidth="1"/>
    <col min="7166" max="7166" width="8.7265625" style="1"/>
    <col min="7167" max="7167" width="10.6328125" style="1" customWidth="1"/>
    <col min="7168" max="7407" width="8.7265625" style="1"/>
    <col min="7408" max="7408" width="9.6328125" style="1" bestFit="1" customWidth="1"/>
    <col min="7409" max="7409" width="8.7265625" style="1"/>
    <col min="7410" max="7410" width="9.54296875" style="1" bestFit="1" customWidth="1"/>
    <col min="7411" max="7411" width="10.6328125" style="1" customWidth="1"/>
    <col min="7412" max="7412" width="10.90625" style="1" customWidth="1"/>
    <col min="7413" max="7413" width="9.453125" style="1" bestFit="1" customWidth="1"/>
    <col min="7414" max="7414" width="10.08984375" style="1" customWidth="1"/>
    <col min="7415" max="7415" width="9.453125" style="1" bestFit="1" customWidth="1"/>
    <col min="7416" max="7416" width="10.90625" style="1" bestFit="1" customWidth="1"/>
    <col min="7417" max="7417" width="9.36328125" style="1" bestFit="1" customWidth="1"/>
    <col min="7418" max="7418" width="11.08984375" style="1" customWidth="1"/>
    <col min="7419" max="7419" width="9.453125" style="1" bestFit="1" customWidth="1"/>
    <col min="7420" max="7420" width="10.453125" style="1" customWidth="1"/>
    <col min="7421" max="7421" width="10.36328125" style="1" customWidth="1"/>
    <col min="7422" max="7422" width="8.7265625" style="1"/>
    <col min="7423" max="7423" width="10.6328125" style="1" customWidth="1"/>
    <col min="7424" max="7663" width="8.7265625" style="1"/>
    <col min="7664" max="7664" width="9.6328125" style="1" bestFit="1" customWidth="1"/>
    <col min="7665" max="7665" width="8.7265625" style="1"/>
    <col min="7666" max="7666" width="9.54296875" style="1" bestFit="1" customWidth="1"/>
    <col min="7667" max="7667" width="10.6328125" style="1" customWidth="1"/>
    <col min="7668" max="7668" width="10.90625" style="1" customWidth="1"/>
    <col min="7669" max="7669" width="9.453125" style="1" bestFit="1" customWidth="1"/>
    <col min="7670" max="7670" width="10.08984375" style="1" customWidth="1"/>
    <col min="7671" max="7671" width="9.453125" style="1" bestFit="1" customWidth="1"/>
    <col min="7672" max="7672" width="10.90625" style="1" bestFit="1" customWidth="1"/>
    <col min="7673" max="7673" width="9.36328125" style="1" bestFit="1" customWidth="1"/>
    <col min="7674" max="7674" width="11.08984375" style="1" customWidth="1"/>
    <col min="7675" max="7675" width="9.453125" style="1" bestFit="1" customWidth="1"/>
    <col min="7676" max="7676" width="10.453125" style="1" customWidth="1"/>
    <col min="7677" max="7677" width="10.36328125" style="1" customWidth="1"/>
    <col min="7678" max="7678" width="8.7265625" style="1"/>
    <col min="7679" max="7679" width="10.6328125" style="1" customWidth="1"/>
    <col min="7680" max="7919" width="8.7265625" style="1"/>
    <col min="7920" max="7920" width="9.6328125" style="1" bestFit="1" customWidth="1"/>
    <col min="7921" max="7921" width="8.7265625" style="1"/>
    <col min="7922" max="7922" width="9.54296875" style="1" bestFit="1" customWidth="1"/>
    <col min="7923" max="7923" width="10.6328125" style="1" customWidth="1"/>
    <col min="7924" max="7924" width="10.90625" style="1" customWidth="1"/>
    <col min="7925" max="7925" width="9.453125" style="1" bestFit="1" customWidth="1"/>
    <col min="7926" max="7926" width="10.08984375" style="1" customWidth="1"/>
    <col min="7927" max="7927" width="9.453125" style="1" bestFit="1" customWidth="1"/>
    <col min="7928" max="7928" width="10.90625" style="1" bestFit="1" customWidth="1"/>
    <col min="7929" max="7929" width="9.36328125" style="1" bestFit="1" customWidth="1"/>
    <col min="7930" max="7930" width="11.08984375" style="1" customWidth="1"/>
    <col min="7931" max="7931" width="9.453125" style="1" bestFit="1" customWidth="1"/>
    <col min="7932" max="7932" width="10.453125" style="1" customWidth="1"/>
    <col min="7933" max="7933" width="10.36328125" style="1" customWidth="1"/>
    <col min="7934" max="7934" width="8.7265625" style="1"/>
    <col min="7935" max="7935" width="10.6328125" style="1" customWidth="1"/>
    <col min="7936" max="8175" width="8.7265625" style="1"/>
    <col min="8176" max="8176" width="9.6328125" style="1" bestFit="1" customWidth="1"/>
    <col min="8177" max="8177" width="8.7265625" style="1"/>
    <col min="8178" max="8178" width="9.54296875" style="1" bestFit="1" customWidth="1"/>
    <col min="8179" max="8179" width="10.6328125" style="1" customWidth="1"/>
    <col min="8180" max="8180" width="10.90625" style="1" customWidth="1"/>
    <col min="8181" max="8181" width="9.453125" style="1" bestFit="1" customWidth="1"/>
    <col min="8182" max="8182" width="10.08984375" style="1" customWidth="1"/>
    <col min="8183" max="8183" width="9.453125" style="1" bestFit="1" customWidth="1"/>
    <col min="8184" max="8184" width="10.90625" style="1" bestFit="1" customWidth="1"/>
    <col min="8185" max="8185" width="9.36328125" style="1" bestFit="1" customWidth="1"/>
    <col min="8186" max="8186" width="11.08984375" style="1" customWidth="1"/>
    <col min="8187" max="8187" width="9.453125" style="1" bestFit="1" customWidth="1"/>
    <col min="8188" max="8188" width="10.453125" style="1" customWidth="1"/>
    <col min="8189" max="8189" width="10.36328125" style="1" customWidth="1"/>
    <col min="8190" max="8190" width="8.7265625" style="1"/>
    <col min="8191" max="8191" width="10.6328125" style="1" customWidth="1"/>
    <col min="8192" max="8431" width="8.7265625" style="1"/>
    <col min="8432" max="8432" width="9.6328125" style="1" bestFit="1" customWidth="1"/>
    <col min="8433" max="8433" width="8.7265625" style="1"/>
    <col min="8434" max="8434" width="9.54296875" style="1" bestFit="1" customWidth="1"/>
    <col min="8435" max="8435" width="10.6328125" style="1" customWidth="1"/>
    <col min="8436" max="8436" width="10.90625" style="1" customWidth="1"/>
    <col min="8437" max="8437" width="9.453125" style="1" bestFit="1" customWidth="1"/>
    <col min="8438" max="8438" width="10.08984375" style="1" customWidth="1"/>
    <col min="8439" max="8439" width="9.453125" style="1" bestFit="1" customWidth="1"/>
    <col min="8440" max="8440" width="10.90625" style="1" bestFit="1" customWidth="1"/>
    <col min="8441" max="8441" width="9.36328125" style="1" bestFit="1" customWidth="1"/>
    <col min="8442" max="8442" width="11.08984375" style="1" customWidth="1"/>
    <col min="8443" max="8443" width="9.453125" style="1" bestFit="1" customWidth="1"/>
    <col min="8444" max="8444" width="10.453125" style="1" customWidth="1"/>
    <col min="8445" max="8445" width="10.36328125" style="1" customWidth="1"/>
    <col min="8446" max="8446" width="8.7265625" style="1"/>
    <col min="8447" max="8447" width="10.6328125" style="1" customWidth="1"/>
    <col min="8448" max="8687" width="8.7265625" style="1"/>
    <col min="8688" max="8688" width="9.6328125" style="1" bestFit="1" customWidth="1"/>
    <col min="8689" max="8689" width="8.7265625" style="1"/>
    <col min="8690" max="8690" width="9.54296875" style="1" bestFit="1" customWidth="1"/>
    <col min="8691" max="8691" width="10.6328125" style="1" customWidth="1"/>
    <col min="8692" max="8692" width="10.90625" style="1" customWidth="1"/>
    <col min="8693" max="8693" width="9.453125" style="1" bestFit="1" customWidth="1"/>
    <col min="8694" max="8694" width="10.08984375" style="1" customWidth="1"/>
    <col min="8695" max="8695" width="9.453125" style="1" bestFit="1" customWidth="1"/>
    <col min="8696" max="8696" width="10.90625" style="1" bestFit="1" customWidth="1"/>
    <col min="8697" max="8697" width="9.36328125" style="1" bestFit="1" customWidth="1"/>
    <col min="8698" max="8698" width="11.08984375" style="1" customWidth="1"/>
    <col min="8699" max="8699" width="9.453125" style="1" bestFit="1" customWidth="1"/>
    <col min="8700" max="8700" width="10.453125" style="1" customWidth="1"/>
    <col min="8701" max="8701" width="10.36328125" style="1" customWidth="1"/>
    <col min="8702" max="8702" width="8.7265625" style="1"/>
    <col min="8703" max="8703" width="10.6328125" style="1" customWidth="1"/>
    <col min="8704" max="8943" width="8.7265625" style="1"/>
    <col min="8944" max="8944" width="9.6328125" style="1" bestFit="1" customWidth="1"/>
    <col min="8945" max="8945" width="8.7265625" style="1"/>
    <col min="8946" max="8946" width="9.54296875" style="1" bestFit="1" customWidth="1"/>
    <col min="8947" max="8947" width="10.6328125" style="1" customWidth="1"/>
    <col min="8948" max="8948" width="10.90625" style="1" customWidth="1"/>
    <col min="8949" max="8949" width="9.453125" style="1" bestFit="1" customWidth="1"/>
    <col min="8950" max="8950" width="10.08984375" style="1" customWidth="1"/>
    <col min="8951" max="8951" width="9.453125" style="1" bestFit="1" customWidth="1"/>
    <col min="8952" max="8952" width="10.90625" style="1" bestFit="1" customWidth="1"/>
    <col min="8953" max="8953" width="9.36328125" style="1" bestFit="1" customWidth="1"/>
    <col min="8954" max="8954" width="11.08984375" style="1" customWidth="1"/>
    <col min="8955" max="8955" width="9.453125" style="1" bestFit="1" customWidth="1"/>
    <col min="8956" max="8956" width="10.453125" style="1" customWidth="1"/>
    <col min="8957" max="8957" width="10.36328125" style="1" customWidth="1"/>
    <col min="8958" max="8958" width="8.7265625" style="1"/>
    <col min="8959" max="8959" width="10.6328125" style="1" customWidth="1"/>
    <col min="8960" max="9199" width="8.7265625" style="1"/>
    <col min="9200" max="9200" width="9.6328125" style="1" bestFit="1" customWidth="1"/>
    <col min="9201" max="9201" width="8.7265625" style="1"/>
    <col min="9202" max="9202" width="9.54296875" style="1" bestFit="1" customWidth="1"/>
    <col min="9203" max="9203" width="10.6328125" style="1" customWidth="1"/>
    <col min="9204" max="9204" width="10.90625" style="1" customWidth="1"/>
    <col min="9205" max="9205" width="9.453125" style="1" bestFit="1" customWidth="1"/>
    <col min="9206" max="9206" width="10.08984375" style="1" customWidth="1"/>
    <col min="9207" max="9207" width="9.453125" style="1" bestFit="1" customWidth="1"/>
    <col min="9208" max="9208" width="10.90625" style="1" bestFit="1" customWidth="1"/>
    <col min="9209" max="9209" width="9.36328125" style="1" bestFit="1" customWidth="1"/>
    <col min="9210" max="9210" width="11.08984375" style="1" customWidth="1"/>
    <col min="9211" max="9211" width="9.453125" style="1" bestFit="1" customWidth="1"/>
    <col min="9212" max="9212" width="10.453125" style="1" customWidth="1"/>
    <col min="9213" max="9213" width="10.36328125" style="1" customWidth="1"/>
    <col min="9214" max="9214" width="8.7265625" style="1"/>
    <col min="9215" max="9215" width="10.6328125" style="1" customWidth="1"/>
    <col min="9216" max="9455" width="8.7265625" style="1"/>
    <col min="9456" max="9456" width="9.6328125" style="1" bestFit="1" customWidth="1"/>
    <col min="9457" max="9457" width="8.7265625" style="1"/>
    <col min="9458" max="9458" width="9.54296875" style="1" bestFit="1" customWidth="1"/>
    <col min="9459" max="9459" width="10.6328125" style="1" customWidth="1"/>
    <col min="9460" max="9460" width="10.90625" style="1" customWidth="1"/>
    <col min="9461" max="9461" width="9.453125" style="1" bestFit="1" customWidth="1"/>
    <col min="9462" max="9462" width="10.08984375" style="1" customWidth="1"/>
    <col min="9463" max="9463" width="9.453125" style="1" bestFit="1" customWidth="1"/>
    <col min="9464" max="9464" width="10.90625" style="1" bestFit="1" customWidth="1"/>
    <col min="9465" max="9465" width="9.36328125" style="1" bestFit="1" customWidth="1"/>
    <col min="9466" max="9466" width="11.08984375" style="1" customWidth="1"/>
    <col min="9467" max="9467" width="9.453125" style="1" bestFit="1" customWidth="1"/>
    <col min="9468" max="9468" width="10.453125" style="1" customWidth="1"/>
    <col min="9469" max="9469" width="10.36328125" style="1" customWidth="1"/>
    <col min="9470" max="9470" width="8.7265625" style="1"/>
    <col min="9471" max="9471" width="10.6328125" style="1" customWidth="1"/>
    <col min="9472" max="9711" width="8.7265625" style="1"/>
    <col min="9712" max="9712" width="9.6328125" style="1" bestFit="1" customWidth="1"/>
    <col min="9713" max="9713" width="8.7265625" style="1"/>
    <col min="9714" max="9714" width="9.54296875" style="1" bestFit="1" customWidth="1"/>
    <col min="9715" max="9715" width="10.6328125" style="1" customWidth="1"/>
    <col min="9716" max="9716" width="10.90625" style="1" customWidth="1"/>
    <col min="9717" max="9717" width="9.453125" style="1" bestFit="1" customWidth="1"/>
    <col min="9718" max="9718" width="10.08984375" style="1" customWidth="1"/>
    <col min="9719" max="9719" width="9.453125" style="1" bestFit="1" customWidth="1"/>
    <col min="9720" max="9720" width="10.90625" style="1" bestFit="1" customWidth="1"/>
    <col min="9721" max="9721" width="9.36328125" style="1" bestFit="1" customWidth="1"/>
    <col min="9722" max="9722" width="11.08984375" style="1" customWidth="1"/>
    <col min="9723" max="9723" width="9.453125" style="1" bestFit="1" customWidth="1"/>
    <col min="9724" max="9724" width="10.453125" style="1" customWidth="1"/>
    <col min="9725" max="9725" width="10.36328125" style="1" customWidth="1"/>
    <col min="9726" max="9726" width="8.7265625" style="1"/>
    <col min="9727" max="9727" width="10.6328125" style="1" customWidth="1"/>
    <col min="9728" max="9967" width="8.7265625" style="1"/>
    <col min="9968" max="9968" width="9.6328125" style="1" bestFit="1" customWidth="1"/>
    <col min="9969" max="9969" width="8.7265625" style="1"/>
    <col min="9970" max="9970" width="9.54296875" style="1" bestFit="1" customWidth="1"/>
    <col min="9971" max="9971" width="10.6328125" style="1" customWidth="1"/>
    <col min="9972" max="9972" width="10.90625" style="1" customWidth="1"/>
    <col min="9973" max="9973" width="9.453125" style="1" bestFit="1" customWidth="1"/>
    <col min="9974" max="9974" width="10.08984375" style="1" customWidth="1"/>
    <col min="9975" max="9975" width="9.453125" style="1" bestFit="1" customWidth="1"/>
    <col min="9976" max="9976" width="10.90625" style="1" bestFit="1" customWidth="1"/>
    <col min="9977" max="9977" width="9.36328125" style="1" bestFit="1" customWidth="1"/>
    <col min="9978" max="9978" width="11.08984375" style="1" customWidth="1"/>
    <col min="9979" max="9979" width="9.453125" style="1" bestFit="1" customWidth="1"/>
    <col min="9980" max="9980" width="10.453125" style="1" customWidth="1"/>
    <col min="9981" max="9981" width="10.36328125" style="1" customWidth="1"/>
    <col min="9982" max="9982" width="8.7265625" style="1"/>
    <col min="9983" max="9983" width="10.6328125" style="1" customWidth="1"/>
    <col min="9984" max="10223" width="8.7265625" style="1"/>
    <col min="10224" max="10224" width="9.6328125" style="1" bestFit="1" customWidth="1"/>
    <col min="10225" max="10225" width="8.7265625" style="1"/>
    <col min="10226" max="10226" width="9.54296875" style="1" bestFit="1" customWidth="1"/>
    <col min="10227" max="10227" width="10.6328125" style="1" customWidth="1"/>
    <col min="10228" max="10228" width="10.90625" style="1" customWidth="1"/>
    <col min="10229" max="10229" width="9.453125" style="1" bestFit="1" customWidth="1"/>
    <col min="10230" max="10230" width="10.08984375" style="1" customWidth="1"/>
    <col min="10231" max="10231" width="9.453125" style="1" bestFit="1" customWidth="1"/>
    <col min="10232" max="10232" width="10.90625" style="1" bestFit="1" customWidth="1"/>
    <col min="10233" max="10233" width="9.36328125" style="1" bestFit="1" customWidth="1"/>
    <col min="10234" max="10234" width="11.08984375" style="1" customWidth="1"/>
    <col min="10235" max="10235" width="9.453125" style="1" bestFit="1" customWidth="1"/>
    <col min="10236" max="10236" width="10.453125" style="1" customWidth="1"/>
    <col min="10237" max="10237" width="10.36328125" style="1" customWidth="1"/>
    <col min="10238" max="10238" width="8.7265625" style="1"/>
    <col min="10239" max="10239" width="10.6328125" style="1" customWidth="1"/>
    <col min="10240" max="10479" width="8.7265625" style="1"/>
    <col min="10480" max="10480" width="9.6328125" style="1" bestFit="1" customWidth="1"/>
    <col min="10481" max="10481" width="8.7265625" style="1"/>
    <col min="10482" max="10482" width="9.54296875" style="1" bestFit="1" customWidth="1"/>
    <col min="10483" max="10483" width="10.6328125" style="1" customWidth="1"/>
    <col min="10484" max="10484" width="10.90625" style="1" customWidth="1"/>
    <col min="10485" max="10485" width="9.453125" style="1" bestFit="1" customWidth="1"/>
    <col min="10486" max="10486" width="10.08984375" style="1" customWidth="1"/>
    <col min="10487" max="10487" width="9.453125" style="1" bestFit="1" customWidth="1"/>
    <col min="10488" max="10488" width="10.90625" style="1" bestFit="1" customWidth="1"/>
    <col min="10489" max="10489" width="9.36328125" style="1" bestFit="1" customWidth="1"/>
    <col min="10490" max="10490" width="11.08984375" style="1" customWidth="1"/>
    <col min="10491" max="10491" width="9.453125" style="1" bestFit="1" customWidth="1"/>
    <col min="10492" max="10492" width="10.453125" style="1" customWidth="1"/>
    <col min="10493" max="10493" width="10.36328125" style="1" customWidth="1"/>
    <col min="10494" max="10494" width="8.7265625" style="1"/>
    <col min="10495" max="10495" width="10.6328125" style="1" customWidth="1"/>
    <col min="10496" max="10735" width="8.7265625" style="1"/>
    <col min="10736" max="10736" width="9.6328125" style="1" bestFit="1" customWidth="1"/>
    <col min="10737" max="10737" width="8.7265625" style="1"/>
    <col min="10738" max="10738" width="9.54296875" style="1" bestFit="1" customWidth="1"/>
    <col min="10739" max="10739" width="10.6328125" style="1" customWidth="1"/>
    <col min="10740" max="10740" width="10.90625" style="1" customWidth="1"/>
    <col min="10741" max="10741" width="9.453125" style="1" bestFit="1" customWidth="1"/>
    <col min="10742" max="10742" width="10.08984375" style="1" customWidth="1"/>
    <col min="10743" max="10743" width="9.453125" style="1" bestFit="1" customWidth="1"/>
    <col min="10744" max="10744" width="10.90625" style="1" bestFit="1" customWidth="1"/>
    <col min="10745" max="10745" width="9.36328125" style="1" bestFit="1" customWidth="1"/>
    <col min="10746" max="10746" width="11.08984375" style="1" customWidth="1"/>
    <col min="10747" max="10747" width="9.453125" style="1" bestFit="1" customWidth="1"/>
    <col min="10748" max="10748" width="10.453125" style="1" customWidth="1"/>
    <col min="10749" max="10749" width="10.36328125" style="1" customWidth="1"/>
    <col min="10750" max="10750" width="8.7265625" style="1"/>
    <col min="10751" max="10751" width="10.6328125" style="1" customWidth="1"/>
    <col min="10752" max="10991" width="8.7265625" style="1"/>
    <col min="10992" max="10992" width="9.6328125" style="1" bestFit="1" customWidth="1"/>
    <col min="10993" max="10993" width="8.7265625" style="1"/>
    <col min="10994" max="10994" width="9.54296875" style="1" bestFit="1" customWidth="1"/>
    <col min="10995" max="10995" width="10.6328125" style="1" customWidth="1"/>
    <col min="10996" max="10996" width="10.90625" style="1" customWidth="1"/>
    <col min="10997" max="10997" width="9.453125" style="1" bestFit="1" customWidth="1"/>
    <col min="10998" max="10998" width="10.08984375" style="1" customWidth="1"/>
    <col min="10999" max="10999" width="9.453125" style="1" bestFit="1" customWidth="1"/>
    <col min="11000" max="11000" width="10.90625" style="1" bestFit="1" customWidth="1"/>
    <col min="11001" max="11001" width="9.36328125" style="1" bestFit="1" customWidth="1"/>
    <col min="11002" max="11002" width="11.08984375" style="1" customWidth="1"/>
    <col min="11003" max="11003" width="9.453125" style="1" bestFit="1" customWidth="1"/>
    <col min="11004" max="11004" width="10.453125" style="1" customWidth="1"/>
    <col min="11005" max="11005" width="10.36328125" style="1" customWidth="1"/>
    <col min="11006" max="11006" width="8.7265625" style="1"/>
    <col min="11007" max="11007" width="10.6328125" style="1" customWidth="1"/>
    <col min="11008" max="11247" width="8.7265625" style="1"/>
    <col min="11248" max="11248" width="9.6328125" style="1" bestFit="1" customWidth="1"/>
    <col min="11249" max="11249" width="8.7265625" style="1"/>
    <col min="11250" max="11250" width="9.54296875" style="1" bestFit="1" customWidth="1"/>
    <col min="11251" max="11251" width="10.6328125" style="1" customWidth="1"/>
    <col min="11252" max="11252" width="10.90625" style="1" customWidth="1"/>
    <col min="11253" max="11253" width="9.453125" style="1" bestFit="1" customWidth="1"/>
    <col min="11254" max="11254" width="10.08984375" style="1" customWidth="1"/>
    <col min="11255" max="11255" width="9.453125" style="1" bestFit="1" customWidth="1"/>
    <col min="11256" max="11256" width="10.90625" style="1" bestFit="1" customWidth="1"/>
    <col min="11257" max="11257" width="9.36328125" style="1" bestFit="1" customWidth="1"/>
    <col min="11258" max="11258" width="11.08984375" style="1" customWidth="1"/>
    <col min="11259" max="11259" width="9.453125" style="1" bestFit="1" customWidth="1"/>
    <col min="11260" max="11260" width="10.453125" style="1" customWidth="1"/>
    <col min="11261" max="11261" width="10.36328125" style="1" customWidth="1"/>
    <col min="11262" max="11262" width="8.7265625" style="1"/>
    <col min="11263" max="11263" width="10.6328125" style="1" customWidth="1"/>
    <col min="11264" max="11503" width="8.7265625" style="1"/>
    <col min="11504" max="11504" width="9.6328125" style="1" bestFit="1" customWidth="1"/>
    <col min="11505" max="11505" width="8.7265625" style="1"/>
    <col min="11506" max="11506" width="9.54296875" style="1" bestFit="1" customWidth="1"/>
    <col min="11507" max="11507" width="10.6328125" style="1" customWidth="1"/>
    <col min="11508" max="11508" width="10.90625" style="1" customWidth="1"/>
    <col min="11509" max="11509" width="9.453125" style="1" bestFit="1" customWidth="1"/>
    <col min="11510" max="11510" width="10.08984375" style="1" customWidth="1"/>
    <col min="11511" max="11511" width="9.453125" style="1" bestFit="1" customWidth="1"/>
    <col min="11512" max="11512" width="10.90625" style="1" bestFit="1" customWidth="1"/>
    <col min="11513" max="11513" width="9.36328125" style="1" bestFit="1" customWidth="1"/>
    <col min="11514" max="11514" width="11.08984375" style="1" customWidth="1"/>
    <col min="11515" max="11515" width="9.453125" style="1" bestFit="1" customWidth="1"/>
    <col min="11516" max="11516" width="10.453125" style="1" customWidth="1"/>
    <col min="11517" max="11517" width="10.36328125" style="1" customWidth="1"/>
    <col min="11518" max="11518" width="8.7265625" style="1"/>
    <col min="11519" max="11519" width="10.6328125" style="1" customWidth="1"/>
    <col min="11520" max="11759" width="8.7265625" style="1"/>
    <col min="11760" max="11760" width="9.6328125" style="1" bestFit="1" customWidth="1"/>
    <col min="11761" max="11761" width="8.7265625" style="1"/>
    <col min="11762" max="11762" width="9.54296875" style="1" bestFit="1" customWidth="1"/>
    <col min="11763" max="11763" width="10.6328125" style="1" customWidth="1"/>
    <col min="11764" max="11764" width="10.90625" style="1" customWidth="1"/>
    <col min="11765" max="11765" width="9.453125" style="1" bestFit="1" customWidth="1"/>
    <col min="11766" max="11766" width="10.08984375" style="1" customWidth="1"/>
    <col min="11767" max="11767" width="9.453125" style="1" bestFit="1" customWidth="1"/>
    <col min="11768" max="11768" width="10.90625" style="1" bestFit="1" customWidth="1"/>
    <col min="11769" max="11769" width="9.36328125" style="1" bestFit="1" customWidth="1"/>
    <col min="11770" max="11770" width="11.08984375" style="1" customWidth="1"/>
    <col min="11771" max="11771" width="9.453125" style="1" bestFit="1" customWidth="1"/>
    <col min="11772" max="11772" width="10.453125" style="1" customWidth="1"/>
    <col min="11773" max="11773" width="10.36328125" style="1" customWidth="1"/>
    <col min="11774" max="11774" width="8.7265625" style="1"/>
    <col min="11775" max="11775" width="10.6328125" style="1" customWidth="1"/>
    <col min="11776" max="12015" width="8.7265625" style="1"/>
    <col min="12016" max="12016" width="9.6328125" style="1" bestFit="1" customWidth="1"/>
    <col min="12017" max="12017" width="8.7265625" style="1"/>
    <col min="12018" max="12018" width="9.54296875" style="1" bestFit="1" customWidth="1"/>
    <col min="12019" max="12019" width="10.6328125" style="1" customWidth="1"/>
    <col min="12020" max="12020" width="10.90625" style="1" customWidth="1"/>
    <col min="12021" max="12021" width="9.453125" style="1" bestFit="1" customWidth="1"/>
    <col min="12022" max="12022" width="10.08984375" style="1" customWidth="1"/>
    <col min="12023" max="12023" width="9.453125" style="1" bestFit="1" customWidth="1"/>
    <col min="12024" max="12024" width="10.90625" style="1" bestFit="1" customWidth="1"/>
    <col min="12025" max="12025" width="9.36328125" style="1" bestFit="1" customWidth="1"/>
    <col min="12026" max="12026" width="11.08984375" style="1" customWidth="1"/>
    <col min="12027" max="12027" width="9.453125" style="1" bestFit="1" customWidth="1"/>
    <col min="12028" max="12028" width="10.453125" style="1" customWidth="1"/>
    <col min="12029" max="12029" width="10.36328125" style="1" customWidth="1"/>
    <col min="12030" max="12030" width="8.7265625" style="1"/>
    <col min="12031" max="12031" width="10.6328125" style="1" customWidth="1"/>
    <col min="12032" max="12271" width="8.7265625" style="1"/>
    <col min="12272" max="12272" width="9.6328125" style="1" bestFit="1" customWidth="1"/>
    <col min="12273" max="12273" width="8.7265625" style="1"/>
    <col min="12274" max="12274" width="9.54296875" style="1" bestFit="1" customWidth="1"/>
    <col min="12275" max="12275" width="10.6328125" style="1" customWidth="1"/>
    <col min="12276" max="12276" width="10.90625" style="1" customWidth="1"/>
    <col min="12277" max="12277" width="9.453125" style="1" bestFit="1" customWidth="1"/>
    <col min="12278" max="12278" width="10.08984375" style="1" customWidth="1"/>
    <col min="12279" max="12279" width="9.453125" style="1" bestFit="1" customWidth="1"/>
    <col min="12280" max="12280" width="10.90625" style="1" bestFit="1" customWidth="1"/>
    <col min="12281" max="12281" width="9.36328125" style="1" bestFit="1" customWidth="1"/>
    <col min="12282" max="12282" width="11.08984375" style="1" customWidth="1"/>
    <col min="12283" max="12283" width="9.453125" style="1" bestFit="1" customWidth="1"/>
    <col min="12284" max="12284" width="10.453125" style="1" customWidth="1"/>
    <col min="12285" max="12285" width="10.36328125" style="1" customWidth="1"/>
    <col min="12286" max="12286" width="8.7265625" style="1"/>
    <col min="12287" max="12287" width="10.6328125" style="1" customWidth="1"/>
    <col min="12288" max="12527" width="8.7265625" style="1"/>
    <col min="12528" max="12528" width="9.6328125" style="1" bestFit="1" customWidth="1"/>
    <col min="12529" max="12529" width="8.7265625" style="1"/>
    <col min="12530" max="12530" width="9.54296875" style="1" bestFit="1" customWidth="1"/>
    <col min="12531" max="12531" width="10.6328125" style="1" customWidth="1"/>
    <col min="12532" max="12532" width="10.90625" style="1" customWidth="1"/>
    <col min="12533" max="12533" width="9.453125" style="1" bestFit="1" customWidth="1"/>
    <col min="12534" max="12534" width="10.08984375" style="1" customWidth="1"/>
    <col min="12535" max="12535" width="9.453125" style="1" bestFit="1" customWidth="1"/>
    <col min="12536" max="12536" width="10.90625" style="1" bestFit="1" customWidth="1"/>
    <col min="12537" max="12537" width="9.36328125" style="1" bestFit="1" customWidth="1"/>
    <col min="12538" max="12538" width="11.08984375" style="1" customWidth="1"/>
    <col min="12539" max="12539" width="9.453125" style="1" bestFit="1" customWidth="1"/>
    <col min="12540" max="12540" width="10.453125" style="1" customWidth="1"/>
    <col min="12541" max="12541" width="10.36328125" style="1" customWidth="1"/>
    <col min="12542" max="12542" width="8.7265625" style="1"/>
    <col min="12543" max="12543" width="10.6328125" style="1" customWidth="1"/>
    <col min="12544" max="12783" width="8.7265625" style="1"/>
    <col min="12784" max="12784" width="9.6328125" style="1" bestFit="1" customWidth="1"/>
    <col min="12785" max="12785" width="8.7265625" style="1"/>
    <col min="12786" max="12786" width="9.54296875" style="1" bestFit="1" customWidth="1"/>
    <col min="12787" max="12787" width="10.6328125" style="1" customWidth="1"/>
    <col min="12788" max="12788" width="10.90625" style="1" customWidth="1"/>
    <col min="12789" max="12789" width="9.453125" style="1" bestFit="1" customWidth="1"/>
    <col min="12790" max="12790" width="10.08984375" style="1" customWidth="1"/>
    <col min="12791" max="12791" width="9.453125" style="1" bestFit="1" customWidth="1"/>
    <col min="12792" max="12792" width="10.90625" style="1" bestFit="1" customWidth="1"/>
    <col min="12793" max="12793" width="9.36328125" style="1" bestFit="1" customWidth="1"/>
    <col min="12794" max="12794" width="11.08984375" style="1" customWidth="1"/>
    <col min="12795" max="12795" width="9.453125" style="1" bestFit="1" customWidth="1"/>
    <col min="12796" max="12796" width="10.453125" style="1" customWidth="1"/>
    <col min="12797" max="12797" width="10.36328125" style="1" customWidth="1"/>
    <col min="12798" max="12798" width="8.7265625" style="1"/>
    <col min="12799" max="12799" width="10.6328125" style="1" customWidth="1"/>
    <col min="12800" max="13039" width="8.7265625" style="1"/>
    <col min="13040" max="13040" width="9.6328125" style="1" bestFit="1" customWidth="1"/>
    <col min="13041" max="13041" width="8.7265625" style="1"/>
    <col min="13042" max="13042" width="9.54296875" style="1" bestFit="1" customWidth="1"/>
    <col min="13043" max="13043" width="10.6328125" style="1" customWidth="1"/>
    <col min="13044" max="13044" width="10.90625" style="1" customWidth="1"/>
    <col min="13045" max="13045" width="9.453125" style="1" bestFit="1" customWidth="1"/>
    <col min="13046" max="13046" width="10.08984375" style="1" customWidth="1"/>
    <col min="13047" max="13047" width="9.453125" style="1" bestFit="1" customWidth="1"/>
    <col min="13048" max="13048" width="10.90625" style="1" bestFit="1" customWidth="1"/>
    <col min="13049" max="13049" width="9.36328125" style="1" bestFit="1" customWidth="1"/>
    <col min="13050" max="13050" width="11.08984375" style="1" customWidth="1"/>
    <col min="13051" max="13051" width="9.453125" style="1" bestFit="1" customWidth="1"/>
    <col min="13052" max="13052" width="10.453125" style="1" customWidth="1"/>
    <col min="13053" max="13053" width="10.36328125" style="1" customWidth="1"/>
    <col min="13054" max="13054" width="8.7265625" style="1"/>
    <col min="13055" max="13055" width="10.6328125" style="1" customWidth="1"/>
    <col min="13056" max="13295" width="8.7265625" style="1"/>
    <col min="13296" max="13296" width="9.6328125" style="1" bestFit="1" customWidth="1"/>
    <col min="13297" max="13297" width="8.7265625" style="1"/>
    <col min="13298" max="13298" width="9.54296875" style="1" bestFit="1" customWidth="1"/>
    <col min="13299" max="13299" width="10.6328125" style="1" customWidth="1"/>
    <col min="13300" max="13300" width="10.90625" style="1" customWidth="1"/>
    <col min="13301" max="13301" width="9.453125" style="1" bestFit="1" customWidth="1"/>
    <col min="13302" max="13302" width="10.08984375" style="1" customWidth="1"/>
    <col min="13303" max="13303" width="9.453125" style="1" bestFit="1" customWidth="1"/>
    <col min="13304" max="13304" width="10.90625" style="1" bestFit="1" customWidth="1"/>
    <col min="13305" max="13305" width="9.36328125" style="1" bestFit="1" customWidth="1"/>
    <col min="13306" max="13306" width="11.08984375" style="1" customWidth="1"/>
    <col min="13307" max="13307" width="9.453125" style="1" bestFit="1" customWidth="1"/>
    <col min="13308" max="13308" width="10.453125" style="1" customWidth="1"/>
    <col min="13309" max="13309" width="10.36328125" style="1" customWidth="1"/>
    <col min="13310" max="13310" width="8.7265625" style="1"/>
    <col min="13311" max="13311" width="10.6328125" style="1" customWidth="1"/>
    <col min="13312" max="13551" width="8.7265625" style="1"/>
    <col min="13552" max="13552" width="9.6328125" style="1" bestFit="1" customWidth="1"/>
    <col min="13553" max="13553" width="8.7265625" style="1"/>
    <col min="13554" max="13554" width="9.54296875" style="1" bestFit="1" customWidth="1"/>
    <col min="13555" max="13555" width="10.6328125" style="1" customWidth="1"/>
    <col min="13556" max="13556" width="10.90625" style="1" customWidth="1"/>
    <col min="13557" max="13557" width="9.453125" style="1" bestFit="1" customWidth="1"/>
    <col min="13558" max="13558" width="10.08984375" style="1" customWidth="1"/>
    <col min="13559" max="13559" width="9.453125" style="1" bestFit="1" customWidth="1"/>
    <col min="13560" max="13560" width="10.90625" style="1" bestFit="1" customWidth="1"/>
    <col min="13561" max="13561" width="9.36328125" style="1" bestFit="1" customWidth="1"/>
    <col min="13562" max="13562" width="11.08984375" style="1" customWidth="1"/>
    <col min="13563" max="13563" width="9.453125" style="1" bestFit="1" customWidth="1"/>
    <col min="13564" max="13564" width="10.453125" style="1" customWidth="1"/>
    <col min="13565" max="13565" width="10.36328125" style="1" customWidth="1"/>
    <col min="13566" max="13566" width="8.7265625" style="1"/>
    <col min="13567" max="13567" width="10.6328125" style="1" customWidth="1"/>
    <col min="13568" max="13807" width="8.7265625" style="1"/>
    <col min="13808" max="13808" width="9.6328125" style="1" bestFit="1" customWidth="1"/>
    <col min="13809" max="13809" width="8.7265625" style="1"/>
    <col min="13810" max="13810" width="9.54296875" style="1" bestFit="1" customWidth="1"/>
    <col min="13811" max="13811" width="10.6328125" style="1" customWidth="1"/>
    <col min="13812" max="13812" width="10.90625" style="1" customWidth="1"/>
    <col min="13813" max="13813" width="9.453125" style="1" bestFit="1" customWidth="1"/>
    <col min="13814" max="13814" width="10.08984375" style="1" customWidth="1"/>
    <col min="13815" max="13815" width="9.453125" style="1" bestFit="1" customWidth="1"/>
    <col min="13816" max="13816" width="10.90625" style="1" bestFit="1" customWidth="1"/>
    <col min="13817" max="13817" width="9.36328125" style="1" bestFit="1" customWidth="1"/>
    <col min="13818" max="13818" width="11.08984375" style="1" customWidth="1"/>
    <col min="13819" max="13819" width="9.453125" style="1" bestFit="1" customWidth="1"/>
    <col min="13820" max="13820" width="10.453125" style="1" customWidth="1"/>
    <col min="13821" max="13821" width="10.36328125" style="1" customWidth="1"/>
    <col min="13822" max="13822" width="8.7265625" style="1"/>
    <col min="13823" max="13823" width="10.6328125" style="1" customWidth="1"/>
    <col min="13824" max="14063" width="8.7265625" style="1"/>
    <col min="14064" max="14064" width="9.6328125" style="1" bestFit="1" customWidth="1"/>
    <col min="14065" max="14065" width="8.7265625" style="1"/>
    <col min="14066" max="14066" width="9.54296875" style="1" bestFit="1" customWidth="1"/>
    <col min="14067" max="14067" width="10.6328125" style="1" customWidth="1"/>
    <col min="14068" max="14068" width="10.90625" style="1" customWidth="1"/>
    <col min="14069" max="14069" width="9.453125" style="1" bestFit="1" customWidth="1"/>
    <col min="14070" max="14070" width="10.08984375" style="1" customWidth="1"/>
    <col min="14071" max="14071" width="9.453125" style="1" bestFit="1" customWidth="1"/>
    <col min="14072" max="14072" width="10.90625" style="1" bestFit="1" customWidth="1"/>
    <col min="14073" max="14073" width="9.36328125" style="1" bestFit="1" customWidth="1"/>
    <col min="14074" max="14074" width="11.08984375" style="1" customWidth="1"/>
    <col min="14075" max="14075" width="9.453125" style="1" bestFit="1" customWidth="1"/>
    <col min="14076" max="14076" width="10.453125" style="1" customWidth="1"/>
    <col min="14077" max="14077" width="10.36328125" style="1" customWidth="1"/>
    <col min="14078" max="14078" width="8.7265625" style="1"/>
    <col min="14079" max="14079" width="10.6328125" style="1" customWidth="1"/>
    <col min="14080" max="14319" width="8.7265625" style="1"/>
    <col min="14320" max="14320" width="9.6328125" style="1" bestFit="1" customWidth="1"/>
    <col min="14321" max="14321" width="8.7265625" style="1"/>
    <col min="14322" max="14322" width="9.54296875" style="1" bestFit="1" customWidth="1"/>
    <col min="14323" max="14323" width="10.6328125" style="1" customWidth="1"/>
    <col min="14324" max="14324" width="10.90625" style="1" customWidth="1"/>
    <col min="14325" max="14325" width="9.453125" style="1" bestFit="1" customWidth="1"/>
    <col min="14326" max="14326" width="10.08984375" style="1" customWidth="1"/>
    <col min="14327" max="14327" width="9.453125" style="1" bestFit="1" customWidth="1"/>
    <col min="14328" max="14328" width="10.90625" style="1" bestFit="1" customWidth="1"/>
    <col min="14329" max="14329" width="9.36328125" style="1" bestFit="1" customWidth="1"/>
    <col min="14330" max="14330" width="11.08984375" style="1" customWidth="1"/>
    <col min="14331" max="14331" width="9.453125" style="1" bestFit="1" customWidth="1"/>
    <col min="14332" max="14332" width="10.453125" style="1" customWidth="1"/>
    <col min="14333" max="14333" width="10.36328125" style="1" customWidth="1"/>
    <col min="14334" max="14334" width="8.7265625" style="1"/>
    <col min="14335" max="14335" width="10.6328125" style="1" customWidth="1"/>
    <col min="14336" max="14575" width="8.7265625" style="1"/>
    <col min="14576" max="14576" width="9.6328125" style="1" bestFit="1" customWidth="1"/>
    <col min="14577" max="14577" width="8.7265625" style="1"/>
    <col min="14578" max="14578" width="9.54296875" style="1" bestFit="1" customWidth="1"/>
    <col min="14579" max="14579" width="10.6328125" style="1" customWidth="1"/>
    <col min="14580" max="14580" width="10.90625" style="1" customWidth="1"/>
    <col min="14581" max="14581" width="9.453125" style="1" bestFit="1" customWidth="1"/>
    <col min="14582" max="14582" width="10.08984375" style="1" customWidth="1"/>
    <col min="14583" max="14583" width="9.453125" style="1" bestFit="1" customWidth="1"/>
    <col min="14584" max="14584" width="10.90625" style="1" bestFit="1" customWidth="1"/>
    <col min="14585" max="14585" width="9.36328125" style="1" bestFit="1" customWidth="1"/>
    <col min="14586" max="14586" width="11.08984375" style="1" customWidth="1"/>
    <col min="14587" max="14587" width="9.453125" style="1" bestFit="1" customWidth="1"/>
    <col min="14588" max="14588" width="10.453125" style="1" customWidth="1"/>
    <col min="14589" max="14589" width="10.36328125" style="1" customWidth="1"/>
    <col min="14590" max="14590" width="8.7265625" style="1"/>
    <col min="14591" max="14591" width="10.6328125" style="1" customWidth="1"/>
    <col min="14592" max="14831" width="8.7265625" style="1"/>
    <col min="14832" max="14832" width="9.6328125" style="1" bestFit="1" customWidth="1"/>
    <col min="14833" max="14833" width="8.7265625" style="1"/>
    <col min="14834" max="14834" width="9.54296875" style="1" bestFit="1" customWidth="1"/>
    <col min="14835" max="14835" width="10.6328125" style="1" customWidth="1"/>
    <col min="14836" max="14836" width="10.90625" style="1" customWidth="1"/>
    <col min="14837" max="14837" width="9.453125" style="1" bestFit="1" customWidth="1"/>
    <col min="14838" max="14838" width="10.08984375" style="1" customWidth="1"/>
    <col min="14839" max="14839" width="9.453125" style="1" bestFit="1" customWidth="1"/>
    <col min="14840" max="14840" width="10.90625" style="1" bestFit="1" customWidth="1"/>
    <col min="14841" max="14841" width="9.36328125" style="1" bestFit="1" customWidth="1"/>
    <col min="14842" max="14842" width="11.08984375" style="1" customWidth="1"/>
    <col min="14843" max="14843" width="9.453125" style="1" bestFit="1" customWidth="1"/>
    <col min="14844" max="14844" width="10.453125" style="1" customWidth="1"/>
    <col min="14845" max="14845" width="10.36328125" style="1" customWidth="1"/>
    <col min="14846" max="14846" width="8.7265625" style="1"/>
    <col min="14847" max="14847" width="10.6328125" style="1" customWidth="1"/>
    <col min="14848" max="15087" width="8.7265625" style="1"/>
    <col min="15088" max="15088" width="9.6328125" style="1" bestFit="1" customWidth="1"/>
    <col min="15089" max="15089" width="8.7265625" style="1"/>
    <col min="15090" max="15090" width="9.54296875" style="1" bestFit="1" customWidth="1"/>
    <col min="15091" max="15091" width="10.6328125" style="1" customWidth="1"/>
    <col min="15092" max="15092" width="10.90625" style="1" customWidth="1"/>
    <col min="15093" max="15093" width="9.453125" style="1" bestFit="1" customWidth="1"/>
    <col min="15094" max="15094" width="10.08984375" style="1" customWidth="1"/>
    <col min="15095" max="15095" width="9.453125" style="1" bestFit="1" customWidth="1"/>
    <col min="15096" max="15096" width="10.90625" style="1" bestFit="1" customWidth="1"/>
    <col min="15097" max="15097" width="9.36328125" style="1" bestFit="1" customWidth="1"/>
    <col min="15098" max="15098" width="11.08984375" style="1" customWidth="1"/>
    <col min="15099" max="15099" width="9.453125" style="1" bestFit="1" customWidth="1"/>
    <col min="15100" max="15100" width="10.453125" style="1" customWidth="1"/>
    <col min="15101" max="15101" width="10.36328125" style="1" customWidth="1"/>
    <col min="15102" max="15102" width="8.7265625" style="1"/>
    <col min="15103" max="15103" width="10.6328125" style="1" customWidth="1"/>
    <col min="15104" max="15343" width="8.7265625" style="1"/>
    <col min="15344" max="15344" width="9.6328125" style="1" bestFit="1" customWidth="1"/>
    <col min="15345" max="15345" width="8.7265625" style="1"/>
    <col min="15346" max="15346" width="9.54296875" style="1" bestFit="1" customWidth="1"/>
    <col min="15347" max="15347" width="10.6328125" style="1" customWidth="1"/>
    <col min="15348" max="15348" width="10.90625" style="1" customWidth="1"/>
    <col min="15349" max="15349" width="9.453125" style="1" bestFit="1" customWidth="1"/>
    <col min="15350" max="15350" width="10.08984375" style="1" customWidth="1"/>
    <col min="15351" max="15351" width="9.453125" style="1" bestFit="1" customWidth="1"/>
    <col min="15352" max="15352" width="10.90625" style="1" bestFit="1" customWidth="1"/>
    <col min="15353" max="15353" width="9.36328125" style="1" bestFit="1" customWidth="1"/>
    <col min="15354" max="15354" width="11.08984375" style="1" customWidth="1"/>
    <col min="15355" max="15355" width="9.453125" style="1" bestFit="1" customWidth="1"/>
    <col min="15356" max="15356" width="10.453125" style="1" customWidth="1"/>
    <col min="15357" max="15357" width="10.36328125" style="1" customWidth="1"/>
    <col min="15358" max="15358" width="8.7265625" style="1"/>
    <col min="15359" max="15359" width="10.6328125" style="1" customWidth="1"/>
    <col min="15360" max="15599" width="8.7265625" style="1"/>
    <col min="15600" max="15600" width="9.6328125" style="1" bestFit="1" customWidth="1"/>
    <col min="15601" max="15601" width="8.7265625" style="1"/>
    <col min="15602" max="15602" width="9.54296875" style="1" bestFit="1" customWidth="1"/>
    <col min="15603" max="15603" width="10.6328125" style="1" customWidth="1"/>
    <col min="15604" max="15604" width="10.90625" style="1" customWidth="1"/>
    <col min="15605" max="15605" width="9.453125" style="1" bestFit="1" customWidth="1"/>
    <col min="15606" max="15606" width="10.08984375" style="1" customWidth="1"/>
    <col min="15607" max="15607" width="9.453125" style="1" bestFit="1" customWidth="1"/>
    <col min="15608" max="15608" width="10.90625" style="1" bestFit="1" customWidth="1"/>
    <col min="15609" max="15609" width="9.36328125" style="1" bestFit="1" customWidth="1"/>
    <col min="15610" max="15610" width="11.08984375" style="1" customWidth="1"/>
    <col min="15611" max="15611" width="9.453125" style="1" bestFit="1" customWidth="1"/>
    <col min="15612" max="15612" width="10.453125" style="1" customWidth="1"/>
    <col min="15613" max="15613" width="10.36328125" style="1" customWidth="1"/>
    <col min="15614" max="15614" width="8.7265625" style="1"/>
    <col min="15615" max="15615" width="10.6328125" style="1" customWidth="1"/>
    <col min="15616" max="15855" width="8.7265625" style="1"/>
    <col min="15856" max="15856" width="9.6328125" style="1" bestFit="1" customWidth="1"/>
    <col min="15857" max="15857" width="8.7265625" style="1"/>
    <col min="15858" max="15858" width="9.54296875" style="1" bestFit="1" customWidth="1"/>
    <col min="15859" max="15859" width="10.6328125" style="1" customWidth="1"/>
    <col min="15860" max="15860" width="10.90625" style="1" customWidth="1"/>
    <col min="15861" max="15861" width="9.453125" style="1" bestFit="1" customWidth="1"/>
    <col min="15862" max="15862" width="10.08984375" style="1" customWidth="1"/>
    <col min="15863" max="15863" width="9.453125" style="1" bestFit="1" customWidth="1"/>
    <col min="15864" max="15864" width="10.90625" style="1" bestFit="1" customWidth="1"/>
    <col min="15865" max="15865" width="9.36328125" style="1" bestFit="1" customWidth="1"/>
    <col min="15866" max="15866" width="11.08984375" style="1" customWidth="1"/>
    <col min="15867" max="15867" width="9.453125" style="1" bestFit="1" customWidth="1"/>
    <col min="15868" max="15868" width="10.453125" style="1" customWidth="1"/>
    <col min="15869" max="15869" width="10.36328125" style="1" customWidth="1"/>
    <col min="15870" max="15870" width="8.7265625" style="1"/>
    <col min="15871" max="15871" width="10.6328125" style="1" customWidth="1"/>
    <col min="15872" max="16111" width="8.7265625" style="1"/>
    <col min="16112" max="16112" width="9.6328125" style="1" bestFit="1" customWidth="1"/>
    <col min="16113" max="16113" width="8.7265625" style="1"/>
    <col min="16114" max="16114" width="9.54296875" style="1" bestFit="1" customWidth="1"/>
    <col min="16115" max="16115" width="10.6328125" style="1" customWidth="1"/>
    <col min="16116" max="16116" width="10.90625" style="1" customWidth="1"/>
    <col min="16117" max="16117" width="9.453125" style="1" bestFit="1" customWidth="1"/>
    <col min="16118" max="16118" width="10.08984375" style="1" customWidth="1"/>
    <col min="16119" max="16119" width="9.453125" style="1" bestFit="1" customWidth="1"/>
    <col min="16120" max="16120" width="10.90625" style="1" bestFit="1" customWidth="1"/>
    <col min="16121" max="16121" width="9.36328125" style="1" bestFit="1" customWidth="1"/>
    <col min="16122" max="16122" width="11.08984375" style="1" customWidth="1"/>
    <col min="16123" max="16123" width="9.453125" style="1" bestFit="1" customWidth="1"/>
    <col min="16124" max="16124" width="10.453125" style="1" customWidth="1"/>
    <col min="16125" max="16125" width="10.36328125" style="1" customWidth="1"/>
    <col min="16126" max="16126" width="8.7265625" style="1"/>
    <col min="16127" max="16127" width="10.6328125" style="1" customWidth="1"/>
    <col min="16128" max="16320" width="8.7265625" style="1"/>
    <col min="16321" max="16384" width="8.90625" style="1" customWidth="1"/>
  </cols>
  <sheetData>
    <row r="1" spans="2:27" x14ac:dyDescent="0.35">
      <c r="Z1" s="2" t="s">
        <v>0</v>
      </c>
    </row>
    <row r="2" spans="2:27" ht="15.5" x14ac:dyDescent="0.35">
      <c r="C2" s="3" t="s">
        <v>47</v>
      </c>
      <c r="Z2" s="2" t="s">
        <v>2</v>
      </c>
    </row>
    <row r="4" spans="2:27" ht="15" thickBot="1" x14ac:dyDescent="0.4">
      <c r="S4" s="2"/>
    </row>
    <row r="5" spans="2:27" ht="15" thickBot="1" x14ac:dyDescent="0.4">
      <c r="B5" s="44" t="s">
        <v>3</v>
      </c>
      <c r="C5" s="4" t="s">
        <v>4</v>
      </c>
      <c r="D5" s="5"/>
      <c r="E5" s="5"/>
      <c r="F5" s="5"/>
      <c r="G5" s="5"/>
      <c r="H5" s="46" t="s">
        <v>5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8"/>
      <c r="X5" s="49" t="s">
        <v>6</v>
      </c>
      <c r="Y5" s="50"/>
      <c r="Z5" s="50"/>
      <c r="AA5" s="51"/>
    </row>
    <row r="6" spans="2:27" ht="15" thickBot="1" x14ac:dyDescent="0.4">
      <c r="B6" s="45"/>
      <c r="C6" s="6"/>
      <c r="D6" s="7"/>
      <c r="E6" s="7"/>
      <c r="F6" s="8">
        <v>1400</v>
      </c>
      <c r="G6" s="9" t="s">
        <v>7</v>
      </c>
      <c r="H6" s="42">
        <v>42736</v>
      </c>
      <c r="I6" s="43"/>
      <c r="J6" s="42">
        <v>43101</v>
      </c>
      <c r="K6" s="43"/>
      <c r="L6" s="42">
        <v>43466</v>
      </c>
      <c r="M6" s="43"/>
      <c r="N6" s="42">
        <v>43831</v>
      </c>
      <c r="O6" s="43"/>
      <c r="P6" s="42">
        <v>44197</v>
      </c>
      <c r="Q6" s="43"/>
      <c r="R6" s="42">
        <v>44562</v>
      </c>
      <c r="S6" s="43"/>
      <c r="T6" s="42">
        <v>44927</v>
      </c>
      <c r="U6" s="43"/>
      <c r="V6" s="42">
        <v>45108</v>
      </c>
      <c r="W6" s="43"/>
      <c r="X6" s="42">
        <v>45292</v>
      </c>
      <c r="Y6" s="43"/>
      <c r="Z6" s="42">
        <v>45658</v>
      </c>
      <c r="AA6" s="43"/>
    </row>
    <row r="7" spans="2:27" ht="13.5" customHeight="1" thickBot="1" x14ac:dyDescent="0.4">
      <c r="H7" s="40"/>
      <c r="I7" s="41"/>
      <c r="J7" s="40"/>
      <c r="K7" s="41"/>
      <c r="L7" s="40"/>
      <c r="M7" s="41"/>
      <c r="N7" s="40"/>
      <c r="O7" s="41"/>
      <c r="P7" s="40"/>
      <c r="Q7" s="41"/>
      <c r="R7" s="40"/>
      <c r="S7" s="41"/>
      <c r="T7" s="40"/>
      <c r="U7" s="41"/>
      <c r="V7" s="40"/>
      <c r="W7" s="41"/>
      <c r="X7" s="40"/>
      <c r="Y7" s="41"/>
      <c r="Z7" s="40"/>
      <c r="AA7" s="41"/>
    </row>
    <row r="8" spans="2:27" ht="15.75" customHeight="1" x14ac:dyDescent="0.35">
      <c r="H8" s="10" t="s">
        <v>8</v>
      </c>
      <c r="I8" s="11" t="s">
        <v>9</v>
      </c>
      <c r="J8" s="10" t="s">
        <v>8</v>
      </c>
      <c r="K8" s="11" t="s">
        <v>9</v>
      </c>
      <c r="L8" s="10" t="s">
        <v>8</v>
      </c>
      <c r="M8" s="11" t="s">
        <v>9</v>
      </c>
      <c r="N8" s="10" t="s">
        <v>8</v>
      </c>
      <c r="O8" s="11" t="s">
        <v>9</v>
      </c>
      <c r="P8" s="10" t="s">
        <v>8</v>
      </c>
      <c r="Q8" s="11" t="s">
        <v>9</v>
      </c>
      <c r="R8" s="10" t="s">
        <v>8</v>
      </c>
      <c r="S8" s="11" t="s">
        <v>9</v>
      </c>
      <c r="T8" s="10" t="s">
        <v>8</v>
      </c>
      <c r="U8" s="11" t="s">
        <v>9</v>
      </c>
      <c r="V8" s="10" t="s">
        <v>8</v>
      </c>
      <c r="W8" s="11" t="s">
        <v>9</v>
      </c>
      <c r="X8" s="10" t="s">
        <v>8</v>
      </c>
      <c r="Y8" s="11" t="s">
        <v>9</v>
      </c>
      <c r="Z8" s="10" t="s">
        <v>8</v>
      </c>
      <c r="AA8" s="11" t="s">
        <v>9</v>
      </c>
    </row>
    <row r="9" spans="2:27" x14ac:dyDescent="0.35">
      <c r="C9" s="1" t="s">
        <v>10</v>
      </c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</row>
    <row r="10" spans="2:27" x14ac:dyDescent="0.35">
      <c r="B10" s="14">
        <v>1</v>
      </c>
      <c r="D10" s="1" t="s">
        <v>11</v>
      </c>
      <c r="H10" s="15">
        <v>14.65</v>
      </c>
      <c r="I10" s="16">
        <f>H10</f>
        <v>14.65</v>
      </c>
      <c r="J10" s="15">
        <v>14.65</v>
      </c>
      <c r="K10" s="16">
        <f>J10</f>
        <v>14.65</v>
      </c>
      <c r="L10" s="15">
        <v>14.65</v>
      </c>
      <c r="M10" s="16">
        <f>L10</f>
        <v>14.65</v>
      </c>
      <c r="N10" s="15">
        <v>14.65</v>
      </c>
      <c r="O10" s="16">
        <f>N10</f>
        <v>14.65</v>
      </c>
      <c r="P10" s="15">
        <v>14.65</v>
      </c>
      <c r="Q10" s="16">
        <f>P10</f>
        <v>14.65</v>
      </c>
      <c r="R10" s="15">
        <v>14.65</v>
      </c>
      <c r="S10" s="16">
        <f>R10</f>
        <v>14.65</v>
      </c>
      <c r="T10" s="15">
        <v>14.65</v>
      </c>
      <c r="U10" s="16">
        <f>T10</f>
        <v>14.65</v>
      </c>
      <c r="V10" s="15">
        <v>14.65</v>
      </c>
      <c r="W10" s="16">
        <f>V10</f>
        <v>14.65</v>
      </c>
      <c r="X10" s="15">
        <v>14.65</v>
      </c>
      <c r="Y10" s="16">
        <f>X10</f>
        <v>14.65</v>
      </c>
      <c r="Z10" s="15">
        <v>14.65</v>
      </c>
      <c r="AA10" s="16">
        <f>Z10</f>
        <v>14.65</v>
      </c>
    </row>
    <row r="11" spans="2:27" x14ac:dyDescent="0.35">
      <c r="B11" s="14" t="s">
        <v>12</v>
      </c>
      <c r="D11" s="1" t="s">
        <v>13</v>
      </c>
      <c r="G11" s="17">
        <f>MIN(F6,1000)</f>
        <v>1000</v>
      </c>
      <c r="H11" s="18">
        <v>0.12139999999999999</v>
      </c>
      <c r="I11" s="16">
        <f>$G11*H11</f>
        <v>121.39999999999999</v>
      </c>
      <c r="J11" s="18">
        <v>0.12139999999999999</v>
      </c>
      <c r="K11" s="16">
        <f>$G11*J11</f>
        <v>121.39999999999999</v>
      </c>
      <c r="L11" s="18">
        <v>0.12139999999999999</v>
      </c>
      <c r="M11" s="16">
        <f>$G11*L11</f>
        <v>121.39999999999999</v>
      </c>
      <c r="N11" s="18">
        <v>0.12139999999999999</v>
      </c>
      <c r="O11" s="16">
        <f>$G11*N11</f>
        <v>121.39999999999999</v>
      </c>
      <c r="P11" s="18">
        <v>0.12139999999999999</v>
      </c>
      <c r="Q11" s="16">
        <f>$G11*P11</f>
        <v>121.39999999999999</v>
      </c>
      <c r="R11" s="18">
        <v>0.12139999999999999</v>
      </c>
      <c r="S11" s="16">
        <f>$G11*R11</f>
        <v>121.39999999999999</v>
      </c>
      <c r="T11" s="18">
        <v>0.12139999999999999</v>
      </c>
      <c r="U11" s="16">
        <f>$G11*T11</f>
        <v>121.39999999999999</v>
      </c>
      <c r="V11" s="18">
        <v>0.12139999999999999</v>
      </c>
      <c r="W11" s="16">
        <f>$G11*V11</f>
        <v>121.39999999999999</v>
      </c>
      <c r="X11" s="18">
        <v>0.12139999999999999</v>
      </c>
      <c r="Y11" s="16">
        <f>$G11*X11</f>
        <v>121.39999999999999</v>
      </c>
      <c r="Z11" s="18">
        <v>0.12139999999999999</v>
      </c>
      <c r="AA11" s="16">
        <f>$G11*Z11</f>
        <v>121.39999999999999</v>
      </c>
    </row>
    <row r="12" spans="2:27" x14ac:dyDescent="0.35">
      <c r="B12" s="14" t="s">
        <v>14</v>
      </c>
      <c r="D12" s="1" t="s">
        <v>15</v>
      </c>
      <c r="G12" s="17">
        <f>F6-G11</f>
        <v>400</v>
      </c>
      <c r="H12" s="18">
        <v>0.12820000000000001</v>
      </c>
      <c r="I12" s="16">
        <f>$G12*H12</f>
        <v>51.28</v>
      </c>
      <c r="J12" s="18">
        <v>0.12820000000000001</v>
      </c>
      <c r="K12" s="16">
        <f>$G12*J12</f>
        <v>51.28</v>
      </c>
      <c r="L12" s="18">
        <v>0.12820000000000001</v>
      </c>
      <c r="M12" s="16">
        <f>$G12*L12</f>
        <v>51.28</v>
      </c>
      <c r="N12" s="18">
        <v>0.12820000000000001</v>
      </c>
      <c r="O12" s="16">
        <f>$G12*N12</f>
        <v>51.28</v>
      </c>
      <c r="P12" s="18">
        <v>0.12820000000000001</v>
      </c>
      <c r="Q12" s="16">
        <f>$G12*P12</f>
        <v>51.28</v>
      </c>
      <c r="R12" s="18">
        <v>0.12820000000000001</v>
      </c>
      <c r="S12" s="16">
        <f>$G12*R12</f>
        <v>51.28</v>
      </c>
      <c r="T12" s="18">
        <v>0.12820000000000001</v>
      </c>
      <c r="U12" s="16">
        <f>$G12*T12</f>
        <v>51.28</v>
      </c>
      <c r="V12" s="18">
        <v>0.12820000000000001</v>
      </c>
      <c r="W12" s="16">
        <f>$G12*V12</f>
        <v>51.28</v>
      </c>
      <c r="X12" s="18">
        <v>0.12820000000000001</v>
      </c>
      <c r="Y12" s="16">
        <f>$G12*X12</f>
        <v>51.28</v>
      </c>
      <c r="Z12" s="18">
        <v>0.12820000000000001</v>
      </c>
      <c r="AA12" s="16">
        <f>$G12*Z12</f>
        <v>51.28</v>
      </c>
    </row>
    <row r="13" spans="2:27" x14ac:dyDescent="0.35">
      <c r="B13" s="14" t="s">
        <v>16</v>
      </c>
      <c r="C13" s="1" t="s">
        <v>17</v>
      </c>
      <c r="H13" s="19">
        <v>-5.5999999999999999E-3</v>
      </c>
      <c r="I13" s="16">
        <f>H13*$F$6</f>
        <v>-7.84</v>
      </c>
      <c r="J13" s="19">
        <v>-1.1E-4</v>
      </c>
      <c r="K13" s="16">
        <f>J13*$F$6</f>
        <v>-0.154</v>
      </c>
      <c r="L13" s="19">
        <f>J13</f>
        <v>-1.1E-4</v>
      </c>
      <c r="M13" s="16">
        <f>L13*$F$6</f>
        <v>-0.154</v>
      </c>
      <c r="N13" s="19">
        <v>9.7000000000000003E-3</v>
      </c>
      <c r="O13" s="16">
        <f>N13*$F$6</f>
        <v>13.58</v>
      </c>
      <c r="P13" s="19">
        <v>1.371E-2</v>
      </c>
      <c r="Q13" s="16">
        <f>P13*$F$6</f>
        <v>19.193999999999999</v>
      </c>
      <c r="R13" s="19">
        <v>0</v>
      </c>
      <c r="S13" s="16">
        <f>R13*$F$6</f>
        <v>0</v>
      </c>
      <c r="T13" s="20">
        <v>1.635E-2</v>
      </c>
      <c r="U13" s="16">
        <f>T13*$F$6</f>
        <v>22.89</v>
      </c>
      <c r="V13" s="20">
        <v>1.635E-2</v>
      </c>
      <c r="W13" s="16">
        <f>V13*$F$6</f>
        <v>22.89</v>
      </c>
      <c r="X13" s="20"/>
      <c r="Y13" s="16">
        <f>X13*$F$6</f>
        <v>0</v>
      </c>
      <c r="Z13" s="20"/>
      <c r="AA13" s="16">
        <f>Z13*$F$6</f>
        <v>0</v>
      </c>
    </row>
    <row r="14" spans="2:27" x14ac:dyDescent="0.35">
      <c r="B14" s="14" t="s">
        <v>18</v>
      </c>
      <c r="C14" s="1" t="s">
        <v>19</v>
      </c>
      <c r="H14" s="21">
        <v>0.1101</v>
      </c>
      <c r="I14" s="16">
        <f>H14*(I$10+I$11+I$12)</f>
        <v>20.625032999999998</v>
      </c>
      <c r="J14" s="21">
        <f>H14+5.5%</f>
        <v>0.1651</v>
      </c>
      <c r="K14" s="16">
        <f>J14*(K$10+K$11+K$12)</f>
        <v>30.928182999999997</v>
      </c>
      <c r="L14" s="21">
        <f>J14</f>
        <v>0.1651</v>
      </c>
      <c r="M14" s="16">
        <f>L14*(M$10+M$11+M$12)</f>
        <v>30.928182999999997</v>
      </c>
      <c r="N14" s="21">
        <v>0.22320000000000001</v>
      </c>
      <c r="O14" s="16">
        <f>N14*(O$10+O$11+O$12)</f>
        <v>41.812055999999998</v>
      </c>
      <c r="P14" s="21">
        <v>0.22320000000000001</v>
      </c>
      <c r="Q14" s="16">
        <f>P14*(Q$10+Q$11+Q$12)</f>
        <v>41.812055999999998</v>
      </c>
      <c r="R14" s="21">
        <v>0.41649999999999998</v>
      </c>
      <c r="S14" s="16">
        <f>R14*(S$10+S$11+S$12)</f>
        <v>78.022944999999993</v>
      </c>
      <c r="T14" s="21">
        <v>0.34079999999999999</v>
      </c>
      <c r="U14" s="16">
        <f>T14*(U$10+U$11+U$12)</f>
        <v>63.842063999999993</v>
      </c>
      <c r="V14" s="21">
        <v>0.34839999999999999</v>
      </c>
      <c r="W14" s="16">
        <f>V14*(W$10+W$11+W$12)</f>
        <v>65.265771999999998</v>
      </c>
      <c r="X14" s="21">
        <f>34.84%+10%</f>
        <v>0.44840000000000002</v>
      </c>
      <c r="Y14" s="16">
        <f>X14*(Y$10+Y$11+Y$12)</f>
        <v>83.998772000000002</v>
      </c>
      <c r="Z14" s="21">
        <v>0.5504</v>
      </c>
      <c r="AA14" s="16">
        <f>Z14*(AA$10+AA$11+AA$12)</f>
        <v>103.106432</v>
      </c>
    </row>
    <row r="15" spans="2:27" x14ac:dyDescent="0.35">
      <c r="B15" s="14" t="s">
        <v>20</v>
      </c>
      <c r="C15" s="1" t="s">
        <v>21</v>
      </c>
      <c r="H15" s="21"/>
      <c r="I15" s="16">
        <f>H15*(I$10+I$11+I$12)</f>
        <v>0</v>
      </c>
      <c r="J15" s="21"/>
      <c r="K15" s="16">
        <f>J15*(K$10+K$11+K$12)</f>
        <v>0</v>
      </c>
      <c r="L15" s="21"/>
      <c r="M15" s="16">
        <f>L15*(M$10+M$11+M$12)</f>
        <v>0</v>
      </c>
      <c r="N15" s="21">
        <v>9.2499999999999999E-2</v>
      </c>
      <c r="O15" s="16">
        <f>N15*(O$10+O$11+O$12)</f>
        <v>17.328024999999997</v>
      </c>
      <c r="P15" s="21">
        <v>9.2499999999999999E-2</v>
      </c>
      <c r="Q15" s="16">
        <f>P15*(Q$10+Q$11+Q$12)</f>
        <v>17.328024999999997</v>
      </c>
      <c r="R15" s="21">
        <v>0</v>
      </c>
      <c r="S15" s="16">
        <f>R15*(S$10+S$11+S$12)</f>
        <v>0</v>
      </c>
      <c r="T15" s="21">
        <v>1.8499999999999999E-2</v>
      </c>
      <c r="U15" s="16">
        <f>T15*(U$10+U$11+U$12)</f>
        <v>3.4656049999999996</v>
      </c>
      <c r="V15" s="21">
        <v>3.0099999999999998E-2</v>
      </c>
      <c r="W15" s="16">
        <f>V15*(W$10+W$11+W$12)</f>
        <v>5.6386329999999996</v>
      </c>
      <c r="X15" s="21">
        <v>3.0099999999999998E-2</v>
      </c>
      <c r="Y15" s="16">
        <f>X15*(Y$10+Y$11+Y$12)</f>
        <v>5.6386329999999996</v>
      </c>
      <c r="Z15" s="21">
        <v>7.1910444020396994E-2</v>
      </c>
      <c r="AA15" s="16">
        <f>Z15*(AA$10+AA$11+AA$12)</f>
        <v>13.470983478340967</v>
      </c>
    </row>
    <row r="16" spans="2:27" x14ac:dyDescent="0.35">
      <c r="B16" s="14" t="s">
        <v>22</v>
      </c>
      <c r="C16" s="1" t="s">
        <v>23</v>
      </c>
      <c r="H16" s="19">
        <v>-6.7999999999999996E-3</v>
      </c>
      <c r="I16" s="16">
        <f>H16*$F$6</f>
        <v>-9.52</v>
      </c>
      <c r="J16" s="19">
        <v>-6.7999999999999996E-3</v>
      </c>
      <c r="K16" s="16">
        <f>J16*$F$6</f>
        <v>-9.52</v>
      </c>
      <c r="L16" s="19">
        <f>J16</f>
        <v>-6.7999999999999996E-3</v>
      </c>
      <c r="M16" s="16">
        <f>L16*$F$6</f>
        <v>-9.52</v>
      </c>
      <c r="N16" s="19"/>
      <c r="O16" s="16">
        <f>N16*$F$6</f>
        <v>0</v>
      </c>
      <c r="P16" s="19"/>
      <c r="Q16" s="16">
        <f>P16*$F$6</f>
        <v>0</v>
      </c>
      <c r="R16" s="19"/>
      <c r="S16" s="16">
        <f>R16*$F$6</f>
        <v>0</v>
      </c>
      <c r="T16" s="19"/>
      <c r="U16" s="16">
        <f>T16*$F$6</f>
        <v>0</v>
      </c>
      <c r="V16" s="19"/>
      <c r="W16" s="16">
        <f>V16*$F$6</f>
        <v>0</v>
      </c>
      <c r="X16" s="19">
        <f>T16</f>
        <v>0</v>
      </c>
      <c r="Y16" s="16">
        <f>X16*$F$6</f>
        <v>0</v>
      </c>
      <c r="Z16" s="19">
        <f>X16</f>
        <v>0</v>
      </c>
      <c r="AA16" s="16">
        <f>Z16*$F$6</f>
        <v>0</v>
      </c>
    </row>
    <row r="17" spans="2:27" x14ac:dyDescent="0.35">
      <c r="B17" s="14" t="s">
        <v>24</v>
      </c>
      <c r="C17" s="1" t="s">
        <v>25</v>
      </c>
      <c r="H17" s="19"/>
      <c r="I17" s="16"/>
      <c r="J17" s="19"/>
      <c r="K17" s="16"/>
      <c r="L17" s="19"/>
      <c r="M17" s="16"/>
      <c r="N17" s="19"/>
      <c r="O17" s="16"/>
      <c r="P17" s="19"/>
      <c r="Q17" s="16"/>
      <c r="R17" s="19"/>
      <c r="S17" s="16"/>
      <c r="T17" s="19"/>
      <c r="U17" s="16"/>
      <c r="V17" s="19"/>
      <c r="W17" s="16"/>
      <c r="X17" s="19">
        <v>1E-3</v>
      </c>
      <c r="Y17" s="16">
        <f>X17*$F$6</f>
        <v>1.4000000000000001</v>
      </c>
      <c r="Z17" s="19"/>
      <c r="AA17" s="16"/>
    </row>
    <row r="18" spans="2:27" x14ac:dyDescent="0.35">
      <c r="B18" s="14" t="s">
        <v>26</v>
      </c>
      <c r="C18" s="1" t="s">
        <v>27</v>
      </c>
      <c r="H18" s="21"/>
      <c r="I18" s="16">
        <f>H18*(I$10+I$11+I$12)</f>
        <v>0</v>
      </c>
      <c r="J18" s="21"/>
      <c r="K18" s="16">
        <f>J18*(K$10+K$11+K$12)</f>
        <v>0</v>
      </c>
      <c r="L18" s="21"/>
      <c r="M18" s="16">
        <f>L18*(M$10+M$11+M$12)</f>
        <v>0</v>
      </c>
      <c r="N18" s="21"/>
      <c r="O18" s="16">
        <f>N18*(O$10+O$11+O$12)</f>
        <v>0</v>
      </c>
      <c r="P18" s="21"/>
      <c r="Q18" s="16">
        <f>P18*(Q$10+Q$11+Q$12)</f>
        <v>0</v>
      </c>
      <c r="R18" s="21"/>
      <c r="S18" s="16">
        <f>R18*(S$10+S$11+S$12)</f>
        <v>0</v>
      </c>
      <c r="T18" s="21">
        <v>-4.5699999999999998E-2</v>
      </c>
      <c r="U18" s="16">
        <f>T18*(U$10+U$11+U$12)</f>
        <v>-8.5609809999999982</v>
      </c>
      <c r="V18" s="21"/>
      <c r="W18" s="16">
        <f>V18*(W$10+W$11+W$12)</f>
        <v>0</v>
      </c>
      <c r="X18" s="21"/>
      <c r="Y18" s="16">
        <f>X18*(Y$10+Y$11+Y$12)</f>
        <v>0</v>
      </c>
      <c r="Z18" s="21"/>
      <c r="AA18" s="16">
        <f>Z18*(AA$10+AA$11+AA$12)</f>
        <v>0</v>
      </c>
    </row>
    <row r="19" spans="2:27" x14ac:dyDescent="0.35">
      <c r="B19" s="14" t="s">
        <v>28</v>
      </c>
      <c r="C19" s="1" t="s">
        <v>29</v>
      </c>
      <c r="H19" s="21">
        <v>0.1162</v>
      </c>
      <c r="I19" s="22">
        <f>H19*(I$10+I$11+I$12)</f>
        <v>21.767745999999999</v>
      </c>
      <c r="J19" s="21">
        <v>8.3000000000000004E-2</v>
      </c>
      <c r="K19" s="22">
        <f>J19*(K$10+K$11+K$12)</f>
        <v>15.548389999999999</v>
      </c>
      <c r="L19" s="21">
        <v>8.3000000000000004E-2</v>
      </c>
      <c r="M19" s="22">
        <f>L19*(M$10+M$11+M$12)</f>
        <v>15.548389999999999</v>
      </c>
      <c r="N19" s="21">
        <v>8.3000000000000004E-2</v>
      </c>
      <c r="O19" s="22">
        <f>N19*(O$10+O$11+O$12)</f>
        <v>15.548389999999999</v>
      </c>
      <c r="P19" s="21">
        <f>L19</f>
        <v>8.3000000000000004E-2</v>
      </c>
      <c r="Q19" s="22">
        <f>P19*(Q$10+Q$11+Q$12)</f>
        <v>15.548389999999999</v>
      </c>
      <c r="R19" s="21">
        <f>P19</f>
        <v>8.3000000000000004E-2</v>
      </c>
      <c r="S19" s="22">
        <f>R19*(S$10+S$11+S$12)</f>
        <v>15.548389999999999</v>
      </c>
      <c r="T19" s="21">
        <f>R19</f>
        <v>8.3000000000000004E-2</v>
      </c>
      <c r="U19" s="22">
        <f>T19*(U$10+U$11+U$12)</f>
        <v>15.548389999999999</v>
      </c>
      <c r="V19" s="21">
        <f>T19</f>
        <v>8.3000000000000004E-2</v>
      </c>
      <c r="W19" s="22">
        <f>V19*(W$10+W$11+W$12)</f>
        <v>15.548389999999999</v>
      </c>
      <c r="X19" s="21">
        <f>P19+2.5%</f>
        <v>0.10800000000000001</v>
      </c>
      <c r="Y19" s="22">
        <f>X19*(Y$10+Y$11+Y$12)</f>
        <v>20.231640000000002</v>
      </c>
      <c r="Z19" s="21">
        <f>X19</f>
        <v>0.10800000000000001</v>
      </c>
      <c r="AA19" s="22">
        <f>Z19*(AA$10+AA$11+AA$12)</f>
        <v>20.231640000000002</v>
      </c>
    </row>
    <row r="20" spans="2:27" x14ac:dyDescent="0.35">
      <c r="B20" s="14" t="s">
        <v>30</v>
      </c>
      <c r="C20" s="1" t="s">
        <v>31</v>
      </c>
      <c r="H20" s="23"/>
      <c r="I20" s="16">
        <f>SUM(I10:I19)</f>
        <v>212.36277899999996</v>
      </c>
      <c r="J20" s="23"/>
      <c r="K20" s="16">
        <f>SUM(K10:K19)</f>
        <v>224.13257299999998</v>
      </c>
      <c r="L20" s="23"/>
      <c r="M20" s="16">
        <f>SUM(M10:M19)</f>
        <v>224.13257299999998</v>
      </c>
      <c r="N20" s="23"/>
      <c r="O20" s="16">
        <f>SUM(O10:O19)</f>
        <v>275.59847099999996</v>
      </c>
      <c r="P20" s="23"/>
      <c r="Q20" s="16">
        <f>SUM(Q10:Q19)</f>
        <v>281.21247099999999</v>
      </c>
      <c r="R20" s="23"/>
      <c r="S20" s="16">
        <f>SUM(S10:S19)</f>
        <v>280.90133499999996</v>
      </c>
      <c r="T20" s="23"/>
      <c r="U20" s="16">
        <f>SUM(U10:U19)</f>
        <v>284.51507799999996</v>
      </c>
      <c r="V20" s="23"/>
      <c r="W20" s="16">
        <f>SUM(W10:W19)</f>
        <v>296.67279500000001</v>
      </c>
      <c r="X20" s="23"/>
      <c r="Y20" s="16">
        <f>SUM(Y10:Y19)</f>
        <v>298.59904499999999</v>
      </c>
      <c r="Z20" s="23"/>
      <c r="AA20" s="16">
        <f>SUM(AA10:AA19)</f>
        <v>324.13905547834094</v>
      </c>
    </row>
    <row r="21" spans="2:27" x14ac:dyDescent="0.35">
      <c r="H21" s="23"/>
      <c r="I21" s="16"/>
      <c r="J21" s="23"/>
      <c r="K21" s="16"/>
      <c r="L21" s="23"/>
      <c r="M21" s="16"/>
      <c r="N21" s="23"/>
      <c r="O21" s="16"/>
      <c r="P21" s="23"/>
      <c r="Q21" s="16"/>
      <c r="R21" s="23"/>
      <c r="S21" s="16"/>
      <c r="T21" s="23"/>
      <c r="U21" s="16"/>
      <c r="V21" s="23"/>
      <c r="W21" s="16"/>
      <c r="X21" s="23"/>
      <c r="Y21" s="16"/>
      <c r="Z21" s="23"/>
      <c r="AA21" s="16"/>
    </row>
    <row r="22" spans="2:27" x14ac:dyDescent="0.35">
      <c r="B22" s="14"/>
      <c r="C22" s="24" t="s">
        <v>32</v>
      </c>
      <c r="H22" s="12"/>
      <c r="I22" s="16"/>
      <c r="J22" s="12"/>
      <c r="K22" s="16"/>
      <c r="L22" s="12"/>
      <c r="M22" s="16"/>
      <c r="N22" s="12"/>
      <c r="O22" s="16"/>
      <c r="P22" s="12"/>
      <c r="Q22" s="16"/>
      <c r="R22" s="12"/>
      <c r="S22" s="16"/>
      <c r="T22" s="12"/>
      <c r="U22" s="16"/>
      <c r="V22" s="12"/>
      <c r="W22" s="16"/>
      <c r="X22" s="12"/>
      <c r="Y22" s="16"/>
      <c r="Z22" s="12"/>
      <c r="AA22" s="16"/>
    </row>
    <row r="23" spans="2:27" x14ac:dyDescent="0.35">
      <c r="B23" s="14" t="s">
        <v>33</v>
      </c>
      <c r="C23" s="1" t="s">
        <v>34</v>
      </c>
      <c r="F23" s="25"/>
      <c r="G23" s="26"/>
      <c r="H23" s="27">
        <v>-2.6599999999999999E-2</v>
      </c>
      <c r="I23" s="28">
        <f>H23*(MIN($G$11,1000))</f>
        <v>-26.599999999999998</v>
      </c>
      <c r="J23" s="27">
        <v>-2.6599999999999999E-2</v>
      </c>
      <c r="K23" s="28">
        <f>J23*(MIN($G$11,1000))</f>
        <v>-26.599999999999998</v>
      </c>
      <c r="L23" s="27">
        <v>-2.6599999999999999E-2</v>
      </c>
      <c r="M23" s="28">
        <f>L23*(MIN($G$11,1000))</f>
        <v>-26.599999999999998</v>
      </c>
      <c r="N23" s="27">
        <v>-2.6599999999999999E-2</v>
      </c>
      <c r="O23" s="28">
        <f>N23*(MIN($G$11,1000))</f>
        <v>-26.599999999999998</v>
      </c>
      <c r="P23" s="27">
        <v>-2.6599999999999999E-2</v>
      </c>
      <c r="Q23" s="28">
        <f>P23*(MIN($G$11,1000))</f>
        <v>-26.599999999999998</v>
      </c>
      <c r="R23" s="27">
        <v>-2.6599999999999999E-2</v>
      </c>
      <c r="S23" s="28">
        <f>R23*(MIN($G$11,1000))</f>
        <v>-26.599999999999998</v>
      </c>
      <c r="T23" s="27">
        <v>-2.2620000000000001E-2</v>
      </c>
      <c r="U23" s="28">
        <f>T23*(MIN($G$11,1000))</f>
        <v>-22.62</v>
      </c>
      <c r="V23" s="27">
        <v>-2.2620000000000001E-2</v>
      </c>
      <c r="W23" s="28">
        <f>V23*(MIN($G$11,1000))</f>
        <v>-22.62</v>
      </c>
      <c r="X23" s="27">
        <v>-2.2620000000000001E-2</v>
      </c>
      <c r="Y23" s="28">
        <f>X23*(MIN($G$11,1000))</f>
        <v>-22.62</v>
      </c>
      <c r="Z23" s="27">
        <v>-2.2620000000000001E-2</v>
      </c>
      <c r="AA23" s="28">
        <f>Z23*(MIN($G$11,1000))</f>
        <v>-22.62</v>
      </c>
    </row>
    <row r="24" spans="2:27" x14ac:dyDescent="0.35">
      <c r="B24" s="14"/>
      <c r="H24" s="12"/>
      <c r="I24" s="16"/>
      <c r="J24" s="12"/>
      <c r="K24" s="16"/>
      <c r="L24" s="12"/>
      <c r="M24" s="16"/>
      <c r="N24" s="12"/>
      <c r="O24" s="16"/>
      <c r="P24" s="12"/>
      <c r="Q24" s="16"/>
      <c r="R24" s="12"/>
      <c r="S24" s="16"/>
      <c r="T24" s="12"/>
      <c r="U24" s="16"/>
      <c r="V24" s="12"/>
      <c r="W24" s="16"/>
      <c r="X24" s="12"/>
      <c r="Y24" s="16"/>
      <c r="Z24" s="12"/>
      <c r="AA24" s="16"/>
    </row>
    <row r="25" spans="2:27" ht="15" thickBot="1" x14ac:dyDescent="0.4">
      <c r="B25" s="14" t="s">
        <v>35</v>
      </c>
      <c r="C25" s="1" t="s">
        <v>36</v>
      </c>
      <c r="H25" s="29"/>
      <c r="I25" s="30">
        <f>I20+SUM(I23:I23)</f>
        <v>185.76277899999997</v>
      </c>
      <c r="J25" s="29"/>
      <c r="K25" s="30">
        <f>K20+SUM(K23:K23)</f>
        <v>197.53257299999999</v>
      </c>
      <c r="L25" s="29"/>
      <c r="M25" s="30">
        <f>M20+SUM(M23:M23)</f>
        <v>197.53257299999999</v>
      </c>
      <c r="N25" s="29"/>
      <c r="O25" s="30">
        <f>O20+SUM(O23:O23)</f>
        <v>248.99847099999997</v>
      </c>
      <c r="P25" s="29"/>
      <c r="Q25" s="30">
        <f>Q20+SUM(Q23:Q23)</f>
        <v>254.612471</v>
      </c>
      <c r="R25" s="29"/>
      <c r="S25" s="30">
        <f>S20+SUM(S23:S23)</f>
        <v>254.30133499999997</v>
      </c>
      <c r="T25" s="29"/>
      <c r="U25" s="30">
        <f>U20+SUM(U23:U23)</f>
        <v>261.89507799999996</v>
      </c>
      <c r="V25" s="29"/>
      <c r="W25" s="30">
        <f>W20+SUM(W23:W23)</f>
        <v>274.052795</v>
      </c>
      <c r="X25" s="29"/>
      <c r="Y25" s="30">
        <f>Y20+SUM(Y23:Y23)</f>
        <v>275.97904499999999</v>
      </c>
      <c r="Z25" s="29"/>
      <c r="AA25" s="30">
        <f>AA20+SUM(AA23:AA23)</f>
        <v>301.51905547834093</v>
      </c>
    </row>
    <row r="26" spans="2:27" x14ac:dyDescent="0.35">
      <c r="B26" s="14" t="s">
        <v>37</v>
      </c>
      <c r="C26" s="1" t="s">
        <v>38</v>
      </c>
      <c r="H26" s="31"/>
      <c r="I26" s="32">
        <f>I25*1.05</f>
        <v>195.05091794999998</v>
      </c>
      <c r="J26" s="31"/>
      <c r="K26" s="32">
        <f>K25*1.05</f>
        <v>207.40920165</v>
      </c>
      <c r="L26" s="31"/>
      <c r="M26" s="32">
        <f>M25*1.05</f>
        <v>207.40920165</v>
      </c>
      <c r="N26" s="31"/>
      <c r="O26" s="32">
        <f>O25*1.05</f>
        <v>261.44839454999999</v>
      </c>
      <c r="P26" s="31"/>
      <c r="Q26" s="32">
        <f>Q25*1.05</f>
        <v>267.34309454999999</v>
      </c>
      <c r="R26" s="31"/>
      <c r="S26" s="32">
        <f>S25*1.05</f>
        <v>267.01640175</v>
      </c>
      <c r="T26" s="31"/>
      <c r="U26" s="32">
        <f>U25*1.05</f>
        <v>274.98983189999996</v>
      </c>
      <c r="V26" s="31"/>
      <c r="W26" s="32">
        <f>W25*1.05</f>
        <v>287.75543475000001</v>
      </c>
      <c r="X26" s="31"/>
      <c r="Y26" s="32">
        <f>Y25*1.05</f>
        <v>289.77799725</v>
      </c>
      <c r="Z26" s="31"/>
      <c r="AA26" s="32">
        <f>AA25*1.05</f>
        <v>316.59500825225797</v>
      </c>
    </row>
    <row r="27" spans="2:27" x14ac:dyDescent="0.35">
      <c r="B27" s="14"/>
      <c r="C27" s="24" t="s">
        <v>39</v>
      </c>
      <c r="H27" s="31"/>
      <c r="I27" s="33"/>
      <c r="J27" s="31"/>
      <c r="K27" s="34">
        <f>K26/I26-1</f>
        <v>6.3359269619884584E-2</v>
      </c>
      <c r="L27" s="31"/>
      <c r="M27" s="34">
        <f>M26/K26-1</f>
        <v>0</v>
      </c>
      <c r="N27" s="31"/>
      <c r="O27" s="34">
        <f>O26/M26-1</f>
        <v>0.26054385470896491</v>
      </c>
      <c r="P27" s="31"/>
      <c r="Q27" s="34">
        <f>Q26/O26-1</f>
        <v>2.254632318605676E-2</v>
      </c>
      <c r="R27" s="31"/>
      <c r="S27" s="34">
        <f>S26/Q26-1</f>
        <v>-1.2219982736038082E-3</v>
      </c>
      <c r="T27" s="31"/>
      <c r="U27" s="34">
        <f>U26/S26-1</f>
        <v>2.9861199902863067E-2</v>
      </c>
      <c r="V27" s="31"/>
      <c r="W27" s="34">
        <f>W26/U26-1</f>
        <v>4.6422090452574505E-2</v>
      </c>
      <c r="X27" s="31"/>
      <c r="Y27" s="34">
        <f>Y26/W26-1</f>
        <v>7.0287551710610519E-3</v>
      </c>
      <c r="Z27" s="31"/>
      <c r="AA27" s="34">
        <f>AA26/Y26-1</f>
        <v>9.254329609822709E-2</v>
      </c>
    </row>
    <row r="28" spans="2:27" x14ac:dyDescent="0.35">
      <c r="I28" s="35"/>
      <c r="K28" s="35"/>
      <c r="M28" s="35"/>
      <c r="O28" s="35"/>
      <c r="Q28" s="35"/>
      <c r="S28" s="35"/>
      <c r="U28" s="35"/>
      <c r="V28" s="35"/>
      <c r="W28" s="35"/>
      <c r="Y28" s="35"/>
      <c r="AA28" s="35"/>
    </row>
    <row r="29" spans="2:27" x14ac:dyDescent="0.35">
      <c r="B29" s="1" t="s">
        <v>40</v>
      </c>
      <c r="I29" s="36"/>
      <c r="K29" s="36"/>
      <c r="M29" s="36"/>
      <c r="O29" s="36"/>
      <c r="Q29" s="36"/>
      <c r="S29" s="36"/>
      <c r="U29" s="36"/>
      <c r="V29" s="36"/>
      <c r="W29" s="36"/>
      <c r="Y29" s="36"/>
      <c r="AA29" s="36"/>
    </row>
    <row r="30" spans="2:27" x14ac:dyDescent="0.35">
      <c r="B30" s="1" t="s">
        <v>41</v>
      </c>
    </row>
    <row r="31" spans="2:27" x14ac:dyDescent="0.35">
      <c r="B31" s="1" t="s">
        <v>42</v>
      </c>
    </row>
    <row r="32" spans="2:27" x14ac:dyDescent="0.35">
      <c r="B32" s="1" t="s">
        <v>43</v>
      </c>
      <c r="Q32" s="37"/>
      <c r="R32" s="37"/>
      <c r="S32" s="37"/>
    </row>
    <row r="33" spans="2:19" x14ac:dyDescent="0.35">
      <c r="B33" s="1" t="s">
        <v>44</v>
      </c>
      <c r="P33" s="38"/>
      <c r="Q33" s="39"/>
      <c r="S33" s="37"/>
    </row>
    <row r="34" spans="2:19" x14ac:dyDescent="0.35">
      <c r="S34" s="39"/>
    </row>
    <row r="35" spans="2:19" x14ac:dyDescent="0.35">
      <c r="S35" s="38"/>
    </row>
    <row r="36" spans="2:19" x14ac:dyDescent="0.35">
      <c r="I36" s="32"/>
      <c r="J36" s="32"/>
      <c r="K36" s="32"/>
      <c r="L36" s="32"/>
      <c r="M36" s="32"/>
      <c r="N36" s="32"/>
      <c r="O36" s="32"/>
    </row>
  </sheetData>
  <mergeCells count="23">
    <mergeCell ref="R7:S7"/>
    <mergeCell ref="T7:U7"/>
    <mergeCell ref="B5:B6"/>
    <mergeCell ref="H5:W5"/>
    <mergeCell ref="X5:AA5"/>
    <mergeCell ref="H6:I6"/>
    <mergeCell ref="J6:K6"/>
    <mergeCell ref="L6:M6"/>
    <mergeCell ref="N6:O6"/>
    <mergeCell ref="P6:Q6"/>
    <mergeCell ref="R6:S6"/>
    <mergeCell ref="T6:U6"/>
    <mergeCell ref="H7:I7"/>
    <mergeCell ref="J7:K7"/>
    <mergeCell ref="L7:M7"/>
    <mergeCell ref="N7:O7"/>
    <mergeCell ref="P7:Q7"/>
    <mergeCell ref="V7:W7"/>
    <mergeCell ref="X7:Y7"/>
    <mergeCell ref="Z7:AA7"/>
    <mergeCell ref="V6:W6"/>
    <mergeCell ref="X6:Y6"/>
    <mergeCell ref="Z6:AA6"/>
  </mergeCells>
  <printOptions horizontalCentered="1"/>
  <pageMargins left="0.59055118110236227" right="0.59055118110236227" top="0.59055118110236227" bottom="0.59055118110236227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UCG-YEC-1-6 (c) Table 1</vt:lpstr>
      <vt:lpstr>UCG-YEC-1-6 (c) Table 2</vt:lpstr>
      <vt:lpstr>UCG-YEC-1-6 (c) Table 3</vt:lpstr>
      <vt:lpstr>UCG-YEC-1-6 (c) Table 4</vt:lpstr>
      <vt:lpstr>'UCG-YEC-1-6 (c) Table 1'!Print_Area</vt:lpstr>
      <vt:lpstr>'UCG-YEC-1-6 (c) Table 2'!Print_Area</vt:lpstr>
      <vt:lpstr>'UCG-YEC-1-6 (c) Table 3'!Print_Area</vt:lpstr>
      <vt:lpstr>'UCG-YEC-1-6 (c) Table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2023-12-12T17:17:11Z</dcterms:created>
  <dcterms:modified xsi:type="dcterms:W3CDTF">2023-12-12T17:17:21Z</dcterms:modified>
</cp:coreProperties>
</file>