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13_ncr:1_{49E5199C-87FE-4E41-A110-A35D9C81C790}" xr6:coauthVersionLast="45" xr6:coauthVersionMax="45" xr10:uidLastSave="{00000000-0000-0000-0000-000000000000}"/>
  <bookViews>
    <workbookView xWindow="22932" yWindow="-108" windowWidth="23256" windowHeight="12576" xr2:uid="{00000000-000D-0000-FFFF-FFFF00000000}"/>
  </bookViews>
  <sheets>
    <sheet name="Table 8.1" sheetId="1" r:id="rId1"/>
    <sheet name="Table 8.2" sheetId="2" r:id="rId2"/>
  </sheets>
  <definedNames>
    <definedName name="_xlnm.Print_Area" localSheetId="0">'Table 8.1'!$A$1:$H$26</definedName>
    <definedName name="_xlnm.Print_Area" localSheetId="1">'Table 8.2'!$A$1:$H$33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11" i="1"/>
  <c r="E11" i="1"/>
  <c r="G11" i="2"/>
  <c r="G10" i="2"/>
  <c r="G9" i="2"/>
  <c r="G9" i="1"/>
  <c r="G5" i="1"/>
  <c r="D9" i="2"/>
  <c r="C17" i="1" l="1"/>
  <c r="C18" i="1" s="1"/>
  <c r="G18" i="1"/>
  <c r="D11" i="2" l="1"/>
  <c r="C10" i="2"/>
</calcChain>
</file>

<file path=xl/sharedStrings.xml><?xml version="1.0" encoding="utf-8"?>
<sst xmlns="http://schemas.openxmlformats.org/spreadsheetml/2006/main" count="62" uniqueCount="49">
  <si>
    <t>Revenues ($millions)</t>
  </si>
  <si>
    <t>Number of employees</t>
  </si>
  <si>
    <t>Number of customers</t>
  </si>
  <si>
    <t>Rate base ($millions)</t>
  </si>
  <si>
    <t>Debt/Equity ratio</t>
  </si>
  <si>
    <t>PNG West</t>
  </si>
  <si>
    <t>YEC</t>
  </si>
  <si>
    <t>Acquisition of Product</t>
  </si>
  <si>
    <t>Hydroelectric</t>
  </si>
  <si>
    <t>Thermal/Other</t>
  </si>
  <si>
    <t>Purchased</t>
  </si>
  <si>
    <t>Residential</t>
  </si>
  <si>
    <t>Other/misc</t>
  </si>
  <si>
    <t>Notes:</t>
  </si>
  <si>
    <t>Electricity</t>
  </si>
  <si>
    <t>Gas</t>
  </si>
  <si>
    <t>60%/40%</t>
  </si>
  <si>
    <t>Wholesale</t>
  </si>
  <si>
    <t>Commercial</t>
  </si>
  <si>
    <t>Industrial</t>
  </si>
  <si>
    <t>53.5%/46.5%</t>
  </si>
  <si>
    <t>59%/41%</t>
  </si>
  <si>
    <t>Comparison of YEC to BC Utilities - Nature of Business</t>
  </si>
  <si>
    <t>Energy sales share</t>
  </si>
  <si>
    <t>Revenue share by customer type</t>
  </si>
  <si>
    <t>Table 2: Yukon Energy Corporation</t>
  </si>
  <si>
    <t>Capital Structure</t>
  </si>
  <si>
    <t>ROE Benchmark</t>
  </si>
  <si>
    <t>ROE Risk Adder</t>
  </si>
  <si>
    <t xml:space="preserve">Fair ROE Approved </t>
  </si>
  <si>
    <t>Services</t>
  </si>
  <si>
    <t>AEY</t>
  </si>
  <si>
    <t xml:space="preserve">YEC 
</t>
  </si>
  <si>
    <t>Fortis BC Inc. (Electric)</t>
  </si>
  <si>
    <t>PNG NE Fort St. John/ Dawson Creek</t>
  </si>
  <si>
    <t>Fortis BC Inc. (Electricity)</t>
  </si>
  <si>
    <t>ATCO Electric Yukon</t>
  </si>
  <si>
    <t>Table 8.1:
Comparison of YEC to BC Utilities Size of Operations and Financial Structure (2019)</t>
  </si>
  <si>
    <t>1.	The information for Yukon Energy as provided in Tab 2 and Tab 3 tables. ROE benchmark and risk adder are based on YUB Order 2018-10 in relation to YEC's 2017/18 GRA. Risk added reflects a risk premium of 45 basis points less 50 basis points pursuant to OIC 1995/90.</t>
  </si>
  <si>
    <t>2.	The information for Fortis BC is based on 2019 Financial Statements available at https://www.cdn.fortisbc.com/libraries/docs/default-source/about-us-documents/audited-annual-financial-statements-electric-year-end-2019.pdf?sfvrsn=f40967f4_2 [accessed on August 24, 2020]. The revenue information on page 27; rate base on page 13. Number of customers, capital structure and ROE based on information available from Annual Review for 2020 and 2021 Rates https://www.cdn.fortisbc.com/libraries/docs/default-source/about-us-documents/regulatory-affairs-documents/electric-utility/200819-fbc-annual-review-for-2020-and-2021-rates-ff.pdf?sfvrsn=55246399_2#page=38&amp;zoom=100,92,696 [accessed on August 24, 2020]. Number of employees from https://fbcdotcomprod.blob.core.windows.net/libraries/docs/default-source/about-us-documents/regulatory-affairs-documents/electric-utility/180925_fbc-ar-2019-rates_bcuc-ir1-response_ff.pdf, response to information request #9 from BCUC.</t>
  </si>
  <si>
    <t>3.	The information for PNG West is based on 2020 and 2021 Revenue Requirement application before BCUC [https://www.bcuc.com/Documents/Proceedings/2019/DOC_56475_B-1-PNG-West-2020-2021-RRA.pdf, accessed on August 24, 2020]. Rate base from Tab 2, Page 1, Schedule 2; number of customers from Tables 7, 8 and 9; Capital structure and ROE information from Table 38. Revenues are from SUMMARY OF GROSS REVENUE, COST OF GAS, GROSS MARGIN Tab 6, Page 7 https://www.bcuc.com/Documents/Proceedings/2018/DOC_50956_B-1-1_PNG-West-AMENDED-2018-2019-RRA.pdf. Number of employees is from Response to BCUC IR No. 46.5 provided on April 15, 2020, Page 135 https://www.bcuc.com/Documents/Proceedings/2020/DOC_57807_B-3-PNG-response-to-BCUC-IR1-with-Attachments.pdf [accessed on August 24, 2020].</t>
  </si>
  <si>
    <t>4.	The information for PNG NE Fort St. John/ Dawson Creek is based on 2020 and 2032 Revenue Requirement Amended application before BCUC [https://www.bcuc.com/Documents/Proceedings/2020/DOC_57395_B-2-PNGNE-Amended-FSJ-DC-TR-2020-2021RRA.pdf, accessed on August 24, 2020]. Revenues are from Tab 1, Schedule 1; rate base from Tab 2, Page 1, Schedule 2; number of customers from Tables 12, 13 and 14 of section 2.1; Capital structure and ROE information from Tables 34 and 36. Number of employees is from Response to BCUC IR No. 46.5 provided on April 15, 2020, Page 135 https://www.bcuc.com/Documents/Proceedings/2020/DOC_57807_B-3-PNG-response-to-BCUC-IR1-with-Attachments.pdf [accessed on August 24, 2020].</t>
  </si>
  <si>
    <t>5.	The capital structure and ROE for Fortis BC, PNG West and PNG NE FSJ reflect allowed structure and allowed ROE.</t>
  </si>
  <si>
    <t>6.	The information for AEY is based on AEY's 2019 Key Performance Indicators filing with YUB. http://yukonutilitiesboard.yk.ca/pdf/Reports/AEY_2019_Key_Performance_Indicators__April_23__2020.pdf [accessed on August 24, 2020]. Approved ROE is based on AEY's 2015-17 GRA and YUB Order 2017-01.</t>
  </si>
  <si>
    <t>1.	The information for Yukon Energy is from Tab 2 tables [generation sources reflect actual generation, not LTA].</t>
  </si>
  <si>
    <t>2.	The information for Fortis BC is based on 2019 Financial Statements available at https://www.cdn.fortisbc.com/libraries/docs/default-source/about-us-documents/fortisbc-(electric)_fs-with-notes_q4_2018_g2_pa_sedar.pdf?sfvrsn=8ab664ee_2 , page 27 [accessed on August 24, 2020]; Annual Review for 2020 and 2021 Rates, https://www.cdn.fortisbc.com/libraries/docs/default-source/about-us-documents/regulatory-affairs-documents/electric-utility/200819-fbc-annual-review-for-2020-and-2021-rates-ff.pdf?sfvrsn=55246399_2 pages 15 and 35.</t>
  </si>
  <si>
    <t>3.	The information for PNG West is based on 2018 and 2019 Revenue Requirement Amended application before BCUC. Revenues are from SUMMARY OF GROSS REVENUE, COST OF GAS, GROSS MARGIN Tab 6, Page 23 https://www.bcuc.com/Documents/Proceedings/2018/DOC_50956_B-1-1_PNG-West-AMENDED-2018-2019-RRA.pdf [accessed on August 24, 2020].</t>
  </si>
  <si>
    <t>4.	The information for PNG NE FSJ and DC is based on 2018 and 2018 Revenue Requirement Amended application before BCUC: Revenues and sales are from Tab 6, Page 29. https://www.bcuc.com/Documents/Proceedings/2018/DOC_50958_B-1-1_PNGNE-FSJ-DC-TR-AMENDED-2018-2019-RRA.pdf [accessed on August 24, 2020].</t>
  </si>
  <si>
    <t>5.	The information for AEY is based on AEY's 2019 Key Performance Indicators filing with YUB. http://yukonutilitiesboard.yk.ca/pdf/Reports/AEY_2019_Key_Performance_Indicators__April_23__2020.pdf [accessed on August 24, 2020]. https://www.bcuc.com/Documents/Proceedings/2018/DOC_50958_B-1-1_PNGNE-FSJ-DC-TR-AMENDED-2018-2019-RRA.pdf [accessed on August 24,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</si>
</sst>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
    <numFmt numFmtId="166" formatCode="_(* #,##0_);_(* \(#,##0\);_(* &quot;-&quot;??_);_(@_)"/>
  </numFmts>
  <fonts count="9"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9"/>
      <color theme="1"/>
      <name val="Tahoma"/>
      <family val="2"/>
    </font>
    <font>
      <sz val="8"/>
      <color theme="1"/>
      <name val="Tahoma"/>
      <family val="2"/>
    </font>
    <font>
      <sz val="10"/>
      <name val="Arial"/>
    </font>
    <font>
      <sz val="10"/>
      <name val="Arial"/>
      <family val="2"/>
    </font>
    <font>
      <sz val="10"/>
      <color theme="0"/>
      <name val="Tahoma"/>
      <family val="2"/>
    </font>
  </fonts>
  <fills count="4">
    <fill>
      <patternFill patternType="none"/>
    </fill>
    <fill>
      <patternFill patternType="gray125"/>
    </fill>
    <fill>
      <patternFill patternType="solid">
        <fgColor theme="5"/>
      </patternFill>
    </fill>
    <fill>
      <patternFill patternType="solid">
        <fgColor theme="7"/>
      </patternFill>
    </fill>
  </fills>
  <borders count="2">
    <border>
      <left/>
      <right/>
      <top/>
      <bottom/>
      <diagonal/>
    </border>
    <border>
      <left/>
      <right/>
      <top/>
      <bottom style="thin">
        <color indexed="64"/>
      </bottom>
      <diagonal/>
    </border>
  </borders>
  <cellStyleXfs count="21">
    <xf numFmtId="0" fontId="0" fillId="0" borderId="0"/>
    <xf numFmtId="9" fontId="1" fillId="0" borderId="0" applyFont="0" applyFill="0" applyBorder="0" applyAlignment="0" applyProtection="0"/>
    <xf numFmtId="0" fontId="6"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0" fontId="8" fillId="3" borderId="0" applyNumberFormat="0" applyBorder="0" applyAlignment="0" applyProtection="0"/>
    <xf numFmtId="0" fontId="8" fillId="2" borderId="0" applyNumberFormat="0" applyBorder="0" applyAlignment="0" applyProtection="0"/>
  </cellStyleXfs>
  <cellXfs count="31">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3" fillId="0" borderId="0" xfId="0" applyFont="1"/>
    <xf numFmtId="0" fontId="3" fillId="0" borderId="1" xfId="0" applyFont="1" applyBorder="1"/>
    <xf numFmtId="0" fontId="2" fillId="0" borderId="1" xfId="0" applyFont="1" applyBorder="1" applyAlignment="1">
      <alignment horizontal="center" vertical="center" wrapText="1"/>
    </xf>
    <xf numFmtId="164" fontId="3" fillId="0" borderId="0" xfId="0" applyNumberFormat="1" applyFont="1"/>
    <xf numFmtId="10" fontId="3" fillId="0" borderId="0" xfId="1" applyNumberFormat="1" applyFont="1"/>
    <xf numFmtId="0" fontId="4" fillId="0" borderId="0" xfId="0" applyFont="1"/>
    <xf numFmtId="164" fontId="4" fillId="0" borderId="0" xfId="0" applyNumberFormat="1" applyFont="1"/>
    <xf numFmtId="10" fontId="4" fillId="0" borderId="0" xfId="1" applyNumberFormat="1" applyFont="1"/>
    <xf numFmtId="0" fontId="3" fillId="0" borderId="0" xfId="0" applyFont="1" applyAlignment="1">
      <alignment horizontal="left" indent="1"/>
    </xf>
    <xf numFmtId="0" fontId="3" fillId="0" borderId="0" xfId="0" applyFont="1" applyAlignment="1">
      <alignment horizontal="center"/>
    </xf>
    <xf numFmtId="0" fontId="3" fillId="0" borderId="0" xfId="0" applyFont="1" applyAlignment="1">
      <alignment horizontal="left" indent="2"/>
    </xf>
    <xf numFmtId="0" fontId="3" fillId="0" borderId="0" xfId="0" applyFont="1" applyAlignment="1">
      <alignment horizontal="center" vertical="center"/>
    </xf>
    <xf numFmtId="10" fontId="3" fillId="0" borderId="0" xfId="1" applyNumberFormat="1" applyFont="1" applyAlignment="1">
      <alignment horizontal="center" vertical="center"/>
    </xf>
    <xf numFmtId="10" fontId="3" fillId="0" borderId="0" xfId="0" applyNumberFormat="1" applyFont="1" applyAlignment="1">
      <alignment horizontal="center"/>
    </xf>
    <xf numFmtId="10" fontId="3" fillId="0" borderId="0" xfId="0" applyNumberFormat="1" applyFont="1" applyAlignment="1">
      <alignment horizontal="center" vertical="center"/>
    </xf>
    <xf numFmtId="0" fontId="5" fillId="0" borderId="0" xfId="0" applyFont="1"/>
    <xf numFmtId="3" fontId="3" fillId="0" borderId="0" xfId="0" applyNumberFormat="1" applyFont="1" applyFill="1" applyAlignment="1">
      <alignment horizontal="center" vertical="center"/>
    </xf>
    <xf numFmtId="0" fontId="3" fillId="0" borderId="0" xfId="0" applyFont="1" applyFill="1" applyAlignment="1">
      <alignment horizontal="center" vertical="center"/>
    </xf>
    <xf numFmtId="165" fontId="3" fillId="0" borderId="0" xfId="1" applyNumberFormat="1" applyFont="1" applyFill="1" applyAlignment="1">
      <alignment horizontal="center" vertical="center"/>
    </xf>
    <xf numFmtId="164" fontId="3" fillId="0" borderId="0" xfId="0" applyNumberFormat="1" applyFont="1" applyFill="1" applyAlignment="1">
      <alignment horizontal="center" vertical="center"/>
    </xf>
    <xf numFmtId="9" fontId="3" fillId="0" borderId="0" xfId="0" applyNumberFormat="1" applyFont="1" applyFill="1" applyAlignment="1">
      <alignment horizontal="center" vertical="center"/>
    </xf>
    <xf numFmtId="10" fontId="3" fillId="0" borderId="0" xfId="0" applyNumberFormat="1" applyFont="1" applyFill="1" applyAlignment="1">
      <alignment horizontal="center"/>
    </xf>
    <xf numFmtId="10" fontId="3" fillId="0" borderId="0" xfId="1" applyNumberFormat="1" applyFont="1" applyFill="1" applyAlignment="1">
      <alignment horizontal="center" vertical="center"/>
    </xf>
    <xf numFmtId="10" fontId="3" fillId="0" borderId="0" xfId="0" applyNumberFormat="1" applyFont="1" applyFill="1" applyAlignment="1">
      <alignment horizontal="center" vertical="center"/>
    </xf>
    <xf numFmtId="0" fontId="5" fillId="0" borderId="0" xfId="0" applyFont="1" applyFill="1" applyAlignment="1">
      <alignment horizontal="left" vertical="top"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2" fillId="0" borderId="0" xfId="0" applyFont="1" applyAlignment="1">
      <alignment horizontal="centerContinuous" wrapText="1"/>
    </xf>
  </cellXfs>
  <cellStyles count="21">
    <cellStyle name="Accent2 2" xfId="20" xr:uid="{2B01D658-4493-4477-8BDB-7D3112BF22F1}"/>
    <cellStyle name="Accent4 2" xfId="19" xr:uid="{60D63A71-C627-4788-BB4E-205863D6618C}"/>
    <cellStyle name="Comma 10" xfId="15" xr:uid="{EA51E594-3915-4C12-9C16-C9A86F2B5B7A}"/>
    <cellStyle name="Comma 2" xfId="6" xr:uid="{C3BAC48F-BDA6-4C14-9155-C731E9C46FB4}"/>
    <cellStyle name="Comma 3" xfId="10" xr:uid="{F7DE7268-63F5-40F4-90FA-6F50C2389030}"/>
    <cellStyle name="Comma 4" xfId="18" xr:uid="{88D5CE48-7A0C-4213-B305-200E1257221E}"/>
    <cellStyle name="Comma 5" xfId="5" xr:uid="{62499ACC-9FE7-4216-AF06-97415A42CD6C}"/>
    <cellStyle name="Comma 9" xfId="8" xr:uid="{28031573-3390-4CC0-A3AE-DD34E1FC84D0}"/>
    <cellStyle name="Comma 9 2" xfId="12" xr:uid="{71C0D9A7-8730-45E2-A62D-0F5C7F1ABFA1}"/>
    <cellStyle name="Currency 2" xfId="17" xr:uid="{086E4A70-B5D6-4C14-A52B-9B6CCDE18250}"/>
    <cellStyle name="Currency 5" xfId="16" xr:uid="{BA14DDC0-07CE-4308-8B6B-F0D66782C240}"/>
    <cellStyle name="Normal" xfId="0" builtinId="0"/>
    <cellStyle name="Normal 10" xfId="14" xr:uid="{410BE266-22EB-4965-8EF3-92D0DE7AAB0D}"/>
    <cellStyle name="Normal 2" xfId="4" xr:uid="{BA97527B-5C19-4266-BBEB-A84D808528A6}"/>
    <cellStyle name="Normal 3" xfId="2" xr:uid="{6CB4468C-BC15-4028-BE78-3C83D0A3500F}"/>
    <cellStyle name="Normal 9" xfId="7" xr:uid="{8151E54E-6354-4808-B32A-6E5D5DE7F013}"/>
    <cellStyle name="Normal 9 2" xfId="11" xr:uid="{00755664-6B85-44E6-A70E-7B2F29978D37}"/>
    <cellStyle name="Percent" xfId="1" builtinId="5"/>
    <cellStyle name="Percent 2" xfId="3" xr:uid="{5111D0EC-9640-4A56-8637-CB8A4277EBB5}"/>
    <cellStyle name="Percent 4" xfId="9" xr:uid="{4D470579-0DB7-4BB2-9A54-22C16FE6914E}"/>
    <cellStyle name="Percent 4 2" xfId="13" xr:uid="{58F6A22F-4DCF-42F3-9B47-39480195C4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37"/>
  <sheetViews>
    <sheetView tabSelected="1" view="pageBreakPreview" zoomScale="115" zoomScaleNormal="100" zoomScaleSheetLayoutView="115" workbookViewId="0">
      <selection activeCell="B3" sqref="B3"/>
    </sheetView>
  </sheetViews>
  <sheetFormatPr defaultColWidth="9.109375" defaultRowHeight="14.4" x14ac:dyDescent="0.3"/>
  <cols>
    <col min="1" max="1" width="7" style="3" customWidth="1"/>
    <col min="2" max="2" width="29.33203125" style="3" customWidth="1"/>
    <col min="3" max="3" width="12.6640625" style="3" customWidth="1"/>
    <col min="4" max="5" width="13.44140625" style="3" customWidth="1"/>
    <col min="6" max="7" width="14.5546875" style="3" customWidth="1"/>
    <col min="8" max="8" width="6.33203125" style="3" customWidth="1"/>
    <col min="25" max="16384" width="9.109375" style="3"/>
  </cols>
  <sheetData>
    <row r="1" spans="2:24" ht="27" x14ac:dyDescent="0.3">
      <c r="B1" s="30" t="s">
        <v>37</v>
      </c>
      <c r="C1" s="2"/>
      <c r="D1" s="2"/>
      <c r="E1" s="2"/>
      <c r="F1" s="2"/>
      <c r="G1" s="2"/>
    </row>
    <row r="3" spans="2:24" ht="39" customHeight="1" x14ac:dyDescent="0.25">
      <c r="B3" s="4"/>
      <c r="C3" s="5" t="s">
        <v>32</v>
      </c>
      <c r="D3" s="5" t="s">
        <v>33</v>
      </c>
      <c r="E3" s="5" t="s">
        <v>5</v>
      </c>
      <c r="F3" s="5" t="s">
        <v>34</v>
      </c>
      <c r="G3" s="5" t="s">
        <v>31</v>
      </c>
      <c r="I3" s="3"/>
      <c r="J3" s="3"/>
      <c r="K3" s="3"/>
      <c r="L3" s="3"/>
      <c r="M3" s="3"/>
      <c r="N3" s="3"/>
      <c r="O3" s="3"/>
      <c r="P3" s="3"/>
      <c r="Q3" s="3"/>
      <c r="R3" s="3"/>
      <c r="S3" s="3"/>
      <c r="T3" s="3"/>
      <c r="U3" s="3"/>
      <c r="V3" s="3"/>
      <c r="W3" s="3"/>
      <c r="X3" s="3"/>
    </row>
    <row r="4" spans="2:24" ht="13.2" x14ac:dyDescent="0.25">
      <c r="C4" s="14"/>
      <c r="D4" s="14"/>
      <c r="E4" s="14"/>
      <c r="F4" s="14"/>
      <c r="G4" s="14"/>
      <c r="I4" s="3"/>
      <c r="J4" s="3"/>
      <c r="K4" s="3"/>
      <c r="L4" s="3"/>
      <c r="M4" s="3"/>
      <c r="N4" s="3"/>
      <c r="O4" s="3"/>
      <c r="P4" s="3"/>
      <c r="Q4" s="3"/>
      <c r="R4" s="3"/>
      <c r="S4" s="3"/>
      <c r="T4" s="3"/>
      <c r="U4" s="3"/>
      <c r="V4" s="3"/>
      <c r="W4" s="3"/>
      <c r="X4" s="3"/>
    </row>
    <row r="5" spans="2:24" ht="13.2" x14ac:dyDescent="0.25">
      <c r="B5" s="3" t="s">
        <v>0</v>
      </c>
      <c r="C5" s="22">
        <v>52.2</v>
      </c>
      <c r="D5" s="22">
        <v>404</v>
      </c>
      <c r="E5" s="22">
        <v>42.33</v>
      </c>
      <c r="F5" s="22">
        <v>23.962</v>
      </c>
      <c r="G5" s="22">
        <f>52.295+5.259</f>
        <v>57.554000000000002</v>
      </c>
      <c r="I5" s="3"/>
      <c r="J5" s="3"/>
      <c r="K5" s="3"/>
      <c r="L5" s="3"/>
      <c r="M5" s="3"/>
      <c r="N5" s="3"/>
      <c r="O5" s="3"/>
      <c r="P5" s="3"/>
      <c r="Q5" s="3"/>
      <c r="R5" s="3"/>
      <c r="S5" s="3"/>
      <c r="T5" s="3"/>
      <c r="U5" s="3"/>
      <c r="V5" s="3"/>
      <c r="W5" s="3"/>
      <c r="X5" s="3"/>
    </row>
    <row r="6" spans="2:24" ht="6.75" customHeight="1" x14ac:dyDescent="0.25">
      <c r="C6" s="22"/>
      <c r="D6" s="22"/>
      <c r="E6" s="22"/>
      <c r="F6" s="22"/>
      <c r="G6" s="22"/>
      <c r="I6" s="3"/>
      <c r="J6" s="3"/>
      <c r="K6" s="3"/>
      <c r="L6" s="3"/>
      <c r="M6" s="3"/>
      <c r="N6" s="3"/>
      <c r="O6" s="3"/>
      <c r="P6" s="3"/>
      <c r="Q6" s="3"/>
      <c r="R6" s="3"/>
      <c r="S6" s="3"/>
      <c r="T6" s="3"/>
      <c r="U6" s="3"/>
      <c r="V6" s="3"/>
      <c r="W6" s="3"/>
      <c r="X6" s="3"/>
    </row>
    <row r="7" spans="2:24" ht="13.2" x14ac:dyDescent="0.25">
      <c r="B7" s="3" t="s">
        <v>3</v>
      </c>
      <c r="C7" s="22">
        <v>299.399</v>
      </c>
      <c r="D7" s="22">
        <v>1342</v>
      </c>
      <c r="E7" s="22">
        <v>144.303</v>
      </c>
      <c r="F7" s="22">
        <v>72.775999999999996</v>
      </c>
      <c r="G7" s="22">
        <v>106.527</v>
      </c>
      <c r="I7" s="3"/>
      <c r="J7" s="3"/>
      <c r="K7" s="3"/>
      <c r="L7" s="3"/>
      <c r="M7" s="3"/>
      <c r="N7" s="3"/>
      <c r="O7" s="3"/>
      <c r="P7" s="3"/>
      <c r="Q7" s="3"/>
      <c r="R7" s="3"/>
      <c r="S7" s="3"/>
      <c r="T7" s="3"/>
      <c r="U7" s="3"/>
      <c r="V7" s="3"/>
      <c r="W7" s="3"/>
      <c r="X7" s="3"/>
    </row>
    <row r="8" spans="2:24" ht="6.75" customHeight="1" x14ac:dyDescent="0.25">
      <c r="C8" s="22"/>
      <c r="D8" s="22"/>
      <c r="E8" s="22"/>
      <c r="F8" s="22"/>
      <c r="G8" s="22"/>
      <c r="I8" s="3"/>
      <c r="J8" s="3"/>
      <c r="K8" s="3"/>
      <c r="L8" s="3"/>
      <c r="M8" s="3"/>
      <c r="N8" s="3"/>
      <c r="O8" s="3"/>
      <c r="P8" s="3"/>
      <c r="Q8" s="3"/>
      <c r="R8" s="3"/>
      <c r="S8" s="3"/>
      <c r="T8" s="3"/>
      <c r="U8" s="3"/>
      <c r="V8" s="3"/>
      <c r="W8" s="3"/>
      <c r="X8" s="3"/>
    </row>
    <row r="9" spans="2:24" ht="13.2" x14ac:dyDescent="0.25">
      <c r="B9" s="3" t="s">
        <v>1</v>
      </c>
      <c r="C9" s="19">
        <v>98.44</v>
      </c>
      <c r="D9" s="19">
        <v>518</v>
      </c>
      <c r="E9" s="19">
        <v>98</v>
      </c>
      <c r="F9" s="19">
        <f>14+12</f>
        <v>26</v>
      </c>
      <c r="G9" s="19">
        <f>G11/296</f>
        <v>63.939189189189186</v>
      </c>
      <c r="I9" s="3"/>
      <c r="J9" s="3"/>
      <c r="K9" s="3"/>
      <c r="L9" s="3"/>
      <c r="M9" s="3"/>
      <c r="N9" s="3"/>
      <c r="O9" s="3"/>
      <c r="P9" s="3"/>
      <c r="Q9" s="3"/>
      <c r="R9" s="3"/>
      <c r="S9" s="3"/>
      <c r="T9" s="3"/>
      <c r="U9" s="3"/>
      <c r="V9" s="3"/>
      <c r="W9" s="3"/>
      <c r="X9" s="3"/>
    </row>
    <row r="10" spans="2:24" ht="6.75" customHeight="1" x14ac:dyDescent="0.25">
      <c r="C10" s="19"/>
      <c r="D10" s="19"/>
      <c r="E10" s="22"/>
      <c r="F10" s="22"/>
      <c r="G10" s="19"/>
      <c r="I10" s="3"/>
      <c r="J10" s="3"/>
      <c r="K10" s="3"/>
      <c r="L10" s="3"/>
      <c r="M10" s="3"/>
      <c r="N10" s="3"/>
      <c r="O10" s="3"/>
      <c r="P10" s="3"/>
      <c r="Q10" s="3"/>
      <c r="R10" s="3"/>
      <c r="S10" s="3"/>
      <c r="T10" s="3"/>
      <c r="U10" s="3"/>
      <c r="V10" s="3"/>
      <c r="W10" s="3"/>
      <c r="X10" s="3"/>
    </row>
    <row r="11" spans="2:24" ht="13.2" x14ac:dyDescent="0.25">
      <c r="B11" s="3" t="s">
        <v>2</v>
      </c>
      <c r="C11" s="19">
        <v>2247</v>
      </c>
      <c r="D11" s="19">
        <v>141027</v>
      </c>
      <c r="E11" s="19">
        <f>17706+2461+179</f>
        <v>20346</v>
      </c>
      <c r="F11" s="19">
        <f>11112+1757+42</f>
        <v>12911</v>
      </c>
      <c r="G11" s="19">
        <v>18926</v>
      </c>
      <c r="I11" s="3"/>
      <c r="J11" s="3"/>
      <c r="K11" s="3"/>
      <c r="L11" s="3"/>
      <c r="M11" s="3"/>
      <c r="N11" s="3"/>
      <c r="O11" s="3"/>
      <c r="P11" s="3"/>
      <c r="Q11" s="3"/>
      <c r="R11" s="3"/>
      <c r="S11" s="3"/>
      <c r="T11" s="3"/>
      <c r="U11" s="3"/>
      <c r="V11" s="3"/>
      <c r="W11" s="3"/>
      <c r="X11" s="3"/>
    </row>
    <row r="12" spans="2:24" ht="6.75" customHeight="1" x14ac:dyDescent="0.25">
      <c r="C12" s="22"/>
      <c r="D12" s="22"/>
      <c r="E12" s="22"/>
      <c r="F12" s="22"/>
      <c r="G12" s="22"/>
      <c r="I12" s="3"/>
      <c r="J12" s="3"/>
      <c r="K12" s="3"/>
      <c r="L12" s="3"/>
      <c r="M12" s="3"/>
      <c r="N12" s="3"/>
      <c r="O12" s="3"/>
      <c r="P12" s="3"/>
      <c r="Q12" s="3"/>
      <c r="R12" s="3"/>
      <c r="S12" s="3"/>
      <c r="T12" s="3"/>
      <c r="U12" s="3"/>
      <c r="V12" s="3"/>
      <c r="W12" s="3"/>
      <c r="X12" s="3"/>
    </row>
    <row r="13" spans="2:24" ht="13.2" x14ac:dyDescent="0.25">
      <c r="B13" s="3" t="s">
        <v>26</v>
      </c>
      <c r="C13" s="22"/>
      <c r="D13" s="22"/>
      <c r="E13" s="22"/>
      <c r="F13" s="22"/>
      <c r="G13" s="22"/>
      <c r="I13" s="3"/>
      <c r="J13" s="3"/>
      <c r="K13" s="3"/>
      <c r="L13" s="3"/>
      <c r="M13" s="3"/>
      <c r="N13" s="3"/>
      <c r="O13" s="3"/>
      <c r="P13" s="3"/>
      <c r="Q13" s="3"/>
      <c r="R13" s="3"/>
      <c r="S13" s="3"/>
      <c r="T13" s="3"/>
      <c r="U13" s="3"/>
      <c r="V13" s="3"/>
      <c r="W13" s="3"/>
      <c r="X13" s="3"/>
    </row>
    <row r="14" spans="2:24" ht="13.2" x14ac:dyDescent="0.25">
      <c r="B14" s="11" t="s">
        <v>4</v>
      </c>
      <c r="C14" s="22" t="s">
        <v>16</v>
      </c>
      <c r="D14" s="22" t="s">
        <v>16</v>
      </c>
      <c r="E14" s="22" t="s">
        <v>20</v>
      </c>
      <c r="F14" s="22" t="s">
        <v>21</v>
      </c>
      <c r="G14" s="22" t="s">
        <v>16</v>
      </c>
      <c r="I14" s="3"/>
      <c r="J14" s="3"/>
      <c r="K14" s="3"/>
      <c r="L14" s="3"/>
      <c r="M14" s="3"/>
      <c r="N14" s="3"/>
      <c r="O14" s="3"/>
      <c r="P14" s="3"/>
      <c r="Q14" s="3"/>
      <c r="R14" s="3"/>
      <c r="S14" s="3"/>
      <c r="T14" s="3"/>
      <c r="U14" s="3"/>
      <c r="V14" s="3"/>
      <c r="W14" s="3"/>
      <c r="X14" s="3"/>
    </row>
    <row r="15" spans="2:24" ht="6.75" customHeight="1" x14ac:dyDescent="0.25">
      <c r="C15" s="22"/>
      <c r="D15" s="22"/>
      <c r="E15" s="22"/>
      <c r="F15" s="22"/>
      <c r="G15" s="22"/>
      <c r="I15" s="3"/>
      <c r="J15" s="3"/>
      <c r="K15" s="3"/>
      <c r="L15" s="3"/>
      <c r="M15" s="3"/>
      <c r="N15" s="3"/>
      <c r="O15" s="3"/>
      <c r="P15" s="3"/>
      <c r="Q15" s="3"/>
      <c r="R15" s="3"/>
      <c r="S15" s="3"/>
      <c r="T15" s="3"/>
      <c r="U15" s="3"/>
      <c r="V15" s="3"/>
      <c r="W15" s="3"/>
      <c r="X15" s="3"/>
    </row>
    <row r="16" spans="2:24" ht="13.2" x14ac:dyDescent="0.25">
      <c r="B16" s="3" t="s">
        <v>27</v>
      </c>
      <c r="C16" s="16">
        <v>8.7499999999999994E-2</v>
      </c>
      <c r="D16" s="24">
        <v>8.7499999999999994E-2</v>
      </c>
      <c r="E16" s="24">
        <v>8.7499999999999994E-2</v>
      </c>
      <c r="F16" s="24">
        <v>8.7499999999999994E-2</v>
      </c>
      <c r="G16" s="24">
        <v>8.7499999999999994E-2</v>
      </c>
      <c r="I16" s="3"/>
      <c r="J16" s="3"/>
      <c r="K16" s="3"/>
      <c r="L16" s="3"/>
      <c r="M16" s="3"/>
      <c r="N16" s="3"/>
      <c r="O16" s="3"/>
      <c r="P16" s="3"/>
      <c r="Q16" s="3"/>
      <c r="R16" s="3"/>
      <c r="S16" s="3"/>
      <c r="T16" s="3"/>
      <c r="U16" s="3"/>
      <c r="V16" s="3"/>
      <c r="W16" s="3"/>
      <c r="X16" s="3"/>
    </row>
    <row r="17" spans="2:24" ht="13.2" x14ac:dyDescent="0.25">
      <c r="B17" s="3" t="s">
        <v>28</v>
      </c>
      <c r="C17" s="17">
        <f>0.45%-0.5%</f>
        <v>-4.9999999999999958E-4</v>
      </c>
      <c r="D17" s="25">
        <v>4.0000000000000001E-3</v>
      </c>
      <c r="E17" s="25">
        <v>7.4999999999999997E-3</v>
      </c>
      <c r="F17" s="26">
        <v>5.0000000000000001E-3</v>
      </c>
      <c r="G17" s="26">
        <v>2.5000000000000001E-3</v>
      </c>
      <c r="I17" s="3"/>
      <c r="J17" s="3"/>
      <c r="K17" s="3"/>
      <c r="L17" s="3"/>
      <c r="M17" s="3"/>
      <c r="N17" s="3"/>
      <c r="O17" s="3"/>
      <c r="P17" s="3"/>
      <c r="Q17" s="3"/>
      <c r="R17" s="3"/>
      <c r="S17" s="3"/>
      <c r="T17" s="3"/>
      <c r="U17" s="3"/>
      <c r="V17" s="3"/>
      <c r="W17" s="3"/>
      <c r="X17" s="3"/>
    </row>
    <row r="18" spans="2:24" ht="13.2" x14ac:dyDescent="0.25">
      <c r="B18" s="3" t="s">
        <v>29</v>
      </c>
      <c r="C18" s="15">
        <f>SUM(C16:C17)</f>
        <v>8.6999999999999994E-2</v>
      </c>
      <c r="D18" s="25">
        <v>9.1499999999999998E-2</v>
      </c>
      <c r="E18" s="25">
        <v>9.5000000000000001E-2</v>
      </c>
      <c r="F18" s="25">
        <v>9.2499999999999999E-2</v>
      </c>
      <c r="G18" s="25">
        <f>SUM(G16:G17)</f>
        <v>0.09</v>
      </c>
      <c r="I18" s="3"/>
      <c r="J18" s="3"/>
      <c r="K18" s="3"/>
      <c r="L18" s="3"/>
      <c r="M18" s="3"/>
      <c r="N18" s="3"/>
      <c r="O18" s="3"/>
      <c r="P18" s="3"/>
      <c r="Q18" s="3"/>
      <c r="R18" s="3"/>
      <c r="S18" s="3"/>
      <c r="T18" s="3"/>
      <c r="U18" s="3"/>
      <c r="V18" s="3"/>
      <c r="W18" s="3"/>
      <c r="X18" s="3"/>
    </row>
    <row r="19" spans="2:24" ht="13.2" x14ac:dyDescent="0.25">
      <c r="C19" s="6"/>
      <c r="D19" s="7"/>
      <c r="E19" s="6"/>
      <c r="F19" s="6"/>
      <c r="G19" s="6"/>
      <c r="I19" s="3"/>
      <c r="J19" s="3"/>
      <c r="K19" s="3"/>
      <c r="L19" s="3"/>
      <c r="M19" s="3"/>
      <c r="N19" s="3"/>
      <c r="O19" s="3"/>
      <c r="P19" s="3"/>
      <c r="Q19" s="3"/>
      <c r="R19" s="3"/>
      <c r="S19" s="3"/>
      <c r="T19" s="3"/>
      <c r="U19" s="3"/>
      <c r="V19" s="3"/>
      <c r="W19" s="3"/>
      <c r="X19" s="3"/>
    </row>
    <row r="20" spans="2:24" ht="13.2" x14ac:dyDescent="0.25">
      <c r="B20" s="18" t="s">
        <v>13</v>
      </c>
      <c r="C20" s="9"/>
      <c r="D20" s="10"/>
      <c r="E20" s="9"/>
      <c r="F20" s="9"/>
      <c r="G20" s="9"/>
      <c r="H20" s="8"/>
      <c r="I20" s="3"/>
      <c r="J20" s="3"/>
      <c r="K20" s="3"/>
      <c r="L20" s="3"/>
      <c r="M20" s="3"/>
      <c r="N20" s="3"/>
      <c r="O20" s="3"/>
      <c r="P20" s="3"/>
      <c r="Q20" s="3"/>
      <c r="R20" s="3"/>
      <c r="S20" s="3"/>
      <c r="T20" s="3"/>
      <c r="U20" s="3"/>
      <c r="V20" s="3"/>
      <c r="W20" s="3"/>
      <c r="X20" s="3"/>
    </row>
    <row r="21" spans="2:24" ht="27" customHeight="1" x14ac:dyDescent="0.25">
      <c r="B21" s="28" t="s">
        <v>38</v>
      </c>
      <c r="C21" s="28"/>
      <c r="D21" s="28"/>
      <c r="E21" s="28"/>
      <c r="F21" s="28"/>
      <c r="G21" s="28"/>
      <c r="H21" s="8"/>
      <c r="I21" s="3"/>
      <c r="J21" s="3"/>
      <c r="K21" s="3"/>
      <c r="L21" s="3"/>
      <c r="M21" s="3"/>
      <c r="N21" s="3"/>
      <c r="O21" s="3"/>
      <c r="P21" s="3"/>
      <c r="Q21" s="3"/>
      <c r="R21" s="3"/>
      <c r="S21" s="3"/>
      <c r="T21" s="3"/>
      <c r="U21" s="3"/>
      <c r="V21" s="3"/>
      <c r="W21" s="3"/>
      <c r="X21" s="3"/>
    </row>
    <row r="22" spans="2:24" ht="79.8" customHeight="1" x14ac:dyDescent="0.25">
      <c r="B22" s="29" t="s">
        <v>39</v>
      </c>
      <c r="C22" s="29"/>
      <c r="D22" s="29"/>
      <c r="E22" s="29"/>
      <c r="F22" s="29"/>
      <c r="G22" s="29"/>
      <c r="H22" s="8"/>
      <c r="I22" s="3"/>
      <c r="J22" s="3"/>
      <c r="K22" s="3"/>
      <c r="L22" s="3"/>
      <c r="M22" s="3"/>
      <c r="N22" s="3"/>
      <c r="O22" s="3"/>
      <c r="P22" s="3"/>
      <c r="Q22" s="3"/>
      <c r="R22" s="3"/>
      <c r="S22" s="3"/>
      <c r="T22" s="3"/>
      <c r="U22" s="3"/>
      <c r="V22" s="3"/>
      <c r="W22" s="3"/>
      <c r="X22" s="3"/>
    </row>
    <row r="23" spans="2:24" ht="69.599999999999994" customHeight="1" x14ac:dyDescent="0.25">
      <c r="B23" s="29" t="s">
        <v>40</v>
      </c>
      <c r="C23" s="29"/>
      <c r="D23" s="29"/>
      <c r="E23" s="29"/>
      <c r="F23" s="29"/>
      <c r="G23" s="29"/>
      <c r="H23" s="8"/>
      <c r="I23" s="3"/>
      <c r="J23" s="3"/>
      <c r="K23" s="3"/>
      <c r="L23" s="3"/>
      <c r="M23" s="3"/>
      <c r="N23" s="3"/>
      <c r="O23" s="3"/>
      <c r="P23" s="3"/>
      <c r="Q23" s="3"/>
      <c r="R23" s="3"/>
      <c r="S23" s="3"/>
      <c r="T23" s="3"/>
      <c r="U23" s="3"/>
      <c r="V23" s="3"/>
      <c r="W23" s="3"/>
      <c r="X23" s="3"/>
    </row>
    <row r="24" spans="2:24" ht="68.400000000000006" customHeight="1" x14ac:dyDescent="0.25">
      <c r="B24" s="29" t="s">
        <v>41</v>
      </c>
      <c r="C24" s="29"/>
      <c r="D24" s="29"/>
      <c r="E24" s="29"/>
      <c r="F24" s="29"/>
      <c r="G24" s="29"/>
      <c r="H24" s="8"/>
      <c r="I24" s="3"/>
      <c r="J24" s="3"/>
      <c r="K24" s="3"/>
      <c r="L24" s="3"/>
      <c r="M24" s="3"/>
      <c r="N24" s="3"/>
      <c r="O24" s="3"/>
      <c r="P24" s="3"/>
      <c r="Q24" s="3"/>
      <c r="R24" s="3"/>
      <c r="S24" s="3"/>
      <c r="T24" s="3"/>
      <c r="U24" s="3"/>
      <c r="V24" s="3"/>
      <c r="W24" s="3"/>
      <c r="X24" s="3"/>
    </row>
    <row r="25" spans="2:24" ht="15" customHeight="1" x14ac:dyDescent="0.25">
      <c r="B25" s="29" t="s">
        <v>42</v>
      </c>
      <c r="C25" s="29"/>
      <c r="D25" s="29"/>
      <c r="E25" s="29"/>
      <c r="F25" s="29"/>
      <c r="G25" s="27"/>
      <c r="H25" s="8"/>
      <c r="I25" s="3"/>
      <c r="J25" s="3"/>
      <c r="K25" s="3"/>
      <c r="L25" s="3"/>
      <c r="M25" s="3"/>
      <c r="N25" s="3"/>
      <c r="O25" s="3"/>
      <c r="P25" s="3"/>
      <c r="Q25" s="3"/>
      <c r="R25" s="3"/>
      <c r="S25" s="3"/>
      <c r="T25" s="3"/>
      <c r="U25" s="3"/>
      <c r="V25" s="3"/>
      <c r="W25" s="3"/>
      <c r="X25" s="3"/>
    </row>
    <row r="26" spans="2:24" ht="35.4" customHeight="1" x14ac:dyDescent="0.25">
      <c r="B26" s="29" t="s">
        <v>43</v>
      </c>
      <c r="C26" s="29"/>
      <c r="D26" s="29"/>
      <c r="E26" s="29"/>
      <c r="F26" s="29"/>
      <c r="G26" s="29"/>
      <c r="H26" s="8"/>
      <c r="I26" s="3"/>
      <c r="J26" s="3"/>
      <c r="K26" s="3"/>
      <c r="L26" s="3"/>
      <c r="M26" s="3"/>
      <c r="N26" s="3"/>
      <c r="O26" s="3"/>
      <c r="P26" s="3"/>
      <c r="Q26" s="3"/>
      <c r="R26" s="3"/>
      <c r="S26" s="3"/>
      <c r="T26" s="3"/>
      <c r="U26" s="3"/>
      <c r="V26" s="3"/>
      <c r="W26" s="3"/>
      <c r="X26" s="3"/>
    </row>
    <row r="27" spans="2:24" ht="13.2" x14ac:dyDescent="0.25">
      <c r="B27" s="8"/>
      <c r="C27" s="8"/>
      <c r="D27" s="8"/>
      <c r="E27" s="8"/>
      <c r="F27" s="8"/>
      <c r="G27" s="8"/>
      <c r="H27" s="8"/>
      <c r="I27" s="3"/>
      <c r="J27" s="3"/>
      <c r="K27" s="3"/>
      <c r="L27" s="3"/>
      <c r="M27" s="3"/>
      <c r="N27" s="3"/>
      <c r="O27" s="3"/>
      <c r="P27" s="3"/>
      <c r="Q27" s="3"/>
      <c r="R27" s="3"/>
      <c r="S27" s="3"/>
      <c r="T27" s="3"/>
      <c r="U27" s="3"/>
      <c r="V27" s="3"/>
      <c r="W27" s="3"/>
      <c r="X27" s="3"/>
    </row>
    <row r="28" spans="2:24" ht="13.2" x14ac:dyDescent="0.25">
      <c r="B28" s="8"/>
      <c r="C28" s="8"/>
      <c r="D28" s="8"/>
      <c r="E28" s="8"/>
      <c r="F28" s="8"/>
      <c r="G28" s="8"/>
      <c r="H28" s="8"/>
      <c r="I28" s="3"/>
      <c r="J28" s="3"/>
      <c r="K28" s="3"/>
      <c r="L28" s="3"/>
      <c r="M28" s="3"/>
      <c r="N28" s="3"/>
      <c r="O28" s="3"/>
      <c r="P28" s="3"/>
      <c r="Q28" s="3"/>
      <c r="R28" s="3"/>
      <c r="S28" s="3"/>
      <c r="T28" s="3"/>
      <c r="U28" s="3"/>
      <c r="V28" s="3"/>
      <c r="W28" s="3"/>
      <c r="X28" s="3"/>
    </row>
    <row r="29" spans="2:24" ht="13.2" x14ac:dyDescent="0.25">
      <c r="B29" s="8"/>
      <c r="C29" s="8"/>
      <c r="D29" s="8"/>
      <c r="E29" s="8"/>
      <c r="F29" s="8"/>
      <c r="G29" s="8"/>
      <c r="H29" s="8"/>
      <c r="I29" s="3"/>
      <c r="J29" s="3"/>
      <c r="K29" s="3"/>
      <c r="L29" s="3"/>
      <c r="M29" s="3"/>
      <c r="N29" s="3"/>
      <c r="O29" s="3"/>
      <c r="P29" s="3"/>
      <c r="Q29" s="3"/>
      <c r="R29" s="3"/>
      <c r="S29" s="3"/>
      <c r="T29" s="3"/>
      <c r="U29" s="3"/>
      <c r="V29" s="3"/>
      <c r="W29" s="3"/>
      <c r="X29" s="3"/>
    </row>
    <row r="30" spans="2:24" ht="13.2" x14ac:dyDescent="0.25">
      <c r="B30" s="8"/>
      <c r="C30" s="8"/>
      <c r="D30" s="8"/>
      <c r="E30" s="8"/>
      <c r="F30" s="8"/>
      <c r="G30" s="8"/>
      <c r="H30" s="8"/>
      <c r="I30" s="3"/>
      <c r="J30" s="3"/>
      <c r="K30" s="3"/>
      <c r="L30" s="3"/>
      <c r="M30" s="3"/>
      <c r="N30" s="3"/>
      <c r="O30" s="3"/>
      <c r="P30" s="3"/>
      <c r="Q30" s="3"/>
      <c r="R30" s="3"/>
      <c r="S30" s="3"/>
      <c r="T30" s="3"/>
      <c r="U30" s="3"/>
      <c r="V30" s="3"/>
      <c r="W30" s="3"/>
      <c r="X30" s="3"/>
    </row>
    <row r="31" spans="2:24" ht="13.2" x14ac:dyDescent="0.25">
      <c r="B31" s="8"/>
      <c r="C31" s="8"/>
      <c r="D31" s="8"/>
      <c r="E31" s="8"/>
      <c r="F31" s="8"/>
      <c r="G31" s="8"/>
      <c r="H31" s="8"/>
      <c r="I31" s="3"/>
      <c r="J31" s="3"/>
      <c r="K31" s="3"/>
      <c r="L31" s="3"/>
      <c r="M31" s="3"/>
      <c r="N31" s="3"/>
      <c r="O31" s="3"/>
      <c r="P31" s="3"/>
      <c r="Q31" s="3"/>
      <c r="R31" s="3"/>
      <c r="S31" s="3"/>
      <c r="T31" s="3"/>
      <c r="U31" s="3"/>
      <c r="V31" s="3"/>
      <c r="W31" s="3"/>
      <c r="X31" s="3"/>
    </row>
    <row r="32" spans="2:24" ht="13.2" x14ac:dyDescent="0.25">
      <c r="B32" s="8"/>
      <c r="C32" s="8"/>
      <c r="D32" s="8"/>
      <c r="E32" s="8"/>
      <c r="F32" s="8"/>
      <c r="G32" s="8"/>
      <c r="H32" s="8"/>
      <c r="I32" s="3"/>
      <c r="J32" s="3"/>
      <c r="K32" s="3"/>
      <c r="L32" s="3"/>
      <c r="M32" s="3"/>
      <c r="N32" s="3"/>
      <c r="O32" s="3"/>
      <c r="P32" s="3"/>
      <c r="Q32" s="3"/>
      <c r="R32" s="3"/>
      <c r="S32" s="3"/>
      <c r="T32" s="3"/>
      <c r="U32" s="3"/>
      <c r="V32" s="3"/>
      <c r="W32" s="3"/>
      <c r="X32" s="3"/>
    </row>
    <row r="33" spans="2:24" ht="13.2" x14ac:dyDescent="0.25">
      <c r="B33" s="8"/>
      <c r="C33" s="8"/>
      <c r="D33" s="8"/>
      <c r="E33" s="8"/>
      <c r="F33" s="8"/>
      <c r="G33" s="8"/>
      <c r="H33" s="8"/>
      <c r="I33" s="3"/>
      <c r="J33" s="3"/>
      <c r="K33" s="3"/>
      <c r="L33" s="3"/>
      <c r="M33" s="3"/>
      <c r="N33" s="3"/>
      <c r="O33" s="3"/>
      <c r="P33" s="3"/>
      <c r="Q33" s="3"/>
      <c r="R33" s="3"/>
      <c r="S33" s="3"/>
      <c r="T33" s="3"/>
      <c r="U33" s="3"/>
      <c r="V33" s="3"/>
      <c r="W33" s="3"/>
      <c r="X33" s="3"/>
    </row>
    <row r="34" spans="2:24" ht="13.2" x14ac:dyDescent="0.25">
      <c r="B34" s="8"/>
      <c r="C34" s="8"/>
      <c r="D34" s="8"/>
      <c r="E34" s="8"/>
      <c r="F34" s="8"/>
      <c r="G34" s="8"/>
      <c r="H34" s="8"/>
      <c r="I34" s="3"/>
      <c r="J34" s="3"/>
      <c r="K34" s="3"/>
      <c r="L34" s="3"/>
      <c r="M34" s="3"/>
      <c r="N34" s="3"/>
      <c r="O34" s="3"/>
      <c r="P34" s="3"/>
      <c r="Q34" s="3"/>
      <c r="R34" s="3"/>
      <c r="S34" s="3"/>
      <c r="T34" s="3"/>
      <c r="U34" s="3"/>
      <c r="V34" s="3"/>
      <c r="W34" s="3"/>
      <c r="X34" s="3"/>
    </row>
    <row r="35" spans="2:24" ht="13.2" x14ac:dyDescent="0.25">
      <c r="B35" s="8"/>
      <c r="C35" s="8"/>
      <c r="D35" s="8"/>
      <c r="E35" s="8"/>
      <c r="F35" s="8"/>
      <c r="G35" s="8"/>
      <c r="H35" s="8"/>
      <c r="I35" s="3"/>
      <c r="J35" s="3"/>
      <c r="K35" s="3"/>
      <c r="L35" s="3"/>
      <c r="M35" s="3"/>
      <c r="N35" s="3"/>
      <c r="O35" s="3"/>
      <c r="P35" s="3"/>
      <c r="Q35" s="3"/>
      <c r="R35" s="3"/>
      <c r="S35" s="3"/>
      <c r="T35" s="3"/>
      <c r="U35" s="3"/>
      <c r="V35" s="3"/>
      <c r="W35" s="3"/>
      <c r="X35" s="3"/>
    </row>
    <row r="36" spans="2:24" ht="13.2" x14ac:dyDescent="0.25">
      <c r="B36" s="8"/>
      <c r="C36" s="8"/>
      <c r="D36" s="8"/>
      <c r="E36" s="8"/>
      <c r="F36" s="8"/>
      <c r="G36" s="8"/>
      <c r="H36" s="8"/>
      <c r="I36" s="3"/>
      <c r="J36" s="3"/>
      <c r="K36" s="3"/>
      <c r="L36" s="3"/>
      <c r="M36" s="3"/>
      <c r="N36" s="3"/>
      <c r="O36" s="3"/>
      <c r="P36" s="3"/>
      <c r="Q36" s="3"/>
      <c r="R36" s="3"/>
      <c r="S36" s="3"/>
      <c r="T36" s="3"/>
      <c r="U36" s="3"/>
      <c r="V36" s="3"/>
      <c r="W36" s="3"/>
      <c r="X36" s="3"/>
    </row>
    <row r="37" spans="2:24" ht="13.2" x14ac:dyDescent="0.25">
      <c r="I37" s="3"/>
      <c r="J37" s="3"/>
      <c r="K37" s="3"/>
      <c r="L37" s="3"/>
      <c r="M37" s="3"/>
      <c r="N37" s="3"/>
      <c r="O37" s="3"/>
      <c r="P37" s="3"/>
      <c r="Q37" s="3"/>
      <c r="R37" s="3"/>
      <c r="S37" s="3"/>
      <c r="T37" s="3"/>
      <c r="U37" s="3"/>
      <c r="V37" s="3"/>
      <c r="W37" s="3"/>
      <c r="X37" s="3"/>
    </row>
  </sheetData>
  <mergeCells count="6">
    <mergeCell ref="B21:G21"/>
    <mergeCell ref="B22:G22"/>
    <mergeCell ref="B23:G23"/>
    <mergeCell ref="B24:G24"/>
    <mergeCell ref="B26:G26"/>
    <mergeCell ref="B25:F25"/>
  </mergeCells>
  <pageMargins left="0.70866141732283472" right="0.70866141732283472" top="0.74803149606299213" bottom="0.74803149606299213" header="0.31496062992125984" footer="0.31496062992125984"/>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32"/>
  <sheetViews>
    <sheetView view="pageBreakPreview" zoomScale="115" zoomScaleNormal="100" zoomScaleSheetLayoutView="115" workbookViewId="0">
      <selection activeCell="B33" sqref="B33"/>
    </sheetView>
  </sheetViews>
  <sheetFormatPr defaultColWidth="9.109375" defaultRowHeight="14.4" x14ac:dyDescent="0.3"/>
  <cols>
    <col min="1" max="1" width="4.5546875" style="3" customWidth="1"/>
    <col min="2" max="2" width="28.33203125" style="3" customWidth="1"/>
    <col min="3" max="4" width="13.44140625" style="3" customWidth="1"/>
    <col min="5" max="5" width="15.109375" style="3" customWidth="1"/>
    <col min="6" max="7" width="15.33203125" style="3" customWidth="1"/>
    <col min="8" max="8" width="5.33203125" style="3" customWidth="1"/>
    <col min="29" max="16384" width="9.109375" style="3"/>
  </cols>
  <sheetData>
    <row r="1" spans="2:7" x14ac:dyDescent="0.3">
      <c r="B1" s="1" t="s">
        <v>25</v>
      </c>
      <c r="C1" s="2"/>
      <c r="D1" s="2"/>
      <c r="E1" s="2"/>
      <c r="F1" s="2"/>
      <c r="G1" s="2"/>
    </row>
    <row r="2" spans="2:7" x14ac:dyDescent="0.3">
      <c r="B2" s="1" t="s">
        <v>22</v>
      </c>
      <c r="C2" s="2"/>
      <c r="D2" s="2"/>
      <c r="E2" s="2"/>
      <c r="F2" s="2"/>
      <c r="G2" s="2"/>
    </row>
    <row r="4" spans="2:7" ht="42" customHeight="1" x14ac:dyDescent="0.3">
      <c r="B4" s="4"/>
      <c r="C4" s="5" t="s">
        <v>6</v>
      </c>
      <c r="D4" s="5" t="s">
        <v>35</v>
      </c>
      <c r="E4" s="5" t="s">
        <v>5</v>
      </c>
      <c r="F4" s="5" t="s">
        <v>34</v>
      </c>
      <c r="G4" s="5" t="s">
        <v>36</v>
      </c>
    </row>
    <row r="6" spans="2:7" x14ac:dyDescent="0.3">
      <c r="B6" s="3" t="s">
        <v>30</v>
      </c>
      <c r="C6" s="12" t="s">
        <v>14</v>
      </c>
      <c r="D6" s="12" t="s">
        <v>14</v>
      </c>
      <c r="E6" s="12" t="s">
        <v>15</v>
      </c>
      <c r="F6" s="12" t="s">
        <v>15</v>
      </c>
      <c r="G6" s="12" t="s">
        <v>14</v>
      </c>
    </row>
    <row r="8" spans="2:7" x14ac:dyDescent="0.3">
      <c r="B8" s="3" t="s">
        <v>7</v>
      </c>
    </row>
    <row r="9" spans="2:7" x14ac:dyDescent="0.3">
      <c r="B9" s="13" t="s">
        <v>8</v>
      </c>
      <c r="C9" s="23">
        <v>0.84147636446741902</v>
      </c>
      <c r="D9" s="23">
        <f>1575/3592</f>
        <v>0.43847438752783963</v>
      </c>
      <c r="E9" s="20"/>
      <c r="F9" s="20"/>
      <c r="G9" s="23">
        <f>4.964/358.45</f>
        <v>1.3848514437159997E-2</v>
      </c>
    </row>
    <row r="10" spans="2:7" x14ac:dyDescent="0.3">
      <c r="B10" s="13" t="s">
        <v>9</v>
      </c>
      <c r="C10" s="23">
        <f>1-C9</f>
        <v>0.15852363553258098</v>
      </c>
      <c r="D10" s="20"/>
      <c r="E10" s="20"/>
      <c r="F10" s="20"/>
      <c r="G10" s="23">
        <f>21.995/358.45</f>
        <v>6.1361417213000424E-2</v>
      </c>
    </row>
    <row r="11" spans="2:7" x14ac:dyDescent="0.3">
      <c r="B11" s="13" t="s">
        <v>10</v>
      </c>
      <c r="C11" s="20"/>
      <c r="D11" s="23">
        <f>1-D9</f>
        <v>0.56152561247216037</v>
      </c>
      <c r="E11" s="23">
        <v>1</v>
      </c>
      <c r="F11" s="23">
        <v>1</v>
      </c>
      <c r="G11" s="23">
        <f>331.491/361.131</f>
        <v>0.91792452046487294</v>
      </c>
    </row>
    <row r="12" spans="2:7" x14ac:dyDescent="0.3">
      <c r="C12" s="20"/>
      <c r="D12" s="20"/>
      <c r="E12" s="20"/>
      <c r="F12" s="20"/>
      <c r="G12" s="20"/>
    </row>
    <row r="13" spans="2:7" x14ac:dyDescent="0.3">
      <c r="B13" s="3" t="s">
        <v>24</v>
      </c>
      <c r="C13" s="20"/>
      <c r="D13" s="20"/>
      <c r="E13" s="20"/>
      <c r="F13" s="20"/>
      <c r="G13" s="20"/>
    </row>
    <row r="14" spans="2:7" x14ac:dyDescent="0.3">
      <c r="B14" s="13" t="s">
        <v>11</v>
      </c>
      <c r="C14" s="21">
        <v>5.3080581667497982E-2</v>
      </c>
      <c r="D14" s="21">
        <v>0.44696969696969696</v>
      </c>
      <c r="E14" s="21">
        <v>0.46840114822071355</v>
      </c>
      <c r="F14" s="21">
        <v>0.51099790704102988</v>
      </c>
      <c r="G14" s="21">
        <v>0.44949707423413776</v>
      </c>
    </row>
    <row r="15" spans="2:7" x14ac:dyDescent="0.3">
      <c r="B15" s="13" t="s">
        <v>18</v>
      </c>
      <c r="C15" s="21">
        <v>0.11341222422591413</v>
      </c>
      <c r="D15" s="21">
        <v>0.24747474747474749</v>
      </c>
      <c r="E15" s="21">
        <v>0.32548867726796377</v>
      </c>
      <c r="F15" s="21">
        <v>0.3738498598112388</v>
      </c>
      <c r="G15" s="21">
        <v>0.5275748651852985</v>
      </c>
    </row>
    <row r="16" spans="2:7" x14ac:dyDescent="0.3">
      <c r="B16" s="13" t="s">
        <v>19</v>
      </c>
      <c r="C16" s="21">
        <v>8.3619481640639981E-2</v>
      </c>
      <c r="D16" s="21">
        <v>9.8484848484848481E-2</v>
      </c>
      <c r="E16" s="21">
        <v>0.19556203581355083</v>
      </c>
      <c r="F16" s="21">
        <v>0.11515223314773132</v>
      </c>
      <c r="G16" s="21">
        <v>0</v>
      </c>
    </row>
    <row r="17" spans="2:7" x14ac:dyDescent="0.3">
      <c r="B17" s="13" t="s">
        <v>17</v>
      </c>
      <c r="C17" s="21">
        <v>0.74971505390783866</v>
      </c>
      <c r="D17" s="21">
        <v>0.12121212121212122</v>
      </c>
      <c r="E17" s="21">
        <v>0</v>
      </c>
      <c r="F17" s="21">
        <v>0</v>
      </c>
      <c r="G17" s="21">
        <v>1.0899912035797607E-3</v>
      </c>
    </row>
    <row r="18" spans="2:7" x14ac:dyDescent="0.3">
      <c r="B18" s="13" t="s">
        <v>12</v>
      </c>
      <c r="C18" s="21">
        <v>1.7265855810919692E-4</v>
      </c>
      <c r="D18" s="21">
        <v>8.5858585858585856E-2</v>
      </c>
      <c r="E18" s="21">
        <v>1.0548138697771905E-2</v>
      </c>
      <c r="F18" s="21">
        <v>0</v>
      </c>
      <c r="G18" s="21">
        <v>2.1838069376983973E-2</v>
      </c>
    </row>
    <row r="19" spans="2:7" x14ac:dyDescent="0.3">
      <c r="C19" s="20"/>
      <c r="D19" s="20"/>
      <c r="E19" s="20"/>
      <c r="F19" s="20"/>
      <c r="G19" s="20"/>
    </row>
    <row r="20" spans="2:7" x14ac:dyDescent="0.3">
      <c r="B20" s="3" t="s">
        <v>23</v>
      </c>
      <c r="C20" s="22"/>
      <c r="D20" s="22"/>
      <c r="E20" s="22"/>
      <c r="F20" s="22"/>
      <c r="G20" s="22"/>
    </row>
    <row r="21" spans="2:7" x14ac:dyDescent="0.3">
      <c r="B21" s="13" t="s">
        <v>11</v>
      </c>
      <c r="C21" s="21">
        <v>3.8144071725929984E-2</v>
      </c>
      <c r="D21" s="21">
        <v>0.38294010889292196</v>
      </c>
      <c r="E21" s="21">
        <v>0.25184398504151523</v>
      </c>
      <c r="F21" s="21">
        <v>0.31262887719145604</v>
      </c>
      <c r="G21" s="21">
        <v>0.48930872704183626</v>
      </c>
    </row>
    <row r="22" spans="2:7" x14ac:dyDescent="0.3">
      <c r="B22" s="13" t="s">
        <v>18</v>
      </c>
      <c r="C22" s="21">
        <v>7.2271412029862661E-2</v>
      </c>
      <c r="D22" s="21">
        <v>0.28191167574107684</v>
      </c>
      <c r="E22" s="21">
        <v>0.23430294455650619</v>
      </c>
      <c r="F22" s="21">
        <v>0.31676164788793665</v>
      </c>
      <c r="G22" s="21">
        <v>0.49584930508195574</v>
      </c>
    </row>
    <row r="23" spans="2:7" x14ac:dyDescent="0.3">
      <c r="B23" s="13" t="s">
        <v>19</v>
      </c>
      <c r="C23" s="21">
        <v>6.765465035840651E-2</v>
      </c>
      <c r="D23" s="21">
        <v>0.14972776769509982</v>
      </c>
      <c r="E23" s="21">
        <v>0.50583858956413907</v>
      </c>
      <c r="F23" s="21">
        <v>0.37060947492060731</v>
      </c>
      <c r="G23" s="21">
        <v>0</v>
      </c>
    </row>
    <row r="24" spans="2:7" x14ac:dyDescent="0.3">
      <c r="B24" s="13" t="s">
        <v>17</v>
      </c>
      <c r="C24" s="21">
        <v>0.82192986588580086</v>
      </c>
      <c r="D24" s="21">
        <v>0.17120387174833634</v>
      </c>
      <c r="E24" s="21">
        <v>0</v>
      </c>
      <c r="F24" s="21">
        <v>0</v>
      </c>
      <c r="G24" s="21">
        <v>2.0371328457540624E-3</v>
      </c>
    </row>
    <row r="25" spans="2:7" x14ac:dyDescent="0.3">
      <c r="B25" s="13" t="s">
        <v>12</v>
      </c>
      <c r="C25" s="21">
        <v>0</v>
      </c>
      <c r="D25" s="21">
        <v>1.4216575922565033E-2</v>
      </c>
      <c r="E25" s="21">
        <v>8.0144808378394636E-3</v>
      </c>
      <c r="F25" s="21">
        <v>0</v>
      </c>
      <c r="G25" s="21">
        <v>1.2804835030454109E-2</v>
      </c>
    </row>
    <row r="27" spans="2:7" x14ac:dyDescent="0.3">
      <c r="B27" s="18" t="s">
        <v>13</v>
      </c>
      <c r="C27" s="9"/>
      <c r="D27" s="10"/>
      <c r="E27" s="9"/>
      <c r="F27" s="9"/>
      <c r="G27" s="9"/>
    </row>
    <row r="28" spans="2:7" ht="14.4" customHeight="1" x14ac:dyDescent="0.3">
      <c r="B28" s="28" t="s">
        <v>44</v>
      </c>
      <c r="C28" s="28"/>
      <c r="D28" s="28"/>
      <c r="E28" s="28"/>
      <c r="F28" s="28"/>
      <c r="G28" s="28"/>
    </row>
    <row r="29" spans="2:7" ht="47.4" customHeight="1" x14ac:dyDescent="0.3">
      <c r="B29" s="28" t="s">
        <v>45</v>
      </c>
      <c r="C29" s="28"/>
      <c r="D29" s="28"/>
      <c r="E29" s="28"/>
      <c r="F29" s="28"/>
      <c r="G29" s="28"/>
    </row>
    <row r="30" spans="2:7" ht="38.4" customHeight="1" x14ac:dyDescent="0.3">
      <c r="B30" s="28" t="s">
        <v>46</v>
      </c>
      <c r="C30" s="28"/>
      <c r="D30" s="28"/>
      <c r="E30" s="28"/>
      <c r="F30" s="28"/>
      <c r="G30" s="28"/>
    </row>
    <row r="31" spans="2:7" ht="35.4" customHeight="1" x14ac:dyDescent="0.3">
      <c r="B31" s="28" t="s">
        <v>47</v>
      </c>
      <c r="C31" s="28"/>
      <c r="D31" s="28"/>
      <c r="E31" s="28"/>
      <c r="F31" s="28"/>
      <c r="G31" s="28"/>
    </row>
    <row r="32" spans="2:7" ht="33.6" customHeight="1" x14ac:dyDescent="0.3">
      <c r="B32" s="28" t="s">
        <v>48</v>
      </c>
      <c r="C32" s="28"/>
      <c r="D32" s="28"/>
      <c r="E32" s="28"/>
      <c r="F32" s="28"/>
      <c r="G32" s="28"/>
    </row>
  </sheetData>
  <mergeCells count="5">
    <mergeCell ref="B28:G28"/>
    <mergeCell ref="B29:G29"/>
    <mergeCell ref="B30:G30"/>
    <mergeCell ref="B31:G31"/>
    <mergeCell ref="B32:G32"/>
  </mergeCells>
  <pageMargins left="0.70866141732283472" right="0.70866141732283472" top="0.74803149606299213" bottom="0.74803149606299213" header="0.31496062992125984" footer="0.31496062992125984"/>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9F21A082D0544A2CDF47CC8383261" ma:contentTypeVersion="7" ma:contentTypeDescription="Create a new document." ma:contentTypeScope="" ma:versionID="e1f0e745d2198ca932e29aa345dbfe45">
  <xsd:schema xmlns:xsd="http://www.w3.org/2001/XMLSchema" xmlns:xs="http://www.w3.org/2001/XMLSchema" xmlns:p="http://schemas.microsoft.com/office/2006/metadata/properties" xmlns:ns2="ebfaebbf-4320-422c-ac1d-4cb4d6876cbf" xmlns:ns3="0EA14854-9DA5-476D-A48E-C8702B20AF6F" targetNamespace="http://schemas.microsoft.com/office/2006/metadata/properties" ma:root="true" ma:fieldsID="69e2f1f2aafa5f0d13693b250b900197" ns2:_="" ns3:_="">
    <xsd:import namespace="ebfaebbf-4320-422c-ac1d-4cb4d6876cbf"/>
    <xsd:import namespace="0EA14854-9DA5-476D-A48E-C8702B20AF6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A14854-9DA5-476D-A48E-C8702B20AF6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Date xmlns="0EA14854-9DA5-476D-A48E-C8702B20AF6F" xsi:nil="true"/>
    <_dlc_DocId xmlns="ebfaebbf-4320-422c-ac1d-4cb4d6876cbf">DE62RQK3PRT2-1338725601-1348</_dlc_DocId>
    <_dlc_DocIdUrl xmlns="ebfaebbf-4320-422c-ac1d-4cb4d6876cbf">
      <Url>https://sharepoint.yec.yk.ca/Projects/LargeProjects/2719/_layouts/15/DocIdRedir.aspx?ID=DE62RQK3PRT2-1338725601-1348</Url>
      <Description>DE62RQK3PRT2-1338725601-1348</Description>
    </_dlc_DocIdUrl>
  </documentManagement>
</p:properties>
</file>

<file path=customXml/itemProps1.xml><?xml version="1.0" encoding="utf-8"?>
<ds:datastoreItem xmlns:ds="http://schemas.openxmlformats.org/officeDocument/2006/customXml" ds:itemID="{9503272B-C191-430C-B812-F292916044BB}"/>
</file>

<file path=customXml/itemProps2.xml><?xml version="1.0" encoding="utf-8"?>
<ds:datastoreItem xmlns:ds="http://schemas.openxmlformats.org/officeDocument/2006/customXml" ds:itemID="{8B366C43-699D-4995-A190-E912151EAFCB}"/>
</file>

<file path=customXml/itemProps3.xml><?xml version="1.0" encoding="utf-8"?>
<ds:datastoreItem xmlns:ds="http://schemas.openxmlformats.org/officeDocument/2006/customXml" ds:itemID="{FBB64791-B0CD-4A61-91A1-FE983556D0BC}"/>
</file>

<file path=customXml/itemProps4.xml><?xml version="1.0" encoding="utf-8"?>
<ds:datastoreItem xmlns:ds="http://schemas.openxmlformats.org/officeDocument/2006/customXml" ds:itemID="{D0F29909-DF58-4A55-A83B-32A02C5D28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8.1</vt:lpstr>
      <vt:lpstr>Table 8.2</vt:lpstr>
      <vt:lpstr>'Table 8.1'!Print_Area</vt:lpstr>
      <vt:lpstr>'Table 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2020-11-23T16:01:20Z</dcterms:created>
  <dcterms:modified xsi:type="dcterms:W3CDTF">2020-11-23T16:07:57Z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0x0101004169F21A082D0544A2CDF47CC8383261</vt:lpwstr>
  </property>
  <property fmtid="{D5CDD505-2E9C-101B-9397-08002B2CF9AE}" pid="3" name="_dlc_DocIdItemGuid">
    <vt:lpwstr>4bab906e-d637-4ff4-bcc6-03eea477b14e</vt:lpwstr>
  </property>
</Properties>
</file>