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4115"/>
  </bookViews>
  <sheets>
    <sheet name="S12.1" sheetId="1" r:id="rId1"/>
    <sheet name="S12.3" sheetId="2" r:id="rId2"/>
  </sheets>
  <externalReferences>
    <externalReference r:id="rId3"/>
    <externalReference r:id="rId4"/>
    <externalReference r:id="rId5"/>
    <externalReference r:id="rId6"/>
    <externalReference r:id="rId7"/>
  </externalReferences>
  <definedNames>
    <definedName name="\A">#REF!</definedName>
    <definedName name="\B">#REF!</definedName>
    <definedName name="\C">#REF!</definedName>
    <definedName name="\D">#REF!</definedName>
    <definedName name="\E">#REF!</definedName>
    <definedName name="\F">#REF!</definedName>
    <definedName name="\G">#REF!</definedName>
    <definedName name="\H">#REF!</definedName>
    <definedName name="\I">#REF!</definedName>
    <definedName name="\J">#REF!</definedName>
    <definedName name="\K">#REF!</definedName>
    <definedName name="\L">#REF!</definedName>
    <definedName name="\M">#REF!</definedName>
    <definedName name="\N">#REF!</definedName>
    <definedName name="\O">#REF!</definedName>
    <definedName name="\P">#REF!</definedName>
    <definedName name="\Q">#REF!</definedName>
    <definedName name="\R">#REF!</definedName>
    <definedName name="\S">#REF!</definedName>
    <definedName name="\T">#REF!</definedName>
    <definedName name="\U">#REF!</definedName>
    <definedName name="\V">#REF!</definedName>
    <definedName name="\W">#REF!</definedName>
    <definedName name="\Z">#REF!</definedName>
    <definedName name="_F_">#REF!</definedName>
    <definedName name="_H_">#REF!</definedName>
    <definedName name="_L_">#REF!</definedName>
    <definedName name="_O_">#REF!</definedName>
    <definedName name="_P_">#REF!</definedName>
    <definedName name="_RM_">#REF!</definedName>
    <definedName name="_SS_">#REF!</definedName>
    <definedName name="_TL_">#REF!</definedName>
    <definedName name="_V_">#REF!</definedName>
    <definedName name="all">#REF!</definedName>
    <definedName name="Call_Centre_cost">[1]Projects!#REF!</definedName>
    <definedName name="Call_Centre_num">[1]Projects!#REF!</definedName>
    <definedName name="_xlnm.Database">#REF!</definedName>
    <definedName name="Estimated_Voice___South">[1]Projects!#REF!</definedName>
    <definedName name="HPSET">#REF!</definedName>
    <definedName name="hpset1">#REF!</definedName>
    <definedName name="HPSETMACRO">#REF!</definedName>
    <definedName name="hpsetmacro2">#REF!</definedName>
    <definedName name="index">#REF!</definedName>
    <definedName name="input">#REF!</definedName>
    <definedName name="Laptops_cost">[1]Projects!#REF!</definedName>
    <definedName name="Laptops_num">[1]Projects!#REF!</definedName>
    <definedName name="LESS__Hardware___Voice_Costs_to_be_capitalized">[1]Projects!#REF!</definedName>
    <definedName name="Number_of_staff">[1]Projects!#REF!</definedName>
    <definedName name="pafe2">#REF!</definedName>
    <definedName name="page1">#REF!</definedName>
    <definedName name="part1">#REF!</definedName>
    <definedName name="part2">#REF!</definedName>
    <definedName name="PCs_cost">[1]Projects!#REF!</definedName>
    <definedName name="PCs_num">[1]Projects!#REF!</definedName>
    <definedName name="_xlnm.Print_Area" localSheetId="0">S12.1!$A$1:$E$46</definedName>
    <definedName name="Print_Area_MI">#REF!</definedName>
    <definedName name="Printer___High_cost">[1]Projects!#REF!</definedName>
    <definedName name="Printer___High_num">[1]Projects!#REF!</definedName>
    <definedName name="Printer___Low_cost">[1]Projects!#REF!</definedName>
    <definedName name="Printer___Low_num">[1]Projects!#REF!</definedName>
    <definedName name="Printer___Standard_cost">[1]Projects!#REF!</definedName>
    <definedName name="Printer___Standard_num">[1]Projects!#REF!</definedName>
    <definedName name="Proj55156">'[2]Schedule 10-B-4'!#REF!</definedName>
    <definedName name="Proj55156.">'[3]Schedule 10-B-4'!#REF!</definedName>
    <definedName name="RiderJForecast">'[4]YEC GRASales &amp; Rider J Forecast'!#REF!</definedName>
    <definedName name="rolling">#REF!</definedName>
    <definedName name="Salesforecastdollars">#REF!</definedName>
    <definedName name="SalesforecastKWh">#REF!</definedName>
    <definedName name="Schedule10B5">#REF!</definedName>
    <definedName name="Schedule11B4">#REF!</definedName>
    <definedName name="Schedule11B5">#REF!</definedName>
    <definedName name="Schedule12B2">#REF!</definedName>
    <definedName name="Schedule15B2">#REF!</definedName>
    <definedName name="Schedule15B3">#REF!</definedName>
    <definedName name="Schedule16B3">#REF!</definedName>
    <definedName name="Schedule16B4">#REF!</definedName>
    <definedName name="Schedule16B5">#REF!</definedName>
    <definedName name="Schedule17B3">#REF!</definedName>
    <definedName name="Schedule17B4">'[2]Schedule 17-B-4'!#REF!</definedName>
    <definedName name="Schedule19B2">#REF!</definedName>
    <definedName name="Schedule20B5">#REF!</definedName>
    <definedName name="Schedule21B4">#REF!</definedName>
    <definedName name="Schedule21B5">#REF!</definedName>
    <definedName name="Schedule22B2">#REF!</definedName>
    <definedName name="Schedule22B4">#REF!</definedName>
    <definedName name="Schedule22B5">#REF!</definedName>
    <definedName name="Schedule22B8">#REF!</definedName>
    <definedName name="Schedule24E1">#REF!</definedName>
    <definedName name="Schedule24E2">#REF!</definedName>
    <definedName name="Schedule24E3">#REF!</definedName>
    <definedName name="Schedule26E4">#REF!</definedName>
    <definedName name="Schedule26E5">#REF!</definedName>
    <definedName name="Schedule29B1">#REF!</definedName>
    <definedName name="Schedule29B10">#REF!</definedName>
    <definedName name="Schedule30B1">#REF!</definedName>
    <definedName name="Schedule4B2">#REF!</definedName>
    <definedName name="Schedule4B5">#REF!</definedName>
    <definedName name="Schedule5B2">#REF!</definedName>
    <definedName name="Schedule5B3">#REF!</definedName>
    <definedName name="Schedule5B4">#REF!</definedName>
    <definedName name="Schedule6B3">#REF!</definedName>
    <definedName name="Schedule6B4">#REF!</definedName>
    <definedName name="Schedule6B5">#REF!</definedName>
    <definedName name="Schedule7B4">'[2]Schedule 7-B-4'!#REF!</definedName>
    <definedName name="Schedule9B2">#REF!</definedName>
    <definedName name="Specialized_Hardware">[1]Projects!#REF!</definedName>
    <definedName name="SUMMARY">#REF!</definedName>
    <definedName name="Terminals_cost">[1]Projects!#REF!</definedName>
    <definedName name="Terminals_num">[1]Projects!#REF!</definedName>
    <definedName name="Total_Distributed">[1]Projects!#REF!</definedName>
    <definedName name="Total_Hardware">[1]Projects!#REF!</definedName>
    <definedName name="Total_Mainframe_Costs">[1]Projects!#REF!</definedName>
    <definedName name="TOTAL_O_M">[1]Projects!#REF!</definedName>
    <definedName name="Total_Standard_Hardware">[1]Projects!#REF!</definedName>
    <definedName name="Training_Cost">[1]Projects!#REF!</definedName>
    <definedName name="variance">#REF!</definedName>
    <definedName name="Voice___Long_Distance">[1]Projects!#REF!</definedName>
    <definedName name="Voice_Lines_cost">[1]Projects!#REF!</definedName>
    <definedName name="Voice_Lines_num">[1]Projects!#REF!</definedName>
    <definedName name="Voice_Mail_cost">[1]Projects!#REF!</definedName>
    <definedName name="Voice_Mail_num">[1]Projects!#REF!</definedName>
    <definedName name="Voice_Sets_cost">[1]Projects!#REF!</definedName>
    <definedName name="Voice_Sets_num">[1]Projects!#REF!</definedName>
    <definedName name="WAN">[1]Projects!#REF!</definedName>
    <definedName name="Z_418DF6FE_13EF_11D2_8C37_00A0C92A9A63_.wvu.Rows" localSheetId="0" hidden="1">[5]WAF!$A$8:$IV$103,[5]WAF!$A$354:$IV$364,[5]WAF!$A$366:$IV$371,[5]WAF!$A$386:$IV$409,[5]WAF!#REF!,[5]WAF!#REF!,[5]WAF!#REF!</definedName>
    <definedName name="Z_418DF6FE_13EF_11D2_8C37_00A0C92A9A63_.wvu.Rows" hidden="1">[5]WAF!$A$8:$IV$103,[5]WAF!$A$354:$IV$364,[5]WAF!$A$366:$IV$371,[5]WAF!$A$386:$IV$409,[5]WAF!#REF!,[5]WAF!#REF!,[5]WAF!#REF!</definedName>
  </definedNames>
  <calcPr calcId="145621"/>
</workbook>
</file>

<file path=xl/calcChain.xml><?xml version="1.0" encoding="utf-8"?>
<calcChain xmlns="http://schemas.openxmlformats.org/spreadsheetml/2006/main">
  <c r="H27" i="2" l="1"/>
  <c r="H28" i="2"/>
  <c r="H29" i="2"/>
  <c r="H30" i="2"/>
  <c r="H31" i="2"/>
  <c r="H32" i="2"/>
  <c r="H33" i="2"/>
  <c r="H13" i="2"/>
  <c r="H14" i="2"/>
  <c r="H15" i="2"/>
  <c r="H16" i="2"/>
  <c r="H17" i="2"/>
  <c r="H18" i="2"/>
  <c r="H19" i="2"/>
  <c r="H20" i="2"/>
  <c r="H21" i="2"/>
  <c r="H22" i="2"/>
  <c r="H23" i="2"/>
  <c r="H24" i="2"/>
  <c r="H34" i="2" l="1"/>
  <c r="D33" i="1" s="1"/>
  <c r="E34" i="2"/>
  <c r="D34" i="2"/>
  <c r="G34" i="2"/>
  <c r="F34" i="2"/>
  <c r="I13" i="2"/>
  <c r="I14" i="2" s="1"/>
  <c r="I15" i="2" s="1"/>
  <c r="I16" i="2" s="1"/>
  <c r="I17" i="2" s="1"/>
  <c r="I18" i="2" s="1"/>
  <c r="I19" i="2" s="1"/>
  <c r="I20" i="2" s="1"/>
  <c r="I21" i="2" s="1"/>
  <c r="I22" i="2" s="1"/>
  <c r="I23" i="2" s="1"/>
  <c r="I24" i="2" s="1"/>
  <c r="I27" i="2" s="1"/>
  <c r="I28" i="2" l="1"/>
  <c r="I29" i="2" s="1"/>
  <c r="I30" i="2" s="1"/>
  <c r="I31" i="2" s="1"/>
  <c r="I32" i="2" s="1"/>
  <c r="I33" i="2" s="1"/>
  <c r="H25" i="2"/>
  <c r="D17" i="1" s="1"/>
  <c r="G25" i="2"/>
  <c r="F25" i="2"/>
  <c r="E25" i="2"/>
  <c r="D25" i="2"/>
  <c r="C13" i="2"/>
  <c r="C14" i="2" s="1"/>
  <c r="C15" i="2" s="1"/>
  <c r="C16" i="2" s="1"/>
  <c r="C17" i="2" s="1"/>
  <c r="C18" i="2" s="1"/>
  <c r="C19" i="2" s="1"/>
  <c r="C20" i="2" s="1"/>
  <c r="C21" i="2" s="1"/>
  <c r="C22" i="2" s="1"/>
  <c r="C23" i="2" s="1"/>
  <c r="C24" i="2" s="1"/>
  <c r="C27" i="2" s="1"/>
  <c r="C28" i="2" s="1"/>
  <c r="C29" i="2" l="1"/>
  <c r="C30" i="2" s="1"/>
  <c r="C33" i="2"/>
  <c r="C31" i="2"/>
  <c r="C32" i="2" s="1"/>
  <c r="D42" i="1" l="1"/>
  <c r="D31" i="1"/>
  <c r="D24" i="1"/>
  <c r="D15" i="1"/>
  <c r="D10" i="1"/>
  <c r="D19" i="1" s="1"/>
  <c r="D35" i="1" l="1"/>
  <c r="D37" i="1" s="1"/>
  <c r="D44" i="1" s="1"/>
</calcChain>
</file>

<file path=xl/sharedStrings.xml><?xml version="1.0" encoding="utf-8"?>
<sst xmlns="http://schemas.openxmlformats.org/spreadsheetml/2006/main" count="96" uniqueCount="86">
  <si>
    <t>The Yukon Electrical Company Limited</t>
  </si>
  <si>
    <t>Revised Schedule 12.1</t>
  </si>
  <si>
    <t xml:space="preserve">Determination of the Rate Adjustment Rider R </t>
  </si>
  <si>
    <t>($000's)</t>
  </si>
  <si>
    <t>Line</t>
  </si>
  <si>
    <t>No.</t>
  </si>
  <si>
    <t>2013 Component (A)</t>
  </si>
  <si>
    <t>2013 Retail Revenue Requirement</t>
  </si>
  <si>
    <t>S2.1 L.51</t>
  </si>
  <si>
    <t>2013 Retail Revenue on Existing Rates</t>
  </si>
  <si>
    <t>Revenue Shortfall/(Surplus) ($000s)</t>
  </si>
  <si>
    <t>(2) - (3)</t>
  </si>
  <si>
    <r>
      <t>2013 Rider R Collections</t>
    </r>
    <r>
      <rPr>
        <b/>
        <vertAlign val="superscript"/>
        <sz val="10"/>
        <rFont val="Arial"/>
        <family val="2"/>
      </rPr>
      <t xml:space="preserve"> (1)</t>
    </r>
  </si>
  <si>
    <r>
      <t xml:space="preserve">YECL Jul-Dec 2013 Actual </t>
    </r>
    <r>
      <rPr>
        <sz val="10"/>
        <rFont val="Arial"/>
        <family val="2"/>
      </rPr>
      <t>Rider R Collections</t>
    </r>
  </si>
  <si>
    <r>
      <t xml:space="preserve">YEC Jul-Dec 2013 Actual </t>
    </r>
    <r>
      <rPr>
        <sz val="10"/>
        <rFont val="Arial"/>
        <family val="2"/>
      </rPr>
      <t>Rider R Collections</t>
    </r>
  </si>
  <si>
    <t xml:space="preserve">Total 2013 Rider Collections </t>
  </si>
  <si>
    <t>(6)+(7)</t>
  </si>
  <si>
    <t>2013 Rider F Collections Transfer</t>
  </si>
  <si>
    <t>Net 2013 Revenue Shortfall/(Surplus)</t>
  </si>
  <si>
    <t>(4) - (8) - (9)</t>
  </si>
  <si>
    <t>2014 Component (B)</t>
  </si>
  <si>
    <t>2014 Retail Revenue Requirement</t>
  </si>
  <si>
    <t>2014 Retail Revenue on Existing Rates</t>
  </si>
  <si>
    <t>Revenue Shortfall/(Surplus)</t>
  </si>
  <si>
    <t>(12) - (13)</t>
  </si>
  <si>
    <r>
      <t>2014 Rider R Collections</t>
    </r>
    <r>
      <rPr>
        <b/>
        <vertAlign val="superscript"/>
        <sz val="10"/>
        <rFont val="Arial"/>
        <family val="2"/>
      </rPr>
      <t xml:space="preserve"> (1)</t>
    </r>
  </si>
  <si>
    <t xml:space="preserve">Total 2014 Rider Collections </t>
  </si>
  <si>
    <t>sum (16-19)</t>
  </si>
  <si>
    <t>2014 Rider F Collections Transfer</t>
  </si>
  <si>
    <t>Net 2014 Revenue Shortfall/(Surplus)</t>
  </si>
  <si>
    <t>(14)-(20)-(36)</t>
  </si>
  <si>
    <t>Total 2013 and 2014 Net Revenue Shortfall  (A)+(B)</t>
  </si>
  <si>
    <t>(10)+(22)</t>
  </si>
  <si>
    <t>Primary Sales Revenues for Period Which Shortfall is to be Collected/Refunded</t>
  </si>
  <si>
    <t>Total Primary Sales Revenues</t>
  </si>
  <si>
    <t>(25)+(26)</t>
  </si>
  <si>
    <t>(23)/(27)*100</t>
  </si>
  <si>
    <r>
      <rPr>
        <vertAlign val="superscript"/>
        <sz val="10"/>
        <rFont val="Arial"/>
        <family val="2"/>
      </rPr>
      <t>(1)</t>
    </r>
    <r>
      <rPr>
        <sz val="10"/>
        <rFont val="Arial"/>
        <family val="2"/>
      </rPr>
      <t xml:space="preserve"> 6.5% Rider R per Board Order 2013-05</t>
    </r>
  </si>
  <si>
    <t>2013/2014 Rate Adjustment Rider R effective August 1, 2014</t>
  </si>
  <si>
    <t>YECL: Aug 1/14 - Dec 31/14</t>
  </si>
  <si>
    <t xml:space="preserve">YEC: Aug 1/14 - Dec 31/14 </t>
  </si>
  <si>
    <t>YECL Jan 1 - Jun 30, 2014 Actual Rider R Collections</t>
  </si>
  <si>
    <t xml:space="preserve">YEC Jan 1 - Jun 30, 2014 Actual Rider R Collections </t>
  </si>
  <si>
    <t xml:space="preserve">YEC Jul 1  - Jul 31, 2014 Forecast Rider R Collections </t>
  </si>
  <si>
    <t>YECL Jul 1 - Jul 31 2014 Forecast Rider R Collections</t>
  </si>
  <si>
    <t>Effective August 1, 2014 - December 31, 2014</t>
  </si>
  <si>
    <t>Rider F 2013-2015 (Receivable from) / Payable to Customers Actual History</t>
  </si>
  <si>
    <t>Month</t>
  </si>
  <si>
    <t>Opening</t>
  </si>
  <si>
    <t>Fuel</t>
  </si>
  <si>
    <t>Actual</t>
  </si>
  <si>
    <t>Collections</t>
  </si>
  <si>
    <t>Closing</t>
  </si>
  <si>
    <t>Balance</t>
  </si>
  <si>
    <r>
      <t>Variance</t>
    </r>
    <r>
      <rPr>
        <b/>
        <vertAlign val="superscript"/>
        <sz val="10"/>
        <rFont val="Arial"/>
        <family val="2"/>
      </rPr>
      <t xml:space="preserve"> (1)</t>
    </r>
  </si>
  <si>
    <r>
      <t>Variance</t>
    </r>
    <r>
      <rPr>
        <b/>
        <vertAlign val="superscript"/>
        <sz val="10"/>
        <rFont val="Arial"/>
        <family val="2"/>
      </rPr>
      <t xml:space="preserve"> (2)</t>
    </r>
  </si>
  <si>
    <t>Rider F</t>
  </si>
  <si>
    <t>Transfer</t>
  </si>
  <si>
    <t>Transferred</t>
  </si>
  <si>
    <t>Original</t>
  </si>
  <si>
    <t>Revised</t>
  </si>
  <si>
    <t>Collection</t>
  </si>
  <si>
    <t>from YEC</t>
  </si>
  <si>
    <t>to Rider R</t>
  </si>
  <si>
    <t>(A)</t>
  </si>
  <si>
    <t>(B)</t>
  </si>
  <si>
    <t>(C)</t>
  </si>
  <si>
    <t>(D)</t>
  </si>
  <si>
    <t>(E)</t>
  </si>
  <si>
    <t>(F)</t>
  </si>
  <si>
    <t>(G)</t>
  </si>
  <si>
    <t>Notes:</t>
  </si>
  <si>
    <t>(1)</t>
  </si>
  <si>
    <t>Using 08/09 GRA fuel prices and heat rates</t>
  </si>
  <si>
    <t>(2)</t>
  </si>
  <si>
    <t>Using 13-15 GRA fuel prices and heat rates</t>
  </si>
  <si>
    <t>(3)</t>
  </si>
  <si>
    <t>Projected using GRA assumptions</t>
  </si>
  <si>
    <t>Jul-14(3)</t>
  </si>
  <si>
    <t>January 1, 2013  - July 31, 2014</t>
  </si>
  <si>
    <t xml:space="preserve">Revised Schedule 12.3 </t>
  </si>
  <si>
    <t>Description</t>
  </si>
  <si>
    <t>Reference</t>
  </si>
  <si>
    <t>Calculation</t>
  </si>
  <si>
    <t>Revised S12.3 L.14</t>
  </si>
  <si>
    <t>Revised S12.3 L.23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</si>
</sst>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&quot;$&quot;#,##0.00_);[Red]\(&quot;$&quot;#,##0.00\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#,##0.000_);\(#,##0.000\)"/>
    <numFmt numFmtId="169" formatCode="0.0000%"/>
    <numFmt numFmtId="170" formatCode="_([$€-2]* #,##0.00_);_([$€-2]* \(#,##0.00\);_([$€-2]* &quot;-&quot;??_)"/>
    <numFmt numFmtId="171" formatCode="_(&quot;$&quot;* #,##0_);_(&quot;$&quot;* \(#,##0\);_(&quot;$&quot;* &quot;-&quot;??_);_(@_)"/>
    <numFmt numFmtId="172" formatCode="_(* #,##0_);_(* \(#,##0\);_(* &quot;-&quot;??_);_(@_)"/>
  </numFmts>
  <fonts count="38" x14ac:knownFonts="1">
    <font>
      <sz val="10"/>
      <name val="Arial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0"/>
      <color indexed="10"/>
      <name val="Arial"/>
      <family val="2"/>
    </font>
    <font>
      <sz val="10"/>
      <color indexed="12"/>
      <name val="Arial"/>
      <family val="2"/>
    </font>
    <font>
      <b/>
      <vertAlign val="superscript"/>
      <sz val="10"/>
      <name val="Arial"/>
      <family val="2"/>
    </font>
    <font>
      <sz val="10"/>
      <color indexed="10"/>
      <name val="Arial"/>
      <family val="2"/>
    </font>
    <font>
      <sz val="11"/>
      <name val="Arial"/>
      <family val="2"/>
    </font>
    <font>
      <vertAlign val="superscript"/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color indexed="8"/>
      <name val="Arial"/>
      <family val="2"/>
    </font>
    <font>
      <sz val="10"/>
      <name val="MS Sans Serif"/>
      <family val="2"/>
    </font>
    <font>
      <sz val="10"/>
      <name val="Helv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color theme="1"/>
      <name val="Calibri"/>
      <family val="2"/>
      <scheme val="minor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7.5"/>
      <name val="Arial"/>
      <family val="2"/>
    </font>
    <font>
      <sz val="8"/>
      <name val="Helv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/>
      <diagonal/>
    </border>
  </borders>
  <cellStyleXfs count="84">
    <xf numFmtId="0" fontId="0" fillId="0" borderId="0"/>
    <xf numFmtId="9" fontId="3" fillId="0" borderId="0" applyFont="0" applyFill="0" applyBorder="0" applyAlignment="0" applyProtection="0"/>
    <xf numFmtId="0" fontId="3" fillId="0" borderId="0"/>
    <xf numFmtId="0" fontId="6" fillId="0" borderId="0"/>
    <xf numFmtId="166" fontId="3" fillId="0" borderId="0" applyFont="0" applyFill="0" applyBorder="0" applyAlignment="0" applyProtection="0"/>
    <xf numFmtId="0" fontId="15" fillId="2" borderId="0" applyNumberFormat="0" applyBorder="0" applyAlignment="0" applyProtection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5" borderId="0" applyNumberFormat="0" applyBorder="0" applyAlignment="0" applyProtection="0"/>
    <xf numFmtId="0" fontId="15" fillId="8" borderId="0" applyNumberFormat="0" applyBorder="0" applyAlignment="0" applyProtection="0"/>
    <xf numFmtId="0" fontId="15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9" borderId="0" applyNumberFormat="0" applyBorder="0" applyAlignment="0" applyProtection="0"/>
    <xf numFmtId="0" fontId="17" fillId="3" borderId="0" applyNumberFormat="0" applyBorder="0" applyAlignment="0" applyProtection="0"/>
    <xf numFmtId="0" fontId="18" fillId="20" borderId="3" applyNumberFormat="0" applyAlignment="0" applyProtection="0"/>
    <xf numFmtId="0" fontId="19" fillId="21" borderId="4" applyNumberFormat="0" applyAlignment="0" applyProtection="0"/>
    <xf numFmtId="167" fontId="3" fillId="0" borderId="0" applyFont="0" applyFill="0" applyBorder="0" applyAlignment="0" applyProtection="0"/>
    <xf numFmtId="167" fontId="20" fillId="0" borderId="0" applyFont="0" applyFill="0" applyBorder="0" applyAlignment="0" applyProtection="0"/>
    <xf numFmtId="4" fontId="21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4" fontId="22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0" fontId="3" fillId="0" borderId="0"/>
    <xf numFmtId="167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4" fontId="22" fillId="0" borderId="0" applyFont="0" applyFill="0" applyBorder="0" applyAlignment="0" applyProtection="0"/>
    <xf numFmtId="166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4" borderId="0" applyNumberFormat="0" applyBorder="0" applyAlignment="0" applyProtection="0"/>
    <xf numFmtId="0" fontId="25" fillId="0" borderId="5" applyNumberFormat="0" applyFill="0" applyAlignment="0" applyProtection="0"/>
    <xf numFmtId="0" fontId="26" fillId="0" borderId="6" applyNumberFormat="0" applyFill="0" applyAlignment="0" applyProtection="0"/>
    <xf numFmtId="0" fontId="27" fillId="0" borderId="7" applyNumberFormat="0" applyFill="0" applyAlignment="0" applyProtection="0"/>
    <xf numFmtId="0" fontId="27" fillId="0" borderId="0" applyNumberFormat="0" applyFill="0" applyBorder="0" applyAlignment="0" applyProtection="0"/>
    <xf numFmtId="0" fontId="28" fillId="7" borderId="3" applyNumberFormat="0" applyAlignment="0" applyProtection="0"/>
    <xf numFmtId="0" fontId="29" fillId="0" borderId="8" applyNumberFormat="0" applyFill="0" applyAlignment="0" applyProtection="0"/>
    <xf numFmtId="0" fontId="30" fillId="22" borderId="0" applyNumberFormat="0" applyBorder="0" applyAlignment="0" applyProtection="0"/>
    <xf numFmtId="170" fontId="3" fillId="0" borderId="0"/>
    <xf numFmtId="0" fontId="31" fillId="0" borderId="0"/>
    <xf numFmtId="0" fontId="3" fillId="0" borderId="0"/>
    <xf numFmtId="17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1" fillId="0" borderId="0"/>
    <xf numFmtId="0" fontId="22" fillId="0" borderId="0"/>
    <xf numFmtId="0" fontId="3" fillId="0" borderId="0"/>
    <xf numFmtId="0" fontId="3" fillId="23" borderId="9" applyNumberFormat="0" applyFont="0" applyAlignment="0" applyProtection="0"/>
    <xf numFmtId="0" fontId="32" fillId="20" borderId="10" applyNumberForma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17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11" applyNumberFormat="0" applyFill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ont="0" applyFill="0" applyBorder="0" applyAlignment="0"/>
    <xf numFmtId="0" fontId="3" fillId="0" borderId="0"/>
    <xf numFmtId="166" fontId="3" fillId="0" borderId="0" applyFont="0" applyFill="0" applyBorder="0" applyAlignment="0" applyProtection="0"/>
  </cellStyleXfs>
  <cellXfs count="71">
    <xf numFmtId="0" fontId="0" fillId="0" borderId="0" xfId="0"/>
    <xf numFmtId="0" fontId="4" fillId="0" borderId="0" xfId="2" applyFont="1" applyAlignment="1">
      <alignment horizontal="centerContinuous"/>
    </xf>
    <xf numFmtId="0" fontId="4" fillId="0" borderId="0" xfId="3" applyFont="1" applyFill="1" applyAlignment="1">
      <alignment horizontal="right"/>
    </xf>
    <xf numFmtId="0" fontId="4" fillId="0" borderId="0" xfId="2" applyFont="1" applyFill="1" applyAlignment="1">
      <alignment horizontal="centerContinuous"/>
    </xf>
    <xf numFmtId="0" fontId="3" fillId="0" borderId="0" xfId="2" applyFont="1" applyFill="1"/>
    <xf numFmtId="165" fontId="3" fillId="0" borderId="0" xfId="4" applyNumberFormat="1" applyFont="1" applyFill="1" applyBorder="1" applyAlignment="1">
      <alignment horizontal="center"/>
    </xf>
    <xf numFmtId="165" fontId="3" fillId="0" borderId="1" xfId="4" applyNumberFormat="1" applyFont="1" applyFill="1" applyBorder="1" applyAlignment="1">
      <alignment horizontal="center"/>
    </xf>
    <xf numFmtId="165" fontId="3" fillId="0" borderId="0" xfId="4" applyNumberFormat="1" applyFont="1" applyFill="1"/>
    <xf numFmtId="165" fontId="3" fillId="0" borderId="0" xfId="4" applyNumberFormat="1" applyFont="1" applyFill="1" applyBorder="1"/>
    <xf numFmtId="165" fontId="3" fillId="0" borderId="1" xfId="4" applyNumberFormat="1" applyFont="1" applyFill="1" applyBorder="1"/>
    <xf numFmtId="0" fontId="3" fillId="0" borderId="0" xfId="2" applyFont="1" applyFill="1" applyAlignment="1">
      <alignment horizontal="center"/>
    </xf>
    <xf numFmtId="0" fontId="4" fillId="0" borderId="0" xfId="2" applyFont="1" applyFill="1" applyAlignment="1">
      <alignment horizontal="left" indent="1"/>
    </xf>
    <xf numFmtId="0" fontId="5" fillId="0" borderId="0" xfId="2" applyFont="1" applyFill="1" applyAlignment="1">
      <alignment horizontal="center"/>
    </xf>
    <xf numFmtId="37" fontId="10" fillId="0" borderId="0" xfId="4" applyNumberFormat="1" applyFont="1" applyFill="1" applyBorder="1"/>
    <xf numFmtId="0" fontId="3" fillId="0" borderId="0" xfId="2" applyFill="1"/>
    <xf numFmtId="168" fontId="2" fillId="0" borderId="0" xfId="4" applyNumberFormat="1" applyFont="1" applyFill="1" applyBorder="1"/>
    <xf numFmtId="0" fontId="3" fillId="0" borderId="0" xfId="82" applyAlignment="1">
      <alignment horizontal="centerContinuous"/>
    </xf>
    <xf numFmtId="0" fontId="4" fillId="0" borderId="0" xfId="82" applyFont="1" applyAlignment="1">
      <alignment horizontal="right"/>
    </xf>
    <xf numFmtId="0" fontId="3" fillId="0" borderId="0" xfId="82"/>
    <xf numFmtId="0" fontId="4" fillId="0" borderId="0" xfId="82" applyFont="1" applyAlignment="1">
      <alignment horizontal="centerContinuous"/>
    </xf>
    <xf numFmtId="0" fontId="4" fillId="0" borderId="0" xfId="2" applyFont="1" applyAlignment="1">
      <alignment horizontal="center"/>
    </xf>
    <xf numFmtId="0" fontId="4" fillId="0" borderId="0" xfId="82" applyFont="1" applyAlignment="1">
      <alignment horizontal="center"/>
    </xf>
    <xf numFmtId="0" fontId="3" fillId="0" borderId="1" xfId="82" applyBorder="1"/>
    <xf numFmtId="0" fontId="4" fillId="0" borderId="1" xfId="82" applyFont="1" applyBorder="1" applyAlignment="1">
      <alignment horizontal="center"/>
    </xf>
    <xf numFmtId="0" fontId="3" fillId="0" borderId="0" xfId="82" applyAlignment="1">
      <alignment horizontal="center"/>
    </xf>
    <xf numFmtId="17" fontId="3" fillId="0" borderId="0" xfId="82" applyNumberFormat="1"/>
    <xf numFmtId="171" fontId="3" fillId="0" borderId="0" xfId="83" applyNumberFormat="1"/>
    <xf numFmtId="172" fontId="3" fillId="0" borderId="0" xfId="57" applyNumberFormat="1"/>
    <xf numFmtId="171" fontId="3" fillId="0" borderId="0" xfId="82" applyNumberFormat="1"/>
    <xf numFmtId="171" fontId="3" fillId="0" borderId="1" xfId="83" applyNumberFormat="1" applyBorder="1"/>
    <xf numFmtId="171" fontId="3" fillId="0" borderId="0" xfId="83" applyNumberFormat="1" applyBorder="1"/>
    <xf numFmtId="171" fontId="3" fillId="0" borderId="0" xfId="83" applyNumberFormat="1" applyFill="1" applyBorder="1"/>
    <xf numFmtId="17" fontId="3" fillId="0" borderId="0" xfId="82" applyNumberFormat="1" applyFont="1" applyAlignment="1">
      <alignment horizontal="right"/>
    </xf>
    <xf numFmtId="171" fontId="3" fillId="0" borderId="0" xfId="82" applyNumberFormat="1" applyFill="1"/>
    <xf numFmtId="0" fontId="3" fillId="0" borderId="0" xfId="82" quotePrefix="1" applyAlignment="1">
      <alignment horizontal="right"/>
    </xf>
    <xf numFmtId="17" fontId="3" fillId="0" borderId="0" xfId="82" applyNumberFormat="1" applyFont="1" applyFill="1" applyAlignment="1">
      <alignment horizontal="right"/>
    </xf>
    <xf numFmtId="171" fontId="3" fillId="0" borderId="12" xfId="82" applyNumberFormat="1" applyBorder="1"/>
    <xf numFmtId="0" fontId="3" fillId="0" borderId="0" xfId="2" applyFont="1" applyFill="1" applyAlignment="1">
      <alignment horizontal="left" indent="2"/>
    </xf>
    <xf numFmtId="0" fontId="4" fillId="0" borderId="0" xfId="2" applyFont="1" applyFill="1" applyAlignment="1"/>
    <xf numFmtId="0" fontId="4" fillId="0" borderId="0" xfId="2" applyFont="1" applyFill="1"/>
    <xf numFmtId="171" fontId="3" fillId="0" borderId="0" xfId="83" applyNumberFormat="1" applyFill="1"/>
    <xf numFmtId="171" fontId="3" fillId="0" borderId="1" xfId="83" applyNumberFormat="1" applyFill="1" applyBorder="1"/>
    <xf numFmtId="171" fontId="3" fillId="0" borderId="12" xfId="82" applyNumberFormat="1" applyFill="1" applyBorder="1"/>
    <xf numFmtId="0" fontId="3" fillId="0" borderId="0" xfId="82" applyFill="1" applyAlignment="1">
      <alignment horizontal="centerContinuous"/>
    </xf>
    <xf numFmtId="0" fontId="4" fillId="0" borderId="0" xfId="2" applyFont="1" applyFill="1" applyAlignment="1">
      <alignment horizontal="center"/>
    </xf>
    <xf numFmtId="0" fontId="4" fillId="0" borderId="0" xfId="82" applyFont="1" applyFill="1" applyAlignment="1">
      <alignment horizontal="center"/>
    </xf>
    <xf numFmtId="0" fontId="4" fillId="0" borderId="1" xfId="82" applyFont="1" applyFill="1" applyBorder="1" applyAlignment="1">
      <alignment horizontal="center"/>
    </xf>
    <xf numFmtId="0" fontId="3" fillId="0" borderId="0" xfId="82" applyFill="1"/>
    <xf numFmtId="0" fontId="3" fillId="0" borderId="0" xfId="2" applyFill="1" applyAlignment="1">
      <alignment horizontal="centerContinuous"/>
    </xf>
    <xf numFmtId="0" fontId="5" fillId="0" borderId="0" xfId="2" applyFont="1" applyFill="1" applyAlignment="1">
      <alignment horizontal="centerContinuous"/>
    </xf>
    <xf numFmtId="0" fontId="3" fillId="0" borderId="0" xfId="3" applyFont="1" applyFill="1" applyAlignment="1">
      <alignment horizontal="centerContinuous"/>
    </xf>
    <xf numFmtId="0" fontId="7" fillId="0" borderId="0" xfId="2" applyFont="1" applyFill="1" applyAlignment="1">
      <alignment horizontal="centerContinuous"/>
    </xf>
    <xf numFmtId="0" fontId="8" fillId="0" borderId="0" xfId="2" applyFont="1" applyFill="1" applyAlignment="1">
      <alignment horizontal="centerContinuous"/>
    </xf>
    <xf numFmtId="0" fontId="4" fillId="0" borderId="0" xfId="2" applyFont="1" applyFill="1" applyBorder="1" applyAlignment="1">
      <alignment horizontal="center"/>
    </xf>
    <xf numFmtId="0" fontId="4" fillId="0" borderId="1" xfId="2" applyFont="1" applyFill="1" applyBorder="1" applyAlignment="1">
      <alignment horizontal="center"/>
    </xf>
    <xf numFmtId="0" fontId="4" fillId="0" borderId="1" xfId="2" applyFont="1" applyFill="1" applyBorder="1"/>
    <xf numFmtId="0" fontId="3" fillId="0" borderId="0" xfId="2" applyFill="1" applyAlignment="1">
      <alignment horizontal="center"/>
    </xf>
    <xf numFmtId="168" fontId="9" fillId="0" borderId="0" xfId="4" applyNumberFormat="1" applyFont="1" applyFill="1"/>
    <xf numFmtId="37" fontId="10" fillId="0" borderId="0" xfId="4" applyNumberFormat="1" applyFont="1" applyFill="1"/>
    <xf numFmtId="168" fontId="10" fillId="0" borderId="0" xfId="4" applyNumberFormat="1" applyFont="1" applyFill="1" applyBorder="1"/>
    <xf numFmtId="0" fontId="4" fillId="0" borderId="0" xfId="2" applyFont="1" applyFill="1" applyAlignment="1">
      <alignment horizontal="left" indent="2"/>
    </xf>
    <xf numFmtId="168" fontId="12" fillId="0" borderId="0" xfId="4" applyNumberFormat="1" applyFont="1" applyFill="1"/>
    <xf numFmtId="0" fontId="13" fillId="0" borderId="0" xfId="0" applyFont="1" applyFill="1"/>
    <xf numFmtId="0" fontId="4" fillId="0" borderId="0" xfId="2" applyFont="1" applyFill="1" applyAlignment="1">
      <alignment horizontal="left"/>
    </xf>
    <xf numFmtId="165" fontId="4" fillId="0" borderId="0" xfId="4" applyNumberFormat="1" applyFont="1" applyFill="1" applyBorder="1"/>
    <xf numFmtId="169" fontId="10" fillId="0" borderId="0" xfId="1" applyNumberFormat="1" applyFont="1" applyFill="1" applyBorder="1"/>
    <xf numFmtId="0" fontId="3" fillId="0" borderId="0" xfId="2" applyFill="1" applyBorder="1"/>
    <xf numFmtId="37" fontId="3" fillId="0" borderId="0" xfId="4" applyNumberFormat="1" applyFont="1" applyFill="1"/>
    <xf numFmtId="10" fontId="4" fillId="0" borderId="2" xfId="1" applyNumberFormat="1" applyFont="1" applyFill="1" applyBorder="1"/>
    <xf numFmtId="0" fontId="14" fillId="0" borderId="0" xfId="2" applyFont="1" applyFill="1"/>
    <xf numFmtId="0" fontId="4" fillId="0" borderId="0" xfId="82" applyFont="1" applyAlignment="1">
      <alignment horizontal="center"/>
    </xf>
  </cellXfs>
  <cellStyles count="84">
    <cellStyle name="20% - Accent1 2" xfId="5"/>
    <cellStyle name="20% - Accent2 2" xfId="6"/>
    <cellStyle name="20% - Accent3 2" xfId="7"/>
    <cellStyle name="20% - Accent4 2" xfId="8"/>
    <cellStyle name="20% - Accent5 2" xfId="9"/>
    <cellStyle name="20% - Accent6 2" xfId="10"/>
    <cellStyle name="40% - Accent1 2" xfId="11"/>
    <cellStyle name="40% - Accent2 2" xfId="12"/>
    <cellStyle name="40% - Accent3 2" xfId="13"/>
    <cellStyle name="40% - Accent4 2" xfId="14"/>
    <cellStyle name="40% - Accent5 2" xfId="15"/>
    <cellStyle name="40% - Accent6 2" xfId="16"/>
    <cellStyle name="60% - Accent1 2" xfId="17"/>
    <cellStyle name="60% - Accent2 2" xfId="18"/>
    <cellStyle name="60% - Accent3 2" xfId="19"/>
    <cellStyle name="60% - Accent4 2" xfId="20"/>
    <cellStyle name="60% - Accent5 2" xfId="21"/>
    <cellStyle name="60% - Accent6 2" xfId="22"/>
    <cellStyle name="Accent1 2" xfId="23"/>
    <cellStyle name="Accent2 2" xfId="24"/>
    <cellStyle name="Accent3 2" xfId="25"/>
    <cellStyle name="Accent4 2" xfId="26"/>
    <cellStyle name="Accent5 2" xfId="27"/>
    <cellStyle name="Accent6 2" xfId="28"/>
    <cellStyle name="Bad 2" xfId="29"/>
    <cellStyle name="Calculation 2" xfId="30"/>
    <cellStyle name="Check Cell 2" xfId="31"/>
    <cellStyle name="Comma 2" xfId="32"/>
    <cellStyle name="Comma 2 2" xfId="33"/>
    <cellStyle name="Comma 2 3" xfId="34"/>
    <cellStyle name="Comma 2 4" xfId="35"/>
    <cellStyle name="Comma 3" xfId="36"/>
    <cellStyle name="Comma 4" xfId="37"/>
    <cellStyle name="Comma 5" xfId="38"/>
    <cellStyle name="Comma 6" xfId="39"/>
    <cellStyle name="Comma 7" xfId="40"/>
    <cellStyle name="Comma 8" xfId="41"/>
    <cellStyle name="Comma 9" xfId="42"/>
    <cellStyle name="Currency 2" xfId="43"/>
    <cellStyle name="Currency 3" xfId="44"/>
    <cellStyle name="Currency 4" xfId="45"/>
    <cellStyle name="Currency 5" xfId="46"/>
    <cellStyle name="Currency_2003-10-17 franchise tax schedules 2" xfId="4"/>
    <cellStyle name="Currency_Book5" xfId="83"/>
    <cellStyle name="Euro" xfId="47"/>
    <cellStyle name="Explanatory Text 2" xfId="48"/>
    <cellStyle name="Good 2" xfId="49"/>
    <cellStyle name="Heading 1 2" xfId="50"/>
    <cellStyle name="Heading 2 2" xfId="51"/>
    <cellStyle name="Heading 3 2" xfId="52"/>
    <cellStyle name="Heading 4 2" xfId="53"/>
    <cellStyle name="Input 2" xfId="54"/>
    <cellStyle name="Linked Cell 2" xfId="55"/>
    <cellStyle name="Neutral 2" xfId="56"/>
    <cellStyle name="Normal" xfId="0" builtinId="0"/>
    <cellStyle name="Normal 2" xfId="57"/>
    <cellStyle name="Normal 2 2" xfId="58"/>
    <cellStyle name="Normal 2 3" xfId="59"/>
    <cellStyle name="Normal 3" xfId="60"/>
    <cellStyle name="Normal 3 2" xfId="61"/>
    <cellStyle name="Normal 3 3" xfId="62"/>
    <cellStyle name="Normal 4" xfId="63"/>
    <cellStyle name="Normal 4 2" xfId="64"/>
    <cellStyle name="Normal 5" xfId="65"/>
    <cellStyle name="Normal 6" xfId="66"/>
    <cellStyle name="Normal 7" xfId="67"/>
    <cellStyle name="Normal_2003-10-17 franchise tax schedules 2" xfId="2"/>
    <cellStyle name="Normal_Schedule 11.3 (working)" xfId="82"/>
    <cellStyle name="Normal_Schedules 11.1 - 11.3" xfId="3"/>
    <cellStyle name="Note 2" xfId="68"/>
    <cellStyle name="Output 2" xfId="69"/>
    <cellStyle name="Percent" xfId="1" builtinId="5"/>
    <cellStyle name="Percent 2" xfId="70"/>
    <cellStyle name="Percent 2 2" xfId="71"/>
    <cellStyle name="Percent 2 3" xfId="72"/>
    <cellStyle name="Percent 3" xfId="73"/>
    <cellStyle name="Percent(2)" xfId="74"/>
    <cellStyle name="Red" xfId="75"/>
    <cellStyle name="Red 2" xfId="76"/>
    <cellStyle name="Title 2" xfId="77"/>
    <cellStyle name="Total 2" xfId="78"/>
    <cellStyle name="Warning Text 2" xfId="79"/>
    <cellStyle name="waslotus" xfId="80"/>
    <cellStyle name="wk1_xls" xfId="81"/>
  </cellStyles>
  <dxfs count="0"/>
  <tableStyles count="0" defaultTableStyle="TableStyleMedium2" defaultPivotStyle="PivotStyleLight16"/>
  <colors>
    <mruColors>
      <color rgb="FFCCC0D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3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2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IT%20Operating%20Plan\2003\IT%20Operating%20Plan%20Templat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Data\2005-2006%20GTA\2005-05-09%20File%20to%20the%20Board\9_GTA%20Schedule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Data\2005-2007%20GTA\Application\GTA%20Schedule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uhhl/Local%20Settings/Temporary%20Internet%20Files/OLKBA/YECL%20Interim%20Revenue%20Shortfall%20Surplus%20Rider%2008-09%20GRA%20Refiling%20v3%20(2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urd4/Local%20Settings/Temporary%20Internet%20Files/OLK1E81/Revenues%20Sales%20and%20Generation%20-%20BP%202009-1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dget Summary"/>
      <sheetName val="Usage Summary"/>
      <sheetName val="Projects"/>
      <sheetName val="Mainframe"/>
      <sheetName val="Distributed"/>
      <sheetName val="User ID Fees"/>
      <sheetName val="Hardware"/>
      <sheetName val="Service Requests"/>
      <sheetName val="Voice"/>
      <sheetName val="WAN"/>
      <sheetName val="XEROX"/>
      <sheetName val="Pricing Schedule"/>
      <sheetName val="WAN Charges"/>
      <sheetName val="Dist. Application Fe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edule 3-B-1"/>
      <sheetName val="Schedule 4-B-1"/>
      <sheetName val="Schedule 5-B-1"/>
      <sheetName val="Schedule 5-B-2"/>
      <sheetName val="Schedule 5-B-3"/>
      <sheetName val="Schedule 5-B-4"/>
      <sheetName val="Schedule 5-B-5"/>
      <sheetName val="Schedule 5-B-6"/>
      <sheetName val="Schedule 6-B-1"/>
      <sheetName val="Schedule 6-B-2"/>
      <sheetName val="Schedule 6-B-3"/>
      <sheetName val="Schedule 6-B-4"/>
      <sheetName val="Schedule 6-B-5"/>
      <sheetName val="Schedule 7-B-1 "/>
      <sheetName val="Schedule 7-B-2"/>
      <sheetName val="Schedule 7-B-3"/>
      <sheetName val="Schedule 7-B-4"/>
      <sheetName val="Schedule 7-B-5"/>
      <sheetName val="Schedule 8-B-1"/>
      <sheetName val="Schedule 9-B-1"/>
      <sheetName val="Schedule 9-B-2"/>
      <sheetName val="Schedule 10-B-1"/>
      <sheetName val="Schedule 10-B-2"/>
      <sheetName val="Schedule 10-B-3"/>
      <sheetName val="Schedule 10-B-4"/>
      <sheetName val="Schedule 10-B-5"/>
      <sheetName val="Schedule 10-B-6"/>
      <sheetName val="Schedule 11-B-1"/>
      <sheetName val="Schedule 11-B-2"/>
      <sheetName val="Schedule 11-B-3"/>
      <sheetName val="Schedule 11-B-4"/>
      <sheetName val="Schedule 11-B-5"/>
      <sheetName val="Schedule 11-B-6"/>
      <sheetName val="Schedule 12-B-1"/>
      <sheetName val="Schedule 13-B-1"/>
      <sheetName val="Schedule 14-B-1"/>
      <sheetName val="Schedule 14-B-2"/>
      <sheetName val="Schedule 14-B-3"/>
      <sheetName val="Schedule 15-B-1"/>
      <sheetName val="Schedule 15-B-2"/>
      <sheetName val="Schedule 15-B-3"/>
      <sheetName val="Schedule 15-B-4"/>
      <sheetName val="Schedule 15-B-5"/>
      <sheetName val="Schedule 15-B-6"/>
      <sheetName val="Schedule 15-B-7"/>
      <sheetName val="Schedule 15-B-8"/>
      <sheetName val="Schedule 15-B-9"/>
      <sheetName val="Schedule 15-B-10"/>
      <sheetName val="Schedule 15-B-11"/>
      <sheetName val="CRITERIA1"/>
      <sheetName val="Schedule 16-B-1"/>
      <sheetName val="Schedule 16-B-2"/>
      <sheetName val="Schedule 16-B-3"/>
      <sheetName val="Schedule 16-B-4"/>
      <sheetName val="Schedule 16-B-5"/>
      <sheetName val="Schedule 17-B-1 "/>
      <sheetName val="Schedule 17-B-2"/>
      <sheetName val="Schedule 17-B-3 "/>
      <sheetName val="Schedule 17-B-4"/>
      <sheetName val="Schedule 17-B-5"/>
      <sheetName val="Schedule 18-B-1"/>
      <sheetName val="Schedule 19-B-1"/>
      <sheetName val="Schedule 19-B-2"/>
      <sheetName val="Schedule 20-B-1"/>
      <sheetName val="Schedule 20-B-2"/>
      <sheetName val="Schedule 20-B-3"/>
      <sheetName val="Schedule 20-B-4"/>
      <sheetName val="Schedule 20-B-5"/>
      <sheetName val="Schedule 20-B-6"/>
      <sheetName val="Schedule 21-B-1"/>
      <sheetName val="Schedule 21-B-2"/>
      <sheetName val="Schedule 21-B-3"/>
      <sheetName val="Schedule 21-B-4"/>
      <sheetName val="Schedule 21-B-5"/>
      <sheetName val="Schedule 21-B-6"/>
      <sheetName val="Schedule 22-B-1"/>
      <sheetName val="Schedule 22-B-2 "/>
      <sheetName val="Schedule 23-B-1"/>
      <sheetName val="Schedule 23-B-2"/>
      <sheetName val="Schedule 24-B-1"/>
      <sheetName val="Schedule 24-B-2"/>
      <sheetName val="Schedule 25-B-1"/>
      <sheetName val="Schedule 25-B-2"/>
      <sheetName val="Schedule 25-B-3"/>
      <sheetName val="Schedule 25-B-4"/>
      <sheetName val="Schedule 25-B-5"/>
      <sheetName val="Schedule 25-B-6"/>
      <sheetName val="Schedule 25-B-7"/>
      <sheetName val="Schedule 25-B-8"/>
      <sheetName val="Schedule 25-B-9"/>
      <sheetName val="Schedule 25-B-10"/>
      <sheetName val="Schedule 26-B-1"/>
      <sheetName val="Schedule 26-B-2"/>
      <sheetName val="Schedule 27-B-1"/>
      <sheetName val="Schedule 27-B-2"/>
      <sheetName val="Schedule 27-B-3"/>
      <sheetName val="Schedule 27-B-4"/>
      <sheetName val="Schedule 28-B-1"/>
      <sheetName val="Schedule 28-B-2"/>
      <sheetName val="Schedule 28-B-3"/>
      <sheetName val="Schedule 29-B-1"/>
      <sheetName val="Schedule 29-B-2"/>
      <sheetName val="Schedule 29-B-3"/>
      <sheetName val="Schedule 30-B-1"/>
      <sheetName val="Schedule 30-B-2"/>
      <sheetName val="Schedule 30-B-3"/>
      <sheetName val="Schedule 30-B-4"/>
      <sheetName val="Schedule 30-B-5"/>
      <sheetName val="Schedule 31-B-1"/>
      <sheetName val="Schedule 31-B-2"/>
      <sheetName val="Schedule 31-B-3"/>
      <sheetName val="Schedule 31-B-4"/>
      <sheetName val="Schedule 31-B-5"/>
      <sheetName val="Schedule 31-B-6"/>
      <sheetName val="Schedule 31-B-7"/>
      <sheetName val="Schedule 31-B-8"/>
      <sheetName val="Schedule 31-B-9"/>
      <sheetName val="Schedule 31-B-10"/>
      <sheetName val="Schedule 31-B-11"/>
      <sheetName val="Schedule 31-B-12"/>
      <sheetName val="Schedule 31-B-13"/>
      <sheetName val="Schedule 31-B-14"/>
      <sheetName val="Schedule 31-B-15"/>
      <sheetName val="Schedule 31-B-16"/>
      <sheetName val="Schedule 31-B-17"/>
      <sheetName val="Schedule 31-B-18"/>
      <sheetName val="Schedule 31-B-19"/>
      <sheetName val="Schedule 31-B-20"/>
      <sheetName val="Schedule 31-B-21"/>
      <sheetName val="Schedule 31-B-22"/>
      <sheetName val="Schedule 31-B-23"/>
      <sheetName val="Schedule 31-B-24"/>
    </sheetNames>
    <sheetDataSet>
      <sheetData sheetId="0"/>
      <sheetData sheetId="1"/>
      <sheetData sheetId="2"/>
      <sheetData sheetId="3" refreshError="1"/>
      <sheetData sheetId="4" refreshError="1"/>
      <sheetData sheetId="5"/>
      <sheetData sheetId="6" refreshError="1"/>
      <sheetData sheetId="7"/>
      <sheetData sheetId="8"/>
      <sheetData sheetId="9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/>
      <sheetData sheetId="56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 refreshError="1"/>
      <sheetData sheetId="68"/>
      <sheetData sheetId="69"/>
      <sheetData sheetId="70"/>
      <sheetData sheetId="71"/>
      <sheetData sheetId="72" refreshError="1"/>
      <sheetData sheetId="73" refreshError="1"/>
      <sheetData sheetId="74" refreshError="1"/>
      <sheetData sheetId="75" refreshError="1"/>
      <sheetData sheetId="76" refreshError="1"/>
      <sheetData sheetId="77"/>
      <sheetData sheetId="78" refreshError="1"/>
      <sheetData sheetId="79" refreshError="1"/>
      <sheetData sheetId="80" refreshError="1"/>
      <sheetData sheetId="81"/>
      <sheetData sheetId="82" refreshError="1"/>
      <sheetData sheetId="83" refreshError="1"/>
      <sheetData sheetId="84" refreshError="1"/>
      <sheetData sheetId="85"/>
      <sheetData sheetId="86" refreshError="1"/>
      <sheetData sheetId="87" refreshError="1"/>
      <sheetData sheetId="88" refreshError="1"/>
      <sheetData sheetId="89" refreshError="1"/>
      <sheetData sheetId="90" refreshError="1"/>
      <sheetData sheetId="91"/>
      <sheetData sheetId="92"/>
      <sheetData sheetId="93" refreshError="1"/>
      <sheetData sheetId="94" refreshError="1"/>
      <sheetData sheetId="95" refreshError="1"/>
      <sheetData sheetId="96" refreshError="1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 refreshError="1"/>
      <sheetData sheetId="106"/>
      <sheetData sheetId="107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edule 3-B-1"/>
      <sheetName val="Schedule 4-B-1"/>
      <sheetName val="Schedule 5-B-1"/>
      <sheetName val="Schedule 5-B-2"/>
      <sheetName val="Schedule 5-B-3"/>
      <sheetName val="Schedule 5-B-4"/>
      <sheetName val="Schedule 5-B-5"/>
      <sheetName val="Schedule 5-B-6"/>
      <sheetName val="Schedule 6-B-1"/>
      <sheetName val="Schedule 6-B-2"/>
      <sheetName val="Schedule 6-B-3"/>
      <sheetName val="Schedule 6-B-4"/>
      <sheetName val="Schedule 6-B-5"/>
      <sheetName val="Schedule 7-B-1 "/>
      <sheetName val="Schedule 7-B-2"/>
      <sheetName val="Schedule 7-B-3"/>
      <sheetName val="Schedule 7-B-4"/>
      <sheetName val="Schedule 7-B-5"/>
      <sheetName val="Schedule 8-B-1"/>
      <sheetName val="Schedule 9-B-1"/>
      <sheetName val="Schedule 9-B-2"/>
      <sheetName val="Schedule 10-B-1"/>
      <sheetName val="Schedule 10-B-2"/>
      <sheetName val="Schedule 10-B-3"/>
      <sheetName val="Schedule 10-B-4"/>
      <sheetName val="Schedule 10-B-5"/>
      <sheetName val="Schedule 10-B-6"/>
      <sheetName val="Schedule 11-B-1"/>
      <sheetName val="Schedule 11-B-2"/>
      <sheetName val="Schedule 11-B-3"/>
      <sheetName val="Schedule 11-B-4"/>
      <sheetName val="Schedule 11-B-5"/>
      <sheetName val="Schedule 11-B-6"/>
      <sheetName val="Schedule 12-B-1"/>
      <sheetName val="Schedule 13-B-1"/>
      <sheetName val="Schedule 14-B-1"/>
      <sheetName val="Schedule 14-B-2"/>
      <sheetName val="Schedule 14-B-3"/>
      <sheetName val="Schedule 15-B-1"/>
      <sheetName val="Schedule 15-B-2"/>
      <sheetName val="Schedule 15-B-3"/>
      <sheetName val="Schedule 15-B-4"/>
      <sheetName val="Schedule 15-B-5"/>
      <sheetName val="Schedule 15-B-6"/>
      <sheetName val="Schedule 15-B-7"/>
      <sheetName val="Schedule 15-B-8"/>
      <sheetName val="Schedule 15-B-9"/>
      <sheetName val="Schedule 15-B-10"/>
      <sheetName val="Schedule 15-B-11"/>
      <sheetName val="CRITERIA1"/>
      <sheetName val="Schedule 16-B-1"/>
      <sheetName val="Schedule 16-B-2"/>
      <sheetName val="Schedule 16-B-3"/>
      <sheetName val="Schedule 16-B-4"/>
      <sheetName val="Schedule 16-B-5"/>
      <sheetName val="Schedule 17-B-1 "/>
      <sheetName val="Schedule 17-B-2"/>
      <sheetName val="Schedule 17-B-3 "/>
      <sheetName val="Schedule 17-B-4"/>
      <sheetName val="Schedule 17-B-5"/>
      <sheetName val="Schedule 18-B-1"/>
      <sheetName val="Schedule 19-B-1"/>
      <sheetName val="Schedule 19-B-2"/>
      <sheetName val="Schedule 20-B-1"/>
      <sheetName val="Schedule 20-B-2"/>
      <sheetName val="Schedule 20-B-3"/>
      <sheetName val="Schedule 20-B-4"/>
      <sheetName val="Schedule 20-B-5"/>
      <sheetName val="Schedule 20-B-6"/>
      <sheetName val="Schedule 21-B-1"/>
      <sheetName val="Schedule 21-B-2"/>
      <sheetName val="Schedule 21-B-3"/>
      <sheetName val="Schedule 21-B-4"/>
      <sheetName val="Schedule 21-B-5"/>
      <sheetName val="Schedule 21-B-6"/>
      <sheetName val="Schedule 22-B-1"/>
      <sheetName val="Schedule 22-B-2 "/>
      <sheetName val="Schedule 23-B-1"/>
      <sheetName val="Schedule 23-B-2"/>
      <sheetName val="Schedule 24-B-1"/>
      <sheetName val="Schedule 24-B-2"/>
      <sheetName val="Schedule 25-B-1"/>
      <sheetName val="Schedule 25-B-2"/>
      <sheetName val="Schedule 25-B-3"/>
      <sheetName val="Schedule 25-B-4"/>
      <sheetName val="Schedule 25-B-5"/>
      <sheetName val="Schedule 25-B-6"/>
      <sheetName val="Schedule 25-B-7"/>
      <sheetName val="Schedule 25-B-8"/>
      <sheetName val="Schedule 25-B-9"/>
      <sheetName val="Schedule 25-B-10"/>
      <sheetName val="Schedule 26-B-1"/>
      <sheetName val="Schedule 26-B-2"/>
      <sheetName val="Schedule 27-B-1"/>
      <sheetName val="Schedule 27-B-2"/>
      <sheetName val="Schedule 27-B-3"/>
      <sheetName val="Schedule 27-B-4"/>
      <sheetName val="Schedule 28-B-1"/>
      <sheetName val="Schedule 28-B-2"/>
      <sheetName val="Schedule 28-B-3"/>
      <sheetName val="Schedule 29-B-1"/>
      <sheetName val="Schedule 29-B-2"/>
      <sheetName val="Schedule 29-B-3"/>
      <sheetName val="Schedule 30-B-1"/>
      <sheetName val="Schedule 30-B-2"/>
      <sheetName val="Schedule 30-B-3"/>
      <sheetName val="Schedule 30-B-4"/>
      <sheetName val="Schedule 30-B-5"/>
      <sheetName val="Schedule 31-B-1"/>
      <sheetName val="Schedule 31-B-2"/>
      <sheetName val="Schedule 31-B-3"/>
      <sheetName val="Schedule 31-B-4"/>
      <sheetName val="Schedule 31-B-5"/>
      <sheetName val="Schedule 31-B-6"/>
      <sheetName val="Schedule 31-B-7"/>
      <sheetName val="Schedule 31-B-8"/>
      <sheetName val="Schedule 31-B-9"/>
      <sheetName val="Schedule 31-B-10"/>
      <sheetName val="Schedule 31-B-11"/>
      <sheetName val="Schedule 31-B-12"/>
      <sheetName val="Schedule 31-B-13"/>
      <sheetName val="Schedule 31-B-14"/>
      <sheetName val="Schedule 31-B-15"/>
      <sheetName val="Schedule 31-B-16"/>
      <sheetName val="Schedule 31-B-17"/>
      <sheetName val="Schedule 31-B-18"/>
      <sheetName val="Schedule 31-B-20"/>
      <sheetName val="Schedule 31-B-19"/>
      <sheetName val="Schedule 31-B-21"/>
      <sheetName val="Schedule 31-B-22"/>
      <sheetName val="Schedule 31-B-23"/>
      <sheetName val="Schedule 31-B-2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ider G Jun 2009"/>
      <sheetName val="Rider R Jan 2010"/>
      <sheetName val="Notes"/>
      <sheetName val="YEC GRASales &amp; Rider J Forecast"/>
      <sheetName val="S.11.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les &amp; Rider J Forecast"/>
      <sheetName val="Total YEC"/>
      <sheetName val="Mayo Dawson Combined"/>
      <sheetName val="Dawson with hydro"/>
      <sheetName val="Mayo"/>
      <sheetName val="Alexco Forecast"/>
      <sheetName val="N Klondike Hwy"/>
      <sheetName val="WAF"/>
      <sheetName val="WAF Industrial"/>
      <sheetName val="WAF Res &amp; Com"/>
      <sheetName val="POP WAF Distribution"/>
      <sheetName val="WAF Secondary Sls"/>
      <sheetName val="N.Klondike Res. Fsct"/>
      <sheetName val="N.Klondike GS. Fsct"/>
      <sheetName val="Faro GS fcst"/>
      <sheetName val="ARM Forecast"/>
      <sheetName val="Western Copper"/>
      <sheetName val="Braeburn GS Fcst"/>
      <sheetName val="Champagne GS Fcst"/>
      <sheetName val="DawsonWith Diesel"/>
      <sheetName val="Wholesales"/>
      <sheetName val="Cents per KW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8">
          <cell r="A8" t="str">
            <v>1986</v>
          </cell>
          <cell r="B8" t="str">
            <v>JAN</v>
          </cell>
          <cell r="C8">
            <v>75</v>
          </cell>
          <cell r="D8">
            <v>653.33333333333337</v>
          </cell>
          <cell r="E8">
            <v>49000</v>
          </cell>
          <cell r="F8">
            <v>55</v>
          </cell>
          <cell r="G8">
            <v>5645.454545454545</v>
          </cell>
          <cell r="H8">
            <v>310500</v>
          </cell>
          <cell r="I8">
            <v>10513</v>
          </cell>
          <cell r="J8">
            <v>290</v>
          </cell>
          <cell r="K8">
            <v>370303</v>
          </cell>
        </row>
        <row r="9">
          <cell r="B9" t="str">
            <v>FEB</v>
          </cell>
          <cell r="C9">
            <v>100</v>
          </cell>
          <cell r="D9">
            <v>610</v>
          </cell>
          <cell r="E9">
            <v>61000</v>
          </cell>
          <cell r="F9">
            <v>60</v>
          </cell>
          <cell r="G9">
            <v>5175</v>
          </cell>
          <cell r="H9">
            <v>310500</v>
          </cell>
          <cell r="I9">
            <v>10513</v>
          </cell>
          <cell r="J9">
            <v>290</v>
          </cell>
          <cell r="K9">
            <v>382303</v>
          </cell>
        </row>
        <row r="10">
          <cell r="B10" t="str">
            <v>MAR</v>
          </cell>
          <cell r="C10">
            <v>125</v>
          </cell>
          <cell r="D10">
            <v>496</v>
          </cell>
          <cell r="E10">
            <v>62000</v>
          </cell>
          <cell r="F10">
            <v>63</v>
          </cell>
          <cell r="G10">
            <v>5992.063492063492</v>
          </cell>
          <cell r="H10">
            <v>377500</v>
          </cell>
          <cell r="I10">
            <v>10513</v>
          </cell>
          <cell r="J10">
            <v>290</v>
          </cell>
          <cell r="K10">
            <v>450303</v>
          </cell>
        </row>
        <row r="11">
          <cell r="B11" t="str">
            <v>APR</v>
          </cell>
          <cell r="C11">
            <v>150</v>
          </cell>
          <cell r="D11">
            <v>586.66666666666663</v>
          </cell>
          <cell r="E11">
            <v>88000</v>
          </cell>
          <cell r="F11">
            <v>65</v>
          </cell>
          <cell r="G11">
            <v>5807.6923076923076</v>
          </cell>
          <cell r="H11">
            <v>377500</v>
          </cell>
          <cell r="I11">
            <v>10513</v>
          </cell>
          <cell r="J11">
            <v>290</v>
          </cell>
          <cell r="K11">
            <v>476303</v>
          </cell>
        </row>
        <row r="12">
          <cell r="B12" t="str">
            <v>MAY</v>
          </cell>
          <cell r="C12">
            <v>164</v>
          </cell>
          <cell r="D12">
            <v>963.41463414634143</v>
          </cell>
          <cell r="E12">
            <v>158000</v>
          </cell>
          <cell r="F12">
            <v>66</v>
          </cell>
          <cell r="G12">
            <v>4287.878787878788</v>
          </cell>
          <cell r="H12">
            <v>283000</v>
          </cell>
          <cell r="I12">
            <v>10513</v>
          </cell>
          <cell r="J12">
            <v>290</v>
          </cell>
          <cell r="K12">
            <v>451803</v>
          </cell>
        </row>
        <row r="13">
          <cell r="B13" t="str">
            <v>JUN</v>
          </cell>
          <cell r="C13">
            <v>230</v>
          </cell>
          <cell r="D13">
            <v>852.17391304347825</v>
          </cell>
          <cell r="E13">
            <v>196000</v>
          </cell>
          <cell r="F13">
            <v>70</v>
          </cell>
          <cell r="G13">
            <v>4157.1428571428569</v>
          </cell>
          <cell r="H13">
            <v>291000</v>
          </cell>
          <cell r="I13">
            <v>10513</v>
          </cell>
          <cell r="J13">
            <v>290</v>
          </cell>
          <cell r="K13">
            <v>497803</v>
          </cell>
        </row>
        <row r="14">
          <cell r="B14" t="str">
            <v>JUL</v>
          </cell>
          <cell r="C14">
            <v>309</v>
          </cell>
          <cell r="D14">
            <v>682.84789644012949</v>
          </cell>
          <cell r="E14">
            <v>211000</v>
          </cell>
          <cell r="F14">
            <v>75</v>
          </cell>
          <cell r="G14">
            <v>3133.3333333333335</v>
          </cell>
          <cell r="H14">
            <v>235000</v>
          </cell>
          <cell r="I14">
            <v>10513</v>
          </cell>
          <cell r="J14">
            <v>290</v>
          </cell>
          <cell r="K14">
            <v>456803</v>
          </cell>
        </row>
        <row r="15">
          <cell r="B15" t="str">
            <v>AUG</v>
          </cell>
          <cell r="C15">
            <v>319</v>
          </cell>
          <cell r="D15">
            <v>592.47648902821322</v>
          </cell>
          <cell r="E15">
            <v>189000</v>
          </cell>
          <cell r="F15">
            <v>71</v>
          </cell>
          <cell r="G15">
            <v>2690.1408450704225</v>
          </cell>
          <cell r="H15">
            <v>191000</v>
          </cell>
          <cell r="I15">
            <v>10513</v>
          </cell>
          <cell r="J15">
            <v>290</v>
          </cell>
          <cell r="K15">
            <v>390803</v>
          </cell>
        </row>
        <row r="16">
          <cell r="B16" t="str">
            <v>SEP</v>
          </cell>
          <cell r="C16">
            <v>356</v>
          </cell>
          <cell r="D16">
            <v>648.87640449438197</v>
          </cell>
          <cell r="E16">
            <v>231000</v>
          </cell>
          <cell r="F16">
            <v>67</v>
          </cell>
          <cell r="G16">
            <v>3268.6567164179105</v>
          </cell>
          <cell r="H16">
            <v>219000</v>
          </cell>
          <cell r="I16">
            <v>10513</v>
          </cell>
          <cell r="J16">
            <v>290</v>
          </cell>
          <cell r="K16">
            <v>460803</v>
          </cell>
        </row>
        <row r="17">
          <cell r="B17" t="str">
            <v>OCT</v>
          </cell>
          <cell r="C17">
            <v>394</v>
          </cell>
          <cell r="D17">
            <v>677.6649746192893</v>
          </cell>
          <cell r="E17">
            <v>267000</v>
          </cell>
          <cell r="F17">
            <v>62</v>
          </cell>
          <cell r="G17">
            <v>4967.7419354838712</v>
          </cell>
          <cell r="H17">
            <v>308000</v>
          </cell>
          <cell r="I17">
            <v>10513</v>
          </cell>
          <cell r="J17">
            <v>290</v>
          </cell>
          <cell r="K17">
            <v>585803</v>
          </cell>
        </row>
        <row r="18">
          <cell r="B18" t="str">
            <v>NOV</v>
          </cell>
          <cell r="C18">
            <v>423</v>
          </cell>
          <cell r="D18">
            <v>664.3026004728132</v>
          </cell>
          <cell r="E18">
            <v>281000</v>
          </cell>
          <cell r="F18">
            <v>64</v>
          </cell>
          <cell r="G18">
            <v>5859.375</v>
          </cell>
          <cell r="H18">
            <v>375000</v>
          </cell>
          <cell r="I18">
            <v>10513</v>
          </cell>
          <cell r="J18">
            <v>290</v>
          </cell>
          <cell r="K18">
            <v>666803</v>
          </cell>
        </row>
        <row r="19">
          <cell r="B19" t="str">
            <v>DEC</v>
          </cell>
          <cell r="C19">
            <v>427</v>
          </cell>
          <cell r="D19">
            <v>1025.7611241217799</v>
          </cell>
          <cell r="E19">
            <v>438000</v>
          </cell>
          <cell r="F19">
            <v>67</v>
          </cell>
          <cell r="G19">
            <v>6000</v>
          </cell>
          <cell r="H19">
            <v>402000</v>
          </cell>
          <cell r="I19">
            <v>10513</v>
          </cell>
          <cell r="J19">
            <v>290</v>
          </cell>
          <cell r="K19">
            <v>850803</v>
          </cell>
        </row>
        <row r="20">
          <cell r="A20">
            <v>1987</v>
          </cell>
          <cell r="B20" t="str">
            <v>JAN</v>
          </cell>
          <cell r="C20">
            <v>392</v>
          </cell>
          <cell r="D20">
            <v>1005.1020408163265</v>
          </cell>
          <cell r="E20">
            <v>394000</v>
          </cell>
          <cell r="F20">
            <v>64</v>
          </cell>
          <cell r="G20">
            <v>6287.5</v>
          </cell>
          <cell r="H20">
            <v>402400</v>
          </cell>
          <cell r="I20">
            <v>10513</v>
          </cell>
          <cell r="J20">
            <v>290</v>
          </cell>
          <cell r="K20">
            <v>807203</v>
          </cell>
        </row>
        <row r="21">
          <cell r="B21" t="str">
            <v>FEB</v>
          </cell>
          <cell r="C21">
            <v>435</v>
          </cell>
          <cell r="D21">
            <v>840.919540229885</v>
          </cell>
          <cell r="E21">
            <v>365800</v>
          </cell>
          <cell r="F21">
            <v>86</v>
          </cell>
          <cell r="G21">
            <v>3047.6744186046512</v>
          </cell>
          <cell r="H21">
            <v>262100</v>
          </cell>
          <cell r="I21">
            <v>10513</v>
          </cell>
          <cell r="J21">
            <v>290</v>
          </cell>
          <cell r="K21">
            <v>638703</v>
          </cell>
        </row>
        <row r="22">
          <cell r="B22" t="str">
            <v>MAR</v>
          </cell>
          <cell r="C22">
            <v>461</v>
          </cell>
          <cell r="D22">
            <v>908.0260303687636</v>
          </cell>
          <cell r="E22">
            <v>418600</v>
          </cell>
          <cell r="F22">
            <v>78</v>
          </cell>
          <cell r="G22">
            <v>6347.4358974358975</v>
          </cell>
          <cell r="H22">
            <v>495100</v>
          </cell>
          <cell r="I22">
            <v>10513</v>
          </cell>
          <cell r="J22">
            <v>290</v>
          </cell>
          <cell r="K22">
            <v>924503</v>
          </cell>
        </row>
        <row r="23">
          <cell r="B23" t="str">
            <v>APR</v>
          </cell>
          <cell r="C23">
            <v>415</v>
          </cell>
          <cell r="D23">
            <v>855.42168674698792</v>
          </cell>
          <cell r="E23">
            <v>355000</v>
          </cell>
          <cell r="F23">
            <v>78</v>
          </cell>
          <cell r="G23">
            <v>6382.0512820512822</v>
          </cell>
          <cell r="H23">
            <v>497800</v>
          </cell>
          <cell r="I23">
            <v>10513</v>
          </cell>
          <cell r="J23">
            <v>290</v>
          </cell>
          <cell r="K23">
            <v>863603</v>
          </cell>
        </row>
        <row r="24">
          <cell r="B24" t="str">
            <v>MAY</v>
          </cell>
          <cell r="C24">
            <v>445</v>
          </cell>
          <cell r="D24">
            <v>833.87640449438197</v>
          </cell>
          <cell r="E24">
            <v>371075</v>
          </cell>
          <cell r="F24">
            <v>85</v>
          </cell>
          <cell r="G24">
            <v>3607.8117647058825</v>
          </cell>
          <cell r="H24">
            <v>306664</v>
          </cell>
          <cell r="I24">
            <v>10513</v>
          </cell>
          <cell r="J24">
            <v>290</v>
          </cell>
          <cell r="K24">
            <v>688542</v>
          </cell>
        </row>
        <row r="25">
          <cell r="B25" t="str">
            <v>JUN</v>
          </cell>
          <cell r="C25">
            <v>392</v>
          </cell>
          <cell r="D25">
            <v>894.49489795918362</v>
          </cell>
          <cell r="E25">
            <v>350642</v>
          </cell>
          <cell r="F25">
            <v>64</v>
          </cell>
          <cell r="G25">
            <v>4563.96875</v>
          </cell>
          <cell r="H25">
            <v>292094</v>
          </cell>
          <cell r="I25">
            <v>10513</v>
          </cell>
          <cell r="J25">
            <v>290</v>
          </cell>
          <cell r="K25">
            <v>653539</v>
          </cell>
        </row>
        <row r="26">
          <cell r="B26" t="str">
            <v>JUL</v>
          </cell>
          <cell r="C26">
            <v>389</v>
          </cell>
          <cell r="D26">
            <v>784.71465295629821</v>
          </cell>
          <cell r="E26">
            <v>305254</v>
          </cell>
          <cell r="F26">
            <v>69</v>
          </cell>
          <cell r="G26">
            <v>3402.985507246377</v>
          </cell>
          <cell r="H26">
            <v>234806</v>
          </cell>
          <cell r="I26">
            <v>10513</v>
          </cell>
          <cell r="J26">
            <v>290</v>
          </cell>
          <cell r="K26">
            <v>550863</v>
          </cell>
        </row>
        <row r="27">
          <cell r="B27" t="str">
            <v>AUG</v>
          </cell>
          <cell r="C27">
            <v>393</v>
          </cell>
          <cell r="D27">
            <v>677.2722646310433</v>
          </cell>
          <cell r="E27">
            <v>266168</v>
          </cell>
          <cell r="F27">
            <v>68</v>
          </cell>
          <cell r="G27">
            <v>3195.2352941176468</v>
          </cell>
          <cell r="H27">
            <v>217276</v>
          </cell>
          <cell r="I27">
            <v>10513</v>
          </cell>
          <cell r="J27">
            <v>290</v>
          </cell>
          <cell r="K27">
            <v>494247</v>
          </cell>
        </row>
        <row r="28">
          <cell r="B28" t="str">
            <v>SEP</v>
          </cell>
          <cell r="C28">
            <v>394</v>
          </cell>
          <cell r="D28">
            <v>796.53045685279187</v>
          </cell>
          <cell r="E28">
            <v>313833</v>
          </cell>
          <cell r="F28">
            <v>71</v>
          </cell>
          <cell r="G28">
            <v>4240.7183098591549</v>
          </cell>
          <cell r="H28">
            <v>301091</v>
          </cell>
          <cell r="I28">
            <v>10513</v>
          </cell>
          <cell r="J28">
            <v>290</v>
          </cell>
          <cell r="K28">
            <v>625727</v>
          </cell>
        </row>
        <row r="29">
          <cell r="B29" t="str">
            <v>OCT</v>
          </cell>
          <cell r="C29">
            <v>408</v>
          </cell>
          <cell r="D29">
            <v>818.36764705882354</v>
          </cell>
          <cell r="E29">
            <v>333894</v>
          </cell>
          <cell r="F29">
            <v>73</v>
          </cell>
          <cell r="G29">
            <v>3008.5616438356165</v>
          </cell>
          <cell r="H29">
            <v>219625</v>
          </cell>
          <cell r="I29">
            <v>10513</v>
          </cell>
          <cell r="J29">
            <v>290</v>
          </cell>
          <cell r="K29">
            <v>564322</v>
          </cell>
        </row>
        <row r="30">
          <cell r="B30" t="str">
            <v>NOV</v>
          </cell>
          <cell r="C30">
            <v>412</v>
          </cell>
          <cell r="D30">
            <v>845.21116504854365</v>
          </cell>
          <cell r="E30">
            <v>348227</v>
          </cell>
          <cell r="F30">
            <v>75</v>
          </cell>
          <cell r="G30">
            <v>4679.5333333333338</v>
          </cell>
          <cell r="H30">
            <v>350965</v>
          </cell>
          <cell r="I30">
            <v>10513</v>
          </cell>
          <cell r="J30">
            <v>290</v>
          </cell>
          <cell r="K30">
            <v>709995</v>
          </cell>
        </row>
        <row r="31">
          <cell r="B31" t="str">
            <v>DEC</v>
          </cell>
          <cell r="C31">
            <v>413</v>
          </cell>
          <cell r="D31">
            <v>1033.641646489104</v>
          </cell>
          <cell r="E31">
            <v>426894</v>
          </cell>
          <cell r="F31">
            <v>75</v>
          </cell>
          <cell r="G31">
            <v>5230.7733333333335</v>
          </cell>
          <cell r="H31">
            <v>392308</v>
          </cell>
          <cell r="I31">
            <v>10513</v>
          </cell>
          <cell r="J31">
            <v>290</v>
          </cell>
          <cell r="K31">
            <v>830005</v>
          </cell>
        </row>
        <row r="32">
          <cell r="A32">
            <v>1988</v>
          </cell>
          <cell r="B32" t="str">
            <v>JAN</v>
          </cell>
          <cell r="C32">
            <v>424</v>
          </cell>
          <cell r="D32">
            <v>1240.632075471698</v>
          </cell>
          <cell r="E32">
            <v>526028</v>
          </cell>
          <cell r="F32">
            <v>75</v>
          </cell>
          <cell r="G32">
            <v>5659.0533333333333</v>
          </cell>
          <cell r="H32">
            <v>424429</v>
          </cell>
          <cell r="I32">
            <v>10513</v>
          </cell>
          <cell r="J32">
            <v>290</v>
          </cell>
          <cell r="K32">
            <v>961260</v>
          </cell>
        </row>
        <row r="33">
          <cell r="B33" t="str">
            <v>FEB</v>
          </cell>
          <cell r="C33">
            <v>424</v>
          </cell>
          <cell r="D33">
            <v>1251.7735849056603</v>
          </cell>
          <cell r="E33">
            <v>530752</v>
          </cell>
          <cell r="F33">
            <v>76</v>
          </cell>
          <cell r="G33">
            <v>5766.9868421052633</v>
          </cell>
          <cell r="H33">
            <v>438291</v>
          </cell>
          <cell r="I33">
            <v>10513</v>
          </cell>
          <cell r="J33">
            <v>290</v>
          </cell>
          <cell r="K33">
            <v>979846</v>
          </cell>
        </row>
        <row r="34">
          <cell r="B34" t="str">
            <v>MAR</v>
          </cell>
          <cell r="C34">
            <v>425</v>
          </cell>
          <cell r="D34">
            <v>1038.5623529411764</v>
          </cell>
          <cell r="E34">
            <v>441389</v>
          </cell>
          <cell r="F34">
            <v>77</v>
          </cell>
          <cell r="G34">
            <v>4332.636363636364</v>
          </cell>
          <cell r="H34">
            <v>333613</v>
          </cell>
          <cell r="I34">
            <v>10513</v>
          </cell>
          <cell r="J34">
            <v>290</v>
          </cell>
          <cell r="K34">
            <v>785805</v>
          </cell>
        </row>
        <row r="35">
          <cell r="B35" t="str">
            <v>APR</v>
          </cell>
          <cell r="C35">
            <v>436</v>
          </cell>
          <cell r="D35">
            <v>959.32110091743118</v>
          </cell>
          <cell r="E35">
            <v>418264</v>
          </cell>
          <cell r="F35">
            <v>79</v>
          </cell>
          <cell r="G35">
            <v>5110.7594936708865</v>
          </cell>
          <cell r="H35">
            <v>403750</v>
          </cell>
          <cell r="I35">
            <v>10513</v>
          </cell>
          <cell r="J35">
            <v>290</v>
          </cell>
          <cell r="K35">
            <v>832817</v>
          </cell>
        </row>
        <row r="36">
          <cell r="B36" t="str">
            <v>MAY</v>
          </cell>
          <cell r="C36">
            <v>426</v>
          </cell>
          <cell r="D36">
            <v>795.76995305164314</v>
          </cell>
          <cell r="E36">
            <v>338998</v>
          </cell>
          <cell r="F36">
            <v>79</v>
          </cell>
          <cell r="G36">
            <v>3763.3417721518986</v>
          </cell>
          <cell r="H36">
            <v>297304</v>
          </cell>
          <cell r="I36">
            <v>10513</v>
          </cell>
          <cell r="J36">
            <v>290</v>
          </cell>
          <cell r="K36">
            <v>647105</v>
          </cell>
        </row>
        <row r="37">
          <cell r="B37" t="str">
            <v>JUN</v>
          </cell>
          <cell r="C37">
            <v>418</v>
          </cell>
          <cell r="D37">
            <v>729.81339712918657</v>
          </cell>
          <cell r="E37">
            <v>305062</v>
          </cell>
          <cell r="F37">
            <v>79</v>
          </cell>
          <cell r="G37">
            <v>3083.7088607594937</v>
          </cell>
          <cell r="H37">
            <v>243613</v>
          </cell>
          <cell r="I37">
            <v>10513</v>
          </cell>
          <cell r="J37">
            <v>290</v>
          </cell>
          <cell r="K37">
            <v>559478</v>
          </cell>
        </row>
        <row r="38">
          <cell r="B38" t="str">
            <v>JUL</v>
          </cell>
          <cell r="C38">
            <v>407</v>
          </cell>
          <cell r="D38">
            <v>660.22113022113024</v>
          </cell>
          <cell r="E38">
            <v>268710</v>
          </cell>
          <cell r="F38">
            <v>76</v>
          </cell>
          <cell r="G38">
            <v>2763.8552631578946</v>
          </cell>
          <cell r="H38">
            <v>210053</v>
          </cell>
          <cell r="I38">
            <v>10513</v>
          </cell>
          <cell r="J38">
            <v>290</v>
          </cell>
          <cell r="K38">
            <v>489566</v>
          </cell>
        </row>
        <row r="39">
          <cell r="B39" t="str">
            <v>AUG</v>
          </cell>
          <cell r="C39">
            <v>420</v>
          </cell>
          <cell r="D39">
            <v>866.05</v>
          </cell>
          <cell r="E39">
            <v>363741</v>
          </cell>
          <cell r="F39">
            <v>76</v>
          </cell>
          <cell r="G39">
            <v>3703.8815789473683</v>
          </cell>
          <cell r="H39">
            <v>281495</v>
          </cell>
          <cell r="I39">
            <v>10513</v>
          </cell>
          <cell r="J39">
            <v>290</v>
          </cell>
          <cell r="K39">
            <v>656039</v>
          </cell>
        </row>
        <row r="40">
          <cell r="B40" t="str">
            <v>SEP</v>
          </cell>
          <cell r="C40">
            <v>488</v>
          </cell>
          <cell r="D40">
            <v>697.875</v>
          </cell>
          <cell r="E40">
            <v>340563</v>
          </cell>
          <cell r="F40">
            <v>76</v>
          </cell>
          <cell r="G40">
            <v>3687.5263157894738</v>
          </cell>
          <cell r="H40">
            <v>280252</v>
          </cell>
          <cell r="I40">
            <v>10513</v>
          </cell>
          <cell r="J40">
            <v>290</v>
          </cell>
          <cell r="K40">
            <v>631618</v>
          </cell>
        </row>
        <row r="41">
          <cell r="B41" t="str">
            <v>OCT</v>
          </cell>
          <cell r="C41">
            <v>503</v>
          </cell>
          <cell r="D41">
            <v>690.13518886679924</v>
          </cell>
          <cell r="E41">
            <v>347138</v>
          </cell>
          <cell r="F41">
            <v>76</v>
          </cell>
          <cell r="G41">
            <v>3558.5131578947367</v>
          </cell>
          <cell r="H41">
            <v>270447</v>
          </cell>
          <cell r="I41">
            <v>10513</v>
          </cell>
          <cell r="J41">
            <v>290</v>
          </cell>
          <cell r="K41">
            <v>628388</v>
          </cell>
        </row>
        <row r="42">
          <cell r="B42" t="str">
            <v>NOV</v>
          </cell>
          <cell r="C42">
            <v>504</v>
          </cell>
          <cell r="D42">
            <v>915.03174603174602</v>
          </cell>
          <cell r="E42">
            <v>461176</v>
          </cell>
          <cell r="F42">
            <v>77</v>
          </cell>
          <cell r="G42">
            <v>4871.2597402597403</v>
          </cell>
          <cell r="H42">
            <v>375087</v>
          </cell>
          <cell r="I42">
            <v>10513</v>
          </cell>
          <cell r="J42">
            <v>290</v>
          </cell>
          <cell r="K42">
            <v>847066</v>
          </cell>
        </row>
        <row r="43">
          <cell r="B43" t="str">
            <v>DEC</v>
          </cell>
          <cell r="C43">
            <v>501</v>
          </cell>
          <cell r="D43">
            <v>978.97005988023955</v>
          </cell>
          <cell r="E43">
            <v>490464</v>
          </cell>
          <cell r="F43">
            <v>77</v>
          </cell>
          <cell r="G43">
            <v>5388.3896103896104</v>
          </cell>
          <cell r="H43">
            <v>414906</v>
          </cell>
          <cell r="I43">
            <v>10513</v>
          </cell>
          <cell r="J43">
            <v>290</v>
          </cell>
          <cell r="K43">
            <v>916173</v>
          </cell>
        </row>
        <row r="44">
          <cell r="A44">
            <v>1989</v>
          </cell>
          <cell r="B44" t="str">
            <v>JAN</v>
          </cell>
          <cell r="C44">
            <v>508</v>
          </cell>
          <cell r="D44">
            <v>1324.1712598425197</v>
          </cell>
          <cell r="E44">
            <v>672679</v>
          </cell>
          <cell r="F44">
            <v>76</v>
          </cell>
          <cell r="G44">
            <v>5606.5263157894733</v>
          </cell>
          <cell r="H44">
            <v>426096</v>
          </cell>
          <cell r="I44">
            <v>10513</v>
          </cell>
          <cell r="J44">
            <v>290</v>
          </cell>
          <cell r="K44">
            <v>1109578</v>
          </cell>
        </row>
        <row r="45">
          <cell r="B45" t="str">
            <v>FEB</v>
          </cell>
          <cell r="C45">
            <v>506</v>
          </cell>
          <cell r="D45">
            <v>1236.306324110672</v>
          </cell>
          <cell r="E45">
            <v>625571</v>
          </cell>
          <cell r="F45">
            <v>76</v>
          </cell>
          <cell r="G45">
            <v>5221.3815789473683</v>
          </cell>
          <cell r="H45">
            <v>396825</v>
          </cell>
          <cell r="I45">
            <v>10513</v>
          </cell>
          <cell r="J45">
            <v>290</v>
          </cell>
          <cell r="K45">
            <v>1033199</v>
          </cell>
        </row>
        <row r="46">
          <cell r="B46" t="str">
            <v>MAR</v>
          </cell>
          <cell r="C46">
            <v>516</v>
          </cell>
          <cell r="D46">
            <v>1140.9127906976744</v>
          </cell>
          <cell r="E46">
            <v>588711</v>
          </cell>
          <cell r="F46">
            <v>76</v>
          </cell>
          <cell r="G46">
            <v>5597.4078947368425</v>
          </cell>
          <cell r="H46">
            <v>425403</v>
          </cell>
          <cell r="I46">
            <v>10513</v>
          </cell>
          <cell r="J46">
            <v>290</v>
          </cell>
          <cell r="K46">
            <v>1024917</v>
          </cell>
        </row>
        <row r="47">
          <cell r="B47" t="str">
            <v>APR</v>
          </cell>
          <cell r="C47">
            <v>515</v>
          </cell>
          <cell r="D47">
            <v>1060.8485436893204</v>
          </cell>
          <cell r="E47">
            <v>546337</v>
          </cell>
          <cell r="F47">
            <v>78</v>
          </cell>
          <cell r="G47">
            <v>5170.2307692307695</v>
          </cell>
          <cell r="H47">
            <v>403278</v>
          </cell>
          <cell r="I47">
            <v>10513</v>
          </cell>
          <cell r="J47">
            <v>290</v>
          </cell>
          <cell r="K47">
            <v>960418</v>
          </cell>
        </row>
        <row r="48">
          <cell r="B48" t="str">
            <v>MAY</v>
          </cell>
          <cell r="C48">
            <v>506</v>
          </cell>
          <cell r="D48">
            <v>840.0474308300395</v>
          </cell>
          <cell r="E48">
            <v>425064</v>
          </cell>
          <cell r="F48">
            <v>78</v>
          </cell>
          <cell r="G48">
            <v>3615.5641025641025</v>
          </cell>
          <cell r="H48">
            <v>282014</v>
          </cell>
          <cell r="I48">
            <v>10513</v>
          </cell>
          <cell r="J48">
            <v>290</v>
          </cell>
          <cell r="K48">
            <v>717881</v>
          </cell>
        </row>
        <row r="49">
          <cell r="B49" t="str">
            <v>JUN</v>
          </cell>
          <cell r="C49">
            <v>499</v>
          </cell>
          <cell r="D49">
            <v>875.56312625250496</v>
          </cell>
          <cell r="E49">
            <v>436906</v>
          </cell>
          <cell r="F49">
            <v>79</v>
          </cell>
          <cell r="G49">
            <v>3677.9620253164558</v>
          </cell>
          <cell r="H49">
            <v>290559</v>
          </cell>
          <cell r="I49">
            <v>10513</v>
          </cell>
          <cell r="J49">
            <v>290</v>
          </cell>
          <cell r="K49">
            <v>738268</v>
          </cell>
        </row>
        <row r="50">
          <cell r="B50" t="str">
            <v>JUL</v>
          </cell>
          <cell r="C50">
            <v>507</v>
          </cell>
          <cell r="D50">
            <v>786.52662721893489</v>
          </cell>
          <cell r="E50">
            <v>398769</v>
          </cell>
          <cell r="F50">
            <v>81</v>
          </cell>
          <cell r="G50">
            <v>3049.9876543209875</v>
          </cell>
          <cell r="H50">
            <v>247049</v>
          </cell>
          <cell r="I50">
            <v>10513</v>
          </cell>
          <cell r="J50">
            <v>290</v>
          </cell>
          <cell r="K50">
            <v>656621</v>
          </cell>
        </row>
        <row r="51">
          <cell r="B51" t="str">
            <v>AUG</v>
          </cell>
          <cell r="C51">
            <v>506</v>
          </cell>
          <cell r="D51">
            <v>738.81027667984188</v>
          </cell>
          <cell r="E51">
            <v>373838</v>
          </cell>
          <cell r="F51">
            <v>83</v>
          </cell>
          <cell r="G51">
            <v>2880.1686746987953</v>
          </cell>
          <cell r="H51">
            <v>239054</v>
          </cell>
          <cell r="I51">
            <v>10513</v>
          </cell>
          <cell r="J51">
            <v>290</v>
          </cell>
          <cell r="K51">
            <v>623695</v>
          </cell>
        </row>
        <row r="52">
          <cell r="B52" t="str">
            <v>SEP</v>
          </cell>
          <cell r="C52">
            <v>507</v>
          </cell>
          <cell r="D52">
            <v>770.3491124260355</v>
          </cell>
          <cell r="E52">
            <v>390567</v>
          </cell>
          <cell r="F52">
            <v>83</v>
          </cell>
          <cell r="G52">
            <v>3574.9879518072289</v>
          </cell>
          <cell r="H52">
            <v>296724</v>
          </cell>
          <cell r="I52">
            <v>10513</v>
          </cell>
          <cell r="J52">
            <v>290</v>
          </cell>
          <cell r="K52">
            <v>698094</v>
          </cell>
        </row>
        <row r="53">
          <cell r="B53" t="str">
            <v>OCT</v>
          </cell>
          <cell r="C53">
            <v>509</v>
          </cell>
          <cell r="D53">
            <v>835.82711198428285</v>
          </cell>
          <cell r="E53">
            <v>425436</v>
          </cell>
          <cell r="F53">
            <v>85</v>
          </cell>
          <cell r="G53">
            <v>3981.8470588235296</v>
          </cell>
          <cell r="H53">
            <v>338457</v>
          </cell>
          <cell r="I53">
            <v>10513</v>
          </cell>
          <cell r="J53">
            <v>290</v>
          </cell>
          <cell r="K53">
            <v>774696</v>
          </cell>
        </row>
        <row r="54">
          <cell r="B54" t="str">
            <v>NOV</v>
          </cell>
          <cell r="C54">
            <v>514</v>
          </cell>
          <cell r="D54">
            <v>955.94747081712057</v>
          </cell>
          <cell r="E54">
            <v>491357</v>
          </cell>
          <cell r="F54">
            <v>86</v>
          </cell>
          <cell r="G54">
            <v>4553.5581395348836</v>
          </cell>
          <cell r="H54">
            <v>391606</v>
          </cell>
          <cell r="I54">
            <v>10513</v>
          </cell>
          <cell r="J54">
            <v>290</v>
          </cell>
          <cell r="K54">
            <v>893766</v>
          </cell>
        </row>
        <row r="55">
          <cell r="B55" t="str">
            <v>DEC</v>
          </cell>
          <cell r="C55">
            <v>510</v>
          </cell>
          <cell r="D55">
            <v>1212.7901960784313</v>
          </cell>
          <cell r="E55">
            <v>618523</v>
          </cell>
          <cell r="F55">
            <v>90</v>
          </cell>
          <cell r="G55">
            <v>6249.2111111111108</v>
          </cell>
          <cell r="H55">
            <v>562429</v>
          </cell>
          <cell r="I55">
            <v>10513</v>
          </cell>
          <cell r="J55">
            <v>290</v>
          </cell>
          <cell r="K55">
            <v>1191755</v>
          </cell>
        </row>
        <row r="56">
          <cell r="A56">
            <v>1990</v>
          </cell>
          <cell r="B56" t="str">
            <v>JAN</v>
          </cell>
          <cell r="C56">
            <v>514</v>
          </cell>
          <cell r="D56">
            <v>1448.8404669260701</v>
          </cell>
          <cell r="E56">
            <v>744704</v>
          </cell>
          <cell r="F56">
            <v>89</v>
          </cell>
          <cell r="G56">
            <v>6353.5955056179773</v>
          </cell>
          <cell r="H56">
            <v>565470</v>
          </cell>
          <cell r="I56">
            <v>10513</v>
          </cell>
          <cell r="J56">
            <v>290</v>
          </cell>
          <cell r="K56">
            <v>1320977</v>
          </cell>
          <cell r="R56">
            <v>19537311.999999963</v>
          </cell>
          <cell r="S56">
            <v>336000</v>
          </cell>
          <cell r="T56">
            <v>265200</v>
          </cell>
          <cell r="U56">
            <v>548640</v>
          </cell>
          <cell r="V56">
            <v>0</v>
          </cell>
          <cell r="W56">
            <v>0</v>
          </cell>
          <cell r="X56">
            <v>0</v>
          </cell>
          <cell r="AJ56">
            <v>0</v>
          </cell>
        </row>
        <row r="57">
          <cell r="B57" t="str">
            <v>FEB</v>
          </cell>
          <cell r="C57">
            <v>510</v>
          </cell>
          <cell r="D57">
            <v>1341.4490196078432</v>
          </cell>
          <cell r="E57">
            <v>684139</v>
          </cell>
          <cell r="F57">
            <v>89</v>
          </cell>
          <cell r="G57">
            <v>6311.1573033707864</v>
          </cell>
          <cell r="H57">
            <v>561693</v>
          </cell>
          <cell r="I57">
            <v>10513</v>
          </cell>
          <cell r="J57">
            <v>290</v>
          </cell>
          <cell r="K57">
            <v>1256635</v>
          </cell>
          <cell r="R57">
            <v>21190838.399999976</v>
          </cell>
          <cell r="S57">
            <v>338400</v>
          </cell>
          <cell r="T57">
            <v>254400</v>
          </cell>
          <cell r="U57">
            <v>445200</v>
          </cell>
          <cell r="V57">
            <v>0</v>
          </cell>
          <cell r="W57">
            <v>0</v>
          </cell>
          <cell r="X57">
            <v>0</v>
          </cell>
          <cell r="AJ57">
            <v>0</v>
          </cell>
        </row>
        <row r="58">
          <cell r="B58" t="str">
            <v>MAR</v>
          </cell>
          <cell r="C58">
            <v>512</v>
          </cell>
          <cell r="D58">
            <v>1247.072265625</v>
          </cell>
          <cell r="E58">
            <v>638501</v>
          </cell>
          <cell r="F58">
            <v>92</v>
          </cell>
          <cell r="G58">
            <v>5850.782608695652</v>
          </cell>
          <cell r="H58">
            <v>538272</v>
          </cell>
          <cell r="I58">
            <v>10513</v>
          </cell>
          <cell r="J58">
            <v>290</v>
          </cell>
          <cell r="K58">
            <v>1187576</v>
          </cell>
          <cell r="R58">
            <v>17044448.000000019</v>
          </cell>
          <cell r="S58">
            <v>225600</v>
          </cell>
          <cell r="T58">
            <v>261600</v>
          </cell>
          <cell r="U58">
            <v>460560</v>
          </cell>
          <cell r="V58">
            <v>0</v>
          </cell>
          <cell r="W58">
            <v>0</v>
          </cell>
          <cell r="X58">
            <v>0</v>
          </cell>
          <cell r="AJ58">
            <v>0</v>
          </cell>
        </row>
        <row r="59">
          <cell r="B59" t="str">
            <v>APR</v>
          </cell>
          <cell r="C59">
            <v>510</v>
          </cell>
          <cell r="D59">
            <v>962.32941176470592</v>
          </cell>
          <cell r="E59">
            <v>490788</v>
          </cell>
          <cell r="F59">
            <v>89</v>
          </cell>
          <cell r="G59">
            <v>5059.2808988764045</v>
          </cell>
          <cell r="H59">
            <v>450276</v>
          </cell>
          <cell r="I59">
            <v>10513</v>
          </cell>
          <cell r="J59">
            <v>290</v>
          </cell>
          <cell r="K59">
            <v>951867</v>
          </cell>
          <cell r="R59">
            <v>14334192.000000063</v>
          </cell>
          <cell r="S59">
            <v>244800</v>
          </cell>
          <cell r="T59">
            <v>193200</v>
          </cell>
          <cell r="U59">
            <v>443280</v>
          </cell>
          <cell r="V59">
            <v>0</v>
          </cell>
          <cell r="W59">
            <v>0</v>
          </cell>
          <cell r="X59">
            <v>0</v>
          </cell>
          <cell r="AJ59">
            <v>0</v>
          </cell>
        </row>
        <row r="60">
          <cell r="B60" t="str">
            <v>MAY</v>
          </cell>
          <cell r="C60">
            <v>507</v>
          </cell>
          <cell r="D60">
            <v>950.53254437869828</v>
          </cell>
          <cell r="E60">
            <v>481920</v>
          </cell>
          <cell r="F60">
            <v>91</v>
          </cell>
          <cell r="G60">
            <v>4532.8131868131868</v>
          </cell>
          <cell r="H60">
            <v>412486</v>
          </cell>
          <cell r="I60">
            <v>10513</v>
          </cell>
          <cell r="J60">
            <v>290</v>
          </cell>
          <cell r="K60">
            <v>905209</v>
          </cell>
          <cell r="R60">
            <v>13833430.399999985</v>
          </cell>
          <cell r="S60">
            <v>199200</v>
          </cell>
          <cell r="T60">
            <v>169200</v>
          </cell>
          <cell r="U60">
            <v>378720</v>
          </cell>
          <cell r="V60">
            <v>0</v>
          </cell>
          <cell r="W60">
            <v>0</v>
          </cell>
          <cell r="X60">
            <v>0</v>
          </cell>
          <cell r="AJ60">
            <v>0</v>
          </cell>
        </row>
        <row r="61">
          <cell r="B61" t="str">
            <v>JUN</v>
          </cell>
          <cell r="C61">
            <v>508</v>
          </cell>
          <cell r="D61">
            <v>892.18307086614175</v>
          </cell>
          <cell r="E61">
            <v>453229</v>
          </cell>
          <cell r="F61">
            <v>88</v>
          </cell>
          <cell r="G61">
            <v>4184.670454545455</v>
          </cell>
          <cell r="H61">
            <v>368251</v>
          </cell>
          <cell r="I61">
            <v>10513</v>
          </cell>
          <cell r="J61">
            <v>290</v>
          </cell>
          <cell r="K61">
            <v>832283</v>
          </cell>
          <cell r="R61">
            <v>12214220.799999993</v>
          </cell>
          <cell r="S61">
            <v>182400</v>
          </cell>
          <cell r="T61">
            <v>176400</v>
          </cell>
          <cell r="U61">
            <v>402540</v>
          </cell>
          <cell r="V61">
            <v>0</v>
          </cell>
          <cell r="W61">
            <v>0</v>
          </cell>
          <cell r="X61">
            <v>0</v>
          </cell>
          <cell r="AJ61">
            <v>0</v>
          </cell>
        </row>
        <row r="62">
          <cell r="B62" t="str">
            <v>JUL</v>
          </cell>
          <cell r="C62">
            <v>509</v>
          </cell>
          <cell r="D62">
            <v>833.84479371316309</v>
          </cell>
          <cell r="E62">
            <v>424427</v>
          </cell>
          <cell r="F62">
            <v>88</v>
          </cell>
          <cell r="G62">
            <v>3624.318181818182</v>
          </cell>
          <cell r="H62">
            <v>318940</v>
          </cell>
          <cell r="I62">
            <v>10513</v>
          </cell>
          <cell r="J62">
            <v>290</v>
          </cell>
          <cell r="K62">
            <v>754170</v>
          </cell>
          <cell r="R62">
            <v>11817430.400000012</v>
          </cell>
          <cell r="S62">
            <v>175200</v>
          </cell>
          <cell r="T62">
            <v>140400</v>
          </cell>
          <cell r="U62">
            <v>305160</v>
          </cell>
          <cell r="V62">
            <v>0</v>
          </cell>
          <cell r="W62">
            <v>0</v>
          </cell>
          <cell r="X62">
            <v>0</v>
          </cell>
          <cell r="AJ62">
            <v>0</v>
          </cell>
        </row>
        <row r="63">
          <cell r="B63" t="str">
            <v>AUG</v>
          </cell>
          <cell r="C63">
            <v>512</v>
          </cell>
          <cell r="D63">
            <v>734.287109375</v>
          </cell>
          <cell r="E63">
            <v>375955</v>
          </cell>
          <cell r="F63">
            <v>89</v>
          </cell>
          <cell r="G63">
            <v>3364.5393258426966</v>
          </cell>
          <cell r="H63">
            <v>299444</v>
          </cell>
          <cell r="I63">
            <v>10513</v>
          </cell>
          <cell r="J63">
            <v>290</v>
          </cell>
          <cell r="K63">
            <v>686202</v>
          </cell>
          <cell r="R63">
            <v>11948220.799999919</v>
          </cell>
          <cell r="S63">
            <v>184800</v>
          </cell>
          <cell r="T63">
            <v>133200</v>
          </cell>
          <cell r="U63">
            <v>338640</v>
          </cell>
          <cell r="V63">
            <v>0</v>
          </cell>
          <cell r="W63">
            <v>0</v>
          </cell>
          <cell r="X63">
            <v>0</v>
          </cell>
          <cell r="AJ63">
            <v>0</v>
          </cell>
        </row>
        <row r="64">
          <cell r="B64" t="str">
            <v>SEP</v>
          </cell>
          <cell r="C64">
            <v>528</v>
          </cell>
          <cell r="D64">
            <v>798</v>
          </cell>
          <cell r="E64">
            <v>421344</v>
          </cell>
          <cell r="F64">
            <v>88</v>
          </cell>
          <cell r="G64">
            <v>3427.9545454545455</v>
          </cell>
          <cell r="H64">
            <v>301660</v>
          </cell>
          <cell r="I64">
            <v>10513</v>
          </cell>
          <cell r="J64">
            <v>290</v>
          </cell>
          <cell r="K64">
            <v>733807</v>
          </cell>
          <cell r="R64">
            <v>12413270.400000004</v>
          </cell>
          <cell r="S64">
            <v>189600</v>
          </cell>
          <cell r="T64">
            <v>140400</v>
          </cell>
          <cell r="U64">
            <v>377220</v>
          </cell>
          <cell r="V64">
            <v>0</v>
          </cell>
          <cell r="W64">
            <v>0</v>
          </cell>
          <cell r="X64">
            <v>0</v>
          </cell>
          <cell r="AJ64">
            <v>0</v>
          </cell>
        </row>
        <row r="65">
          <cell r="B65" t="str">
            <v>OCT</v>
          </cell>
          <cell r="C65">
            <v>532</v>
          </cell>
          <cell r="D65">
            <v>846.18796992481202</v>
          </cell>
          <cell r="E65">
            <v>450172</v>
          </cell>
          <cell r="F65">
            <v>89</v>
          </cell>
          <cell r="G65">
            <v>3769.8876404494381</v>
          </cell>
          <cell r="H65">
            <v>335520</v>
          </cell>
          <cell r="I65">
            <v>10513</v>
          </cell>
          <cell r="J65">
            <v>290</v>
          </cell>
          <cell r="K65">
            <v>796495</v>
          </cell>
          <cell r="R65">
            <v>16297740.799999999</v>
          </cell>
          <cell r="S65">
            <v>271200</v>
          </cell>
          <cell r="T65">
            <v>166800</v>
          </cell>
          <cell r="U65">
            <v>325980</v>
          </cell>
          <cell r="V65">
            <v>0</v>
          </cell>
          <cell r="W65">
            <v>0</v>
          </cell>
          <cell r="X65">
            <v>0</v>
          </cell>
          <cell r="AJ65">
            <v>0</v>
          </cell>
        </row>
        <row r="66">
          <cell r="B66" t="str">
            <v>NOV</v>
          </cell>
          <cell r="C66">
            <v>542</v>
          </cell>
          <cell r="D66">
            <v>983.74723247232475</v>
          </cell>
          <cell r="E66">
            <v>533191</v>
          </cell>
          <cell r="F66">
            <v>92</v>
          </cell>
          <cell r="G66">
            <v>4931.695652173913</v>
          </cell>
          <cell r="H66">
            <v>453716</v>
          </cell>
          <cell r="I66">
            <v>10513</v>
          </cell>
          <cell r="J66">
            <v>290</v>
          </cell>
          <cell r="K66">
            <v>997710</v>
          </cell>
          <cell r="R66">
            <v>20782371.200000044</v>
          </cell>
          <cell r="S66">
            <v>297600</v>
          </cell>
          <cell r="T66">
            <v>283200</v>
          </cell>
          <cell r="U66">
            <v>413520</v>
          </cell>
          <cell r="V66">
            <v>0</v>
          </cell>
          <cell r="W66">
            <v>0</v>
          </cell>
          <cell r="X66">
            <v>0</v>
          </cell>
          <cell r="AJ66">
            <v>0</v>
          </cell>
        </row>
        <row r="67">
          <cell r="B67" t="str">
            <v>DEC</v>
          </cell>
          <cell r="C67">
            <v>541</v>
          </cell>
          <cell r="D67">
            <v>1324.0628465804066</v>
          </cell>
          <cell r="E67">
            <v>716318</v>
          </cell>
          <cell r="F67">
            <v>92</v>
          </cell>
          <cell r="G67">
            <v>6011.358695652174</v>
          </cell>
          <cell r="H67">
            <v>553045</v>
          </cell>
          <cell r="I67">
            <v>10513</v>
          </cell>
          <cell r="J67">
            <v>290</v>
          </cell>
          <cell r="K67">
            <v>1280166</v>
          </cell>
          <cell r="R67">
            <v>24558156.800000023</v>
          </cell>
          <cell r="S67">
            <v>381600</v>
          </cell>
          <cell r="T67">
            <v>170400</v>
          </cell>
          <cell r="U67">
            <v>471180</v>
          </cell>
          <cell r="V67">
            <v>0</v>
          </cell>
          <cell r="W67">
            <v>0</v>
          </cell>
          <cell r="X67">
            <v>0</v>
          </cell>
          <cell r="AJ67">
            <v>0</v>
          </cell>
        </row>
        <row r="68">
          <cell r="A68">
            <v>1991</v>
          </cell>
          <cell r="B68" t="str">
            <v>JAN</v>
          </cell>
          <cell r="C68">
            <v>541</v>
          </cell>
          <cell r="D68">
            <v>1641.8853974121996</v>
          </cell>
          <cell r="E68">
            <v>888260</v>
          </cell>
          <cell r="F68">
            <v>94</v>
          </cell>
          <cell r="G68">
            <v>6869.9148936170213</v>
          </cell>
          <cell r="H68">
            <v>645772</v>
          </cell>
          <cell r="I68">
            <v>10513</v>
          </cell>
          <cell r="J68">
            <v>290</v>
          </cell>
          <cell r="K68">
            <v>1544835</v>
          </cell>
          <cell r="R68">
            <v>23132790.399999969</v>
          </cell>
          <cell r="S68">
            <v>422400</v>
          </cell>
          <cell r="T68">
            <v>210000</v>
          </cell>
          <cell r="U68">
            <v>568740</v>
          </cell>
          <cell r="V68">
            <v>0</v>
          </cell>
          <cell r="W68">
            <v>0</v>
          </cell>
          <cell r="X68">
            <v>0</v>
          </cell>
          <cell r="AJ68">
            <v>0</v>
          </cell>
        </row>
        <row r="69">
          <cell r="B69" t="str">
            <v>FEB</v>
          </cell>
          <cell r="C69">
            <v>547</v>
          </cell>
          <cell r="D69">
            <v>1164.0073126142595</v>
          </cell>
          <cell r="E69">
            <v>636712</v>
          </cell>
          <cell r="F69">
            <v>95</v>
          </cell>
          <cell r="G69">
            <v>5561.4210526315792</v>
          </cell>
          <cell r="H69">
            <v>528335</v>
          </cell>
          <cell r="I69">
            <v>10513</v>
          </cell>
          <cell r="J69">
            <v>290</v>
          </cell>
          <cell r="K69">
            <v>1175850</v>
          </cell>
          <cell r="R69">
            <v>17580934.400000002</v>
          </cell>
          <cell r="S69">
            <v>285600</v>
          </cell>
          <cell r="T69">
            <v>210000</v>
          </cell>
          <cell r="U69">
            <v>471780</v>
          </cell>
          <cell r="V69">
            <v>0</v>
          </cell>
          <cell r="W69">
            <v>0</v>
          </cell>
          <cell r="X69">
            <v>0</v>
          </cell>
          <cell r="AJ69">
            <v>0</v>
          </cell>
        </row>
        <row r="70">
          <cell r="B70" t="str">
            <v>MAR</v>
          </cell>
          <cell r="C70">
            <v>545</v>
          </cell>
          <cell r="D70">
            <v>1095.5669724770642</v>
          </cell>
          <cell r="E70">
            <v>597084</v>
          </cell>
          <cell r="F70">
            <v>96</v>
          </cell>
          <cell r="G70">
            <v>5441.947916666667</v>
          </cell>
          <cell r="H70">
            <v>522427</v>
          </cell>
          <cell r="I70">
            <v>10513</v>
          </cell>
          <cell r="J70">
            <v>290</v>
          </cell>
          <cell r="K70">
            <v>1130314</v>
          </cell>
          <cell r="R70">
            <v>18230704.000000004</v>
          </cell>
          <cell r="S70">
            <v>280800</v>
          </cell>
          <cell r="T70">
            <v>230400</v>
          </cell>
          <cell r="U70">
            <v>464160</v>
          </cell>
          <cell r="V70">
            <v>0</v>
          </cell>
          <cell r="W70">
            <v>0</v>
          </cell>
          <cell r="X70">
            <v>0</v>
          </cell>
          <cell r="AJ70">
            <v>0</v>
          </cell>
        </row>
        <row r="71">
          <cell r="B71" t="str">
            <v>APR</v>
          </cell>
          <cell r="C71">
            <v>540</v>
          </cell>
          <cell r="D71">
            <v>1093.5777777777778</v>
          </cell>
          <cell r="E71">
            <v>590532</v>
          </cell>
          <cell r="F71">
            <v>97</v>
          </cell>
          <cell r="G71">
            <v>5334.7010309278348</v>
          </cell>
          <cell r="H71">
            <v>517466</v>
          </cell>
          <cell r="I71">
            <v>10513</v>
          </cell>
          <cell r="J71">
            <v>290</v>
          </cell>
          <cell r="K71">
            <v>1118801</v>
          </cell>
          <cell r="R71">
            <v>14931203.19999993</v>
          </cell>
          <cell r="S71">
            <v>264000</v>
          </cell>
          <cell r="T71">
            <v>212400</v>
          </cell>
          <cell r="U71">
            <v>396480</v>
          </cell>
          <cell r="V71">
            <v>0</v>
          </cell>
          <cell r="W71">
            <v>0</v>
          </cell>
          <cell r="X71">
            <v>0</v>
          </cell>
          <cell r="AJ71">
            <v>0</v>
          </cell>
        </row>
        <row r="72">
          <cell r="B72" t="str">
            <v>MAY</v>
          </cell>
          <cell r="C72">
            <v>539</v>
          </cell>
          <cell r="D72">
            <v>795.10946196660484</v>
          </cell>
          <cell r="E72">
            <v>428564</v>
          </cell>
          <cell r="F72">
            <v>92</v>
          </cell>
          <cell r="G72">
            <v>4197.630434782609</v>
          </cell>
          <cell r="H72">
            <v>386182</v>
          </cell>
          <cell r="I72">
            <v>10513</v>
          </cell>
          <cell r="J72">
            <v>290</v>
          </cell>
          <cell r="K72">
            <v>825549</v>
          </cell>
          <cell r="R72">
            <v>13612540.800000036</v>
          </cell>
          <cell r="S72">
            <v>216000</v>
          </cell>
          <cell r="T72">
            <v>178800</v>
          </cell>
          <cell r="U72">
            <v>325740</v>
          </cell>
          <cell r="V72">
            <v>0</v>
          </cell>
          <cell r="W72">
            <v>0</v>
          </cell>
          <cell r="X72">
            <v>0</v>
          </cell>
          <cell r="AJ72">
            <v>0</v>
          </cell>
        </row>
        <row r="73">
          <cell r="B73" t="str">
            <v>JUN</v>
          </cell>
          <cell r="C73">
            <v>537</v>
          </cell>
          <cell r="D73">
            <v>772.20670391061458</v>
          </cell>
          <cell r="E73">
            <v>414675</v>
          </cell>
          <cell r="F73">
            <v>93</v>
          </cell>
          <cell r="G73">
            <v>3518.0322580645161</v>
          </cell>
          <cell r="H73">
            <v>327177</v>
          </cell>
          <cell r="I73">
            <v>10513</v>
          </cell>
          <cell r="J73">
            <v>290</v>
          </cell>
          <cell r="K73">
            <v>752655</v>
          </cell>
          <cell r="R73">
            <v>12793571.199999966</v>
          </cell>
          <cell r="S73">
            <v>213600</v>
          </cell>
          <cell r="T73">
            <v>162000</v>
          </cell>
          <cell r="U73">
            <v>403800</v>
          </cell>
          <cell r="V73">
            <v>0</v>
          </cell>
          <cell r="W73">
            <v>0</v>
          </cell>
          <cell r="X73">
            <v>0</v>
          </cell>
          <cell r="AJ73">
            <v>0</v>
          </cell>
        </row>
        <row r="74">
          <cell r="B74" t="str">
            <v>JUL</v>
          </cell>
          <cell r="C74">
            <v>533</v>
          </cell>
          <cell r="D74">
            <v>707.04690431519703</v>
          </cell>
          <cell r="E74">
            <v>376856</v>
          </cell>
          <cell r="F74">
            <v>93</v>
          </cell>
          <cell r="G74">
            <v>3246.505376344086</v>
          </cell>
          <cell r="H74">
            <v>301925</v>
          </cell>
          <cell r="I74">
            <v>10513</v>
          </cell>
          <cell r="J74">
            <v>290</v>
          </cell>
          <cell r="K74">
            <v>689584</v>
          </cell>
          <cell r="R74">
            <v>12394230.400000039</v>
          </cell>
          <cell r="S74">
            <v>206400</v>
          </cell>
          <cell r="T74">
            <v>142800</v>
          </cell>
          <cell r="U74">
            <v>339000</v>
          </cell>
          <cell r="V74">
            <v>0</v>
          </cell>
          <cell r="W74">
            <v>0</v>
          </cell>
          <cell r="X74">
            <v>0</v>
          </cell>
          <cell r="AJ74">
            <v>0</v>
          </cell>
        </row>
        <row r="75">
          <cell r="B75" t="str">
            <v>AUG</v>
          </cell>
          <cell r="C75">
            <v>539</v>
          </cell>
          <cell r="D75">
            <v>752.92207792207796</v>
          </cell>
          <cell r="E75">
            <v>405825</v>
          </cell>
          <cell r="F75">
            <v>93</v>
          </cell>
          <cell r="G75">
            <v>3450.7096774193546</v>
          </cell>
          <cell r="H75">
            <v>320916</v>
          </cell>
          <cell r="I75">
            <v>10513</v>
          </cell>
          <cell r="J75">
            <v>290</v>
          </cell>
          <cell r="K75">
            <v>737544</v>
          </cell>
          <cell r="R75">
            <v>12849510.399999993</v>
          </cell>
          <cell r="S75">
            <v>211200</v>
          </cell>
          <cell r="T75">
            <v>140247</v>
          </cell>
          <cell r="U75">
            <v>321180</v>
          </cell>
          <cell r="V75">
            <v>0</v>
          </cell>
          <cell r="W75">
            <v>0</v>
          </cell>
          <cell r="X75">
            <v>0</v>
          </cell>
          <cell r="AJ75">
            <v>0</v>
          </cell>
        </row>
        <row r="76">
          <cell r="B76" t="str">
            <v>SEP</v>
          </cell>
          <cell r="C76">
            <v>545</v>
          </cell>
          <cell r="D76">
            <v>783.87522935779816</v>
          </cell>
          <cell r="E76">
            <v>427212</v>
          </cell>
          <cell r="F76">
            <v>94</v>
          </cell>
          <cell r="G76">
            <v>3769.127659574468</v>
          </cell>
          <cell r="H76">
            <v>354298</v>
          </cell>
          <cell r="I76">
            <v>10513</v>
          </cell>
          <cell r="J76">
            <v>290</v>
          </cell>
          <cell r="K76">
            <v>792313</v>
          </cell>
          <cell r="R76">
            <v>13404160</v>
          </cell>
          <cell r="S76">
            <v>268800</v>
          </cell>
          <cell r="T76">
            <v>176247</v>
          </cell>
          <cell r="U76">
            <v>406320</v>
          </cell>
          <cell r="V76">
            <v>0</v>
          </cell>
          <cell r="W76">
            <v>0</v>
          </cell>
          <cell r="X76">
            <v>0</v>
          </cell>
          <cell r="AJ76">
            <v>0</v>
          </cell>
        </row>
        <row r="77">
          <cell r="B77" t="str">
            <v>OCT</v>
          </cell>
          <cell r="C77">
            <v>547</v>
          </cell>
          <cell r="D77">
            <v>798.76051188299812</v>
          </cell>
          <cell r="E77">
            <v>436922</v>
          </cell>
          <cell r="F77">
            <v>95</v>
          </cell>
          <cell r="G77">
            <v>4158.0842105263155</v>
          </cell>
          <cell r="H77">
            <v>395018</v>
          </cell>
          <cell r="I77">
            <v>10513</v>
          </cell>
          <cell r="J77">
            <v>290</v>
          </cell>
          <cell r="K77">
            <v>842743</v>
          </cell>
          <cell r="R77">
            <v>16655502.719999963</v>
          </cell>
          <cell r="S77">
            <v>252000</v>
          </cell>
          <cell r="T77">
            <v>130800</v>
          </cell>
          <cell r="U77">
            <v>406320</v>
          </cell>
          <cell r="V77">
            <v>0</v>
          </cell>
          <cell r="W77">
            <v>0</v>
          </cell>
          <cell r="X77">
            <v>0</v>
          </cell>
          <cell r="AJ77">
            <v>0</v>
          </cell>
        </row>
        <row r="78">
          <cell r="B78" t="str">
            <v>NOV</v>
          </cell>
          <cell r="C78">
            <v>546</v>
          </cell>
          <cell r="D78">
            <v>982.21794871794873</v>
          </cell>
          <cell r="E78">
            <v>536291</v>
          </cell>
          <cell r="F78">
            <v>97</v>
          </cell>
          <cell r="G78">
            <v>5077.567010309278</v>
          </cell>
          <cell r="H78">
            <v>492524</v>
          </cell>
          <cell r="I78">
            <v>10513</v>
          </cell>
          <cell r="J78">
            <v>290</v>
          </cell>
          <cell r="K78">
            <v>1039618</v>
          </cell>
          <cell r="R78">
            <v>18760297.600000035</v>
          </cell>
          <cell r="S78">
            <v>331200</v>
          </cell>
          <cell r="T78">
            <v>229200</v>
          </cell>
          <cell r="U78">
            <v>393780</v>
          </cell>
          <cell r="V78">
            <v>0</v>
          </cell>
          <cell r="W78">
            <v>0</v>
          </cell>
          <cell r="X78">
            <v>0</v>
          </cell>
          <cell r="AJ78">
            <v>0</v>
          </cell>
        </row>
        <row r="79">
          <cell r="B79" t="str">
            <v>DEC</v>
          </cell>
          <cell r="C79">
            <v>548</v>
          </cell>
          <cell r="D79">
            <v>1032.5200729927008</v>
          </cell>
          <cell r="E79">
            <v>565821</v>
          </cell>
          <cell r="F79">
            <v>97</v>
          </cell>
          <cell r="G79">
            <v>5043.6185567010307</v>
          </cell>
          <cell r="H79">
            <v>489231</v>
          </cell>
          <cell r="I79">
            <v>10513</v>
          </cell>
          <cell r="J79">
            <v>290</v>
          </cell>
          <cell r="K79">
            <v>1065855</v>
          </cell>
          <cell r="R79">
            <v>20671623.68</v>
          </cell>
          <cell r="S79">
            <v>314400</v>
          </cell>
          <cell r="T79">
            <v>200400</v>
          </cell>
          <cell r="U79">
            <v>532680</v>
          </cell>
          <cell r="V79">
            <v>0</v>
          </cell>
          <cell r="W79">
            <v>0</v>
          </cell>
          <cell r="X79">
            <v>0</v>
          </cell>
          <cell r="AJ79">
            <v>0</v>
          </cell>
        </row>
        <row r="80">
          <cell r="A80">
            <v>1992</v>
          </cell>
          <cell r="B80" t="str">
            <v>JAN</v>
          </cell>
          <cell r="C80">
            <v>546</v>
          </cell>
          <cell r="D80">
            <v>1297.3608058608058</v>
          </cell>
          <cell r="E80">
            <v>708359</v>
          </cell>
          <cell r="F80">
            <v>98</v>
          </cell>
          <cell r="G80">
            <v>5949.8571428571431</v>
          </cell>
          <cell r="H80">
            <v>583086</v>
          </cell>
          <cell r="I80">
            <v>10513</v>
          </cell>
          <cell r="J80">
            <v>290</v>
          </cell>
          <cell r="K80">
            <v>1302248</v>
          </cell>
          <cell r="L80">
            <v>16211600</v>
          </cell>
          <cell r="M80">
            <v>24120</v>
          </cell>
          <cell r="N80">
            <v>0</v>
          </cell>
          <cell r="O80">
            <v>0</v>
          </cell>
          <cell r="R80">
            <v>19693091.199999973</v>
          </cell>
          <cell r="S80">
            <v>374400</v>
          </cell>
          <cell r="T80">
            <v>276000</v>
          </cell>
          <cell r="U80">
            <v>517080</v>
          </cell>
          <cell r="V80">
            <v>0</v>
          </cell>
          <cell r="W80">
            <v>0</v>
          </cell>
          <cell r="X80">
            <v>0</v>
          </cell>
          <cell r="AJ80">
            <v>0</v>
          </cell>
        </row>
        <row r="81">
          <cell r="B81" t="str">
            <v>FEB</v>
          </cell>
          <cell r="C81">
            <v>542</v>
          </cell>
          <cell r="D81">
            <v>1087.2564575645756</v>
          </cell>
          <cell r="E81">
            <v>589293</v>
          </cell>
          <cell r="F81">
            <v>98</v>
          </cell>
          <cell r="G81">
            <v>5710.9591836734689</v>
          </cell>
          <cell r="H81">
            <v>559674</v>
          </cell>
          <cell r="I81">
            <v>10513</v>
          </cell>
          <cell r="J81">
            <v>290</v>
          </cell>
          <cell r="K81">
            <v>1159770</v>
          </cell>
          <cell r="L81">
            <v>15575900</v>
          </cell>
          <cell r="M81">
            <v>24760</v>
          </cell>
          <cell r="N81">
            <v>0</v>
          </cell>
          <cell r="O81">
            <v>0</v>
          </cell>
          <cell r="R81">
            <v>19178150.400000006</v>
          </cell>
          <cell r="S81">
            <v>128400</v>
          </cell>
          <cell r="T81">
            <v>278400</v>
          </cell>
          <cell r="U81">
            <v>424380</v>
          </cell>
          <cell r="V81">
            <v>0</v>
          </cell>
          <cell r="W81">
            <v>0</v>
          </cell>
          <cell r="X81">
            <v>0</v>
          </cell>
          <cell r="AJ81">
            <v>0</v>
          </cell>
        </row>
        <row r="82">
          <cell r="B82" t="str">
            <v>MAR</v>
          </cell>
          <cell r="C82">
            <v>541</v>
          </cell>
          <cell r="D82">
            <v>1110.4621072088726</v>
          </cell>
          <cell r="E82">
            <v>600760</v>
          </cell>
          <cell r="F82">
            <v>98</v>
          </cell>
          <cell r="G82">
            <v>5515.1326530612241</v>
          </cell>
          <cell r="H82">
            <v>540483</v>
          </cell>
          <cell r="I82">
            <v>10513</v>
          </cell>
          <cell r="J82">
            <v>290</v>
          </cell>
          <cell r="K82">
            <v>1152046</v>
          </cell>
          <cell r="L82">
            <v>15549800</v>
          </cell>
          <cell r="M82">
            <v>24360</v>
          </cell>
          <cell r="N82">
            <v>0</v>
          </cell>
          <cell r="O82">
            <v>0</v>
          </cell>
          <cell r="R82">
            <v>17866739.200000022</v>
          </cell>
          <cell r="S82">
            <v>478800</v>
          </cell>
          <cell r="T82">
            <v>176400</v>
          </cell>
          <cell r="U82">
            <v>555120</v>
          </cell>
          <cell r="V82">
            <v>0</v>
          </cell>
          <cell r="W82">
            <v>0</v>
          </cell>
          <cell r="X82">
            <v>0</v>
          </cell>
          <cell r="AJ82">
            <v>0</v>
          </cell>
        </row>
        <row r="83">
          <cell r="B83" t="str">
            <v>APR</v>
          </cell>
          <cell r="C83">
            <v>544</v>
          </cell>
          <cell r="D83">
            <v>855.35110294117646</v>
          </cell>
          <cell r="E83">
            <v>465311</v>
          </cell>
          <cell r="F83">
            <v>98</v>
          </cell>
          <cell r="G83">
            <v>4788.2142857142853</v>
          </cell>
          <cell r="H83">
            <v>469245</v>
          </cell>
          <cell r="I83">
            <v>10513</v>
          </cell>
          <cell r="J83">
            <v>290</v>
          </cell>
          <cell r="K83">
            <v>945359</v>
          </cell>
          <cell r="L83">
            <v>16550700</v>
          </cell>
          <cell r="M83">
            <v>24080</v>
          </cell>
          <cell r="N83">
            <v>0</v>
          </cell>
          <cell r="O83">
            <v>0</v>
          </cell>
          <cell r="R83">
            <v>15791868.799999986</v>
          </cell>
          <cell r="S83">
            <v>288000</v>
          </cell>
          <cell r="T83">
            <v>193200</v>
          </cell>
          <cell r="U83">
            <v>410280</v>
          </cell>
          <cell r="V83">
            <v>0</v>
          </cell>
          <cell r="W83">
            <v>0</v>
          </cell>
          <cell r="X83">
            <v>0</v>
          </cell>
          <cell r="AJ83">
            <v>0</v>
          </cell>
        </row>
        <row r="84">
          <cell r="B84" t="str">
            <v>MAY</v>
          </cell>
          <cell r="C84">
            <v>544</v>
          </cell>
          <cell r="D84">
            <v>903.56801470588232</v>
          </cell>
          <cell r="E84">
            <v>491541</v>
          </cell>
          <cell r="F84">
            <v>94</v>
          </cell>
          <cell r="G84">
            <v>4733.6808510638302</v>
          </cell>
          <cell r="H84">
            <v>444966</v>
          </cell>
          <cell r="I84">
            <v>10513</v>
          </cell>
          <cell r="J84">
            <v>290</v>
          </cell>
          <cell r="K84">
            <v>947310</v>
          </cell>
          <cell r="L84">
            <v>15470300</v>
          </cell>
          <cell r="M84">
            <v>24080</v>
          </cell>
          <cell r="N84">
            <v>0</v>
          </cell>
          <cell r="O84">
            <v>0</v>
          </cell>
          <cell r="R84">
            <v>14821609.599999998</v>
          </cell>
          <cell r="S84">
            <v>273600</v>
          </cell>
          <cell r="T84">
            <v>194400</v>
          </cell>
          <cell r="U84">
            <v>402960</v>
          </cell>
          <cell r="V84">
            <v>0</v>
          </cell>
          <cell r="W84">
            <v>0</v>
          </cell>
          <cell r="X84">
            <v>0</v>
          </cell>
          <cell r="AJ84">
            <v>0</v>
          </cell>
        </row>
        <row r="85">
          <cell r="B85" t="str">
            <v>JUN</v>
          </cell>
          <cell r="C85">
            <v>542</v>
          </cell>
          <cell r="D85">
            <v>827.24723247232475</v>
          </cell>
          <cell r="E85">
            <v>448368</v>
          </cell>
          <cell r="F85">
            <v>94</v>
          </cell>
          <cell r="G85">
            <v>3707.6595744680849</v>
          </cell>
          <cell r="H85">
            <v>348520</v>
          </cell>
          <cell r="I85">
            <v>10513</v>
          </cell>
          <cell r="J85">
            <v>290</v>
          </cell>
          <cell r="K85">
            <v>807691</v>
          </cell>
          <cell r="L85">
            <v>14788800</v>
          </cell>
          <cell r="M85">
            <v>23520</v>
          </cell>
          <cell r="N85">
            <v>0</v>
          </cell>
          <cell r="O85">
            <v>0</v>
          </cell>
          <cell r="R85">
            <v>13008800</v>
          </cell>
          <cell r="S85">
            <v>214800</v>
          </cell>
          <cell r="T85">
            <v>169200</v>
          </cell>
          <cell r="U85">
            <v>447720</v>
          </cell>
          <cell r="V85">
            <v>0</v>
          </cell>
          <cell r="W85">
            <v>0</v>
          </cell>
          <cell r="X85">
            <v>0</v>
          </cell>
          <cell r="AJ85">
            <v>0</v>
          </cell>
        </row>
        <row r="86">
          <cell r="B86" t="str">
            <v>JUL</v>
          </cell>
          <cell r="C86">
            <v>536</v>
          </cell>
          <cell r="D86">
            <v>743.40858208955228</v>
          </cell>
          <cell r="E86">
            <v>398467</v>
          </cell>
          <cell r="F86">
            <v>94</v>
          </cell>
          <cell r="G86">
            <v>3912.9148936170213</v>
          </cell>
          <cell r="H86">
            <v>367814</v>
          </cell>
          <cell r="I86">
            <v>10513</v>
          </cell>
          <cell r="J86">
            <v>290</v>
          </cell>
          <cell r="K86">
            <v>777084</v>
          </cell>
          <cell r="L86">
            <v>16757500</v>
          </cell>
          <cell r="M86">
            <v>23600</v>
          </cell>
          <cell r="N86">
            <v>0</v>
          </cell>
          <cell r="O86">
            <v>0</v>
          </cell>
          <cell r="R86">
            <v>13386240</v>
          </cell>
          <cell r="S86">
            <v>154800</v>
          </cell>
          <cell r="T86">
            <v>130800</v>
          </cell>
          <cell r="U86">
            <v>376500</v>
          </cell>
          <cell r="V86">
            <v>0</v>
          </cell>
          <cell r="W86">
            <v>0</v>
          </cell>
          <cell r="X86">
            <v>0</v>
          </cell>
          <cell r="AJ86">
            <v>0</v>
          </cell>
        </row>
        <row r="87">
          <cell r="B87" t="str">
            <v>AUG</v>
          </cell>
          <cell r="C87">
            <v>538</v>
          </cell>
          <cell r="D87">
            <v>765.07249070631974</v>
          </cell>
          <cell r="E87">
            <v>411609</v>
          </cell>
          <cell r="F87">
            <v>93</v>
          </cell>
          <cell r="G87">
            <v>3369.3440860215055</v>
          </cell>
          <cell r="H87">
            <v>313349</v>
          </cell>
          <cell r="I87">
            <v>10513</v>
          </cell>
          <cell r="J87">
            <v>290</v>
          </cell>
          <cell r="K87">
            <v>735761</v>
          </cell>
          <cell r="L87">
            <v>9941000</v>
          </cell>
          <cell r="M87">
            <v>23320</v>
          </cell>
          <cell r="N87">
            <v>0</v>
          </cell>
          <cell r="O87">
            <v>0</v>
          </cell>
          <cell r="R87">
            <v>12496400</v>
          </cell>
          <cell r="S87">
            <v>298800</v>
          </cell>
          <cell r="T87">
            <v>166800</v>
          </cell>
          <cell r="U87">
            <v>263880</v>
          </cell>
          <cell r="V87">
            <v>0</v>
          </cell>
          <cell r="W87">
            <v>0</v>
          </cell>
          <cell r="X87">
            <v>0</v>
          </cell>
          <cell r="AJ87">
            <v>0</v>
          </cell>
        </row>
        <row r="88">
          <cell r="B88" t="str">
            <v>SEP</v>
          </cell>
          <cell r="C88">
            <v>544</v>
          </cell>
          <cell r="D88">
            <v>751.20772058823525</v>
          </cell>
          <cell r="E88">
            <v>408657</v>
          </cell>
          <cell r="F88">
            <v>91</v>
          </cell>
          <cell r="G88">
            <v>3442.934065934066</v>
          </cell>
          <cell r="H88">
            <v>313307</v>
          </cell>
          <cell r="I88">
            <v>10513</v>
          </cell>
          <cell r="J88">
            <v>290</v>
          </cell>
          <cell r="K88">
            <v>732767</v>
          </cell>
          <cell r="L88">
            <v>12525400</v>
          </cell>
          <cell r="M88">
            <v>24560</v>
          </cell>
          <cell r="N88">
            <v>0</v>
          </cell>
          <cell r="O88">
            <v>1920</v>
          </cell>
          <cell r="R88">
            <v>15180723.199999999</v>
          </cell>
          <cell r="S88">
            <v>241200</v>
          </cell>
          <cell r="T88">
            <v>159600</v>
          </cell>
          <cell r="U88">
            <v>394080</v>
          </cell>
          <cell r="V88">
            <v>0</v>
          </cell>
          <cell r="W88">
            <v>0</v>
          </cell>
          <cell r="X88">
            <v>0</v>
          </cell>
          <cell r="AJ88">
            <v>0</v>
          </cell>
        </row>
        <row r="89">
          <cell r="B89" t="str">
            <v>OCT</v>
          </cell>
          <cell r="C89">
            <v>543</v>
          </cell>
          <cell r="D89">
            <v>820.34622467771635</v>
          </cell>
          <cell r="E89">
            <v>445448</v>
          </cell>
          <cell r="F89">
            <v>94</v>
          </cell>
          <cell r="G89">
            <v>4221.8085106382978</v>
          </cell>
          <cell r="H89">
            <v>396850</v>
          </cell>
          <cell r="I89">
            <v>10513</v>
          </cell>
          <cell r="J89">
            <v>290</v>
          </cell>
          <cell r="K89">
            <v>853101</v>
          </cell>
          <cell r="L89">
            <v>16046500</v>
          </cell>
          <cell r="M89">
            <v>24360</v>
          </cell>
          <cell r="N89">
            <v>0</v>
          </cell>
          <cell r="O89">
            <v>0</v>
          </cell>
          <cell r="R89">
            <v>15261679.999999994</v>
          </cell>
          <cell r="S89">
            <v>298800</v>
          </cell>
          <cell r="T89">
            <v>184800</v>
          </cell>
          <cell r="U89">
            <v>473160</v>
          </cell>
          <cell r="V89">
            <v>0</v>
          </cell>
          <cell r="W89">
            <v>0</v>
          </cell>
          <cell r="X89">
            <v>0</v>
          </cell>
          <cell r="AJ89">
            <v>0</v>
          </cell>
        </row>
        <row r="90">
          <cell r="B90" t="str">
            <v>NOV</v>
          </cell>
          <cell r="C90">
            <v>545</v>
          </cell>
          <cell r="D90">
            <v>988.03302752293575</v>
          </cell>
          <cell r="E90">
            <v>538478</v>
          </cell>
          <cell r="F90">
            <v>93</v>
          </cell>
          <cell r="G90">
            <v>5211.4408602150534</v>
          </cell>
          <cell r="H90">
            <v>484664</v>
          </cell>
          <cell r="I90">
            <v>10513</v>
          </cell>
          <cell r="J90">
            <v>290</v>
          </cell>
          <cell r="K90">
            <v>1033945</v>
          </cell>
          <cell r="L90">
            <v>15332400</v>
          </cell>
          <cell r="M90">
            <v>24480</v>
          </cell>
          <cell r="N90">
            <v>0</v>
          </cell>
          <cell r="O90">
            <v>0</v>
          </cell>
          <cell r="R90">
            <v>18421844.800000004</v>
          </cell>
          <cell r="S90">
            <v>354840</v>
          </cell>
          <cell r="T90">
            <v>318240</v>
          </cell>
          <cell r="U90">
            <v>452640</v>
          </cell>
          <cell r="V90">
            <v>0</v>
          </cell>
          <cell r="W90">
            <v>0</v>
          </cell>
          <cell r="X90">
            <v>0</v>
          </cell>
          <cell r="AJ90">
            <v>0</v>
          </cell>
        </row>
        <row r="91">
          <cell r="B91" t="str">
            <v>DEC</v>
          </cell>
          <cell r="C91">
            <v>548</v>
          </cell>
          <cell r="D91">
            <v>1079.801094890511</v>
          </cell>
          <cell r="E91">
            <v>591731</v>
          </cell>
          <cell r="F91">
            <v>93</v>
          </cell>
          <cell r="G91">
            <v>5377.9784946236559</v>
          </cell>
          <cell r="H91">
            <v>500152</v>
          </cell>
          <cell r="I91">
            <v>10513</v>
          </cell>
          <cell r="J91">
            <v>290</v>
          </cell>
          <cell r="K91">
            <v>1102686</v>
          </cell>
          <cell r="L91">
            <v>12118200</v>
          </cell>
          <cell r="M91">
            <v>24440</v>
          </cell>
          <cell r="N91">
            <v>0</v>
          </cell>
          <cell r="O91">
            <v>0</v>
          </cell>
          <cell r="R91">
            <v>24731501.199999999</v>
          </cell>
          <cell r="S91">
            <v>330360</v>
          </cell>
          <cell r="T91">
            <v>84960.000000000218</v>
          </cell>
          <cell r="U91">
            <v>456840</v>
          </cell>
          <cell r="V91">
            <v>0</v>
          </cell>
          <cell r="W91">
            <v>0</v>
          </cell>
          <cell r="X91">
            <v>0</v>
          </cell>
          <cell r="AJ91">
            <v>0</v>
          </cell>
        </row>
        <row r="92">
          <cell r="A92">
            <v>1993</v>
          </cell>
          <cell r="B92" t="str">
            <v>JAN</v>
          </cell>
          <cell r="C92">
            <v>546</v>
          </cell>
          <cell r="D92">
            <v>1395.5</v>
          </cell>
          <cell r="E92">
            <v>761943</v>
          </cell>
          <cell r="F92">
            <v>95</v>
          </cell>
          <cell r="G92">
            <v>6421.4526315789471</v>
          </cell>
          <cell r="H92">
            <v>610038</v>
          </cell>
          <cell r="I92">
            <v>10513</v>
          </cell>
          <cell r="J92">
            <v>290</v>
          </cell>
          <cell r="K92">
            <v>1382784</v>
          </cell>
          <cell r="L92">
            <v>12361300</v>
          </cell>
          <cell r="M92">
            <v>21640</v>
          </cell>
          <cell r="N92">
            <v>0</v>
          </cell>
          <cell r="O92">
            <v>0</v>
          </cell>
          <cell r="R92">
            <v>24396861.599999994</v>
          </cell>
          <cell r="S92">
            <v>508200</v>
          </cell>
          <cell r="T92">
            <v>290400</v>
          </cell>
          <cell r="U92">
            <v>641760</v>
          </cell>
          <cell r="V92">
            <v>0</v>
          </cell>
          <cell r="W92">
            <v>0</v>
          </cell>
          <cell r="X92">
            <v>0</v>
          </cell>
          <cell r="AJ92">
            <v>0</v>
          </cell>
        </row>
        <row r="93">
          <cell r="B93" t="str">
            <v>FEB</v>
          </cell>
          <cell r="C93">
            <v>542</v>
          </cell>
          <cell r="D93">
            <v>1204.3542435424354</v>
          </cell>
          <cell r="E93">
            <v>652760</v>
          </cell>
          <cell r="F93">
            <v>92</v>
          </cell>
          <cell r="G93">
            <v>5531.576086956522</v>
          </cell>
          <cell r="H93">
            <v>508905</v>
          </cell>
          <cell r="I93">
            <v>10513</v>
          </cell>
          <cell r="J93">
            <v>290</v>
          </cell>
          <cell r="K93">
            <v>1172468</v>
          </cell>
          <cell r="L93">
            <v>12452800</v>
          </cell>
          <cell r="M93">
            <v>22080</v>
          </cell>
          <cell r="N93">
            <v>0</v>
          </cell>
          <cell r="O93">
            <v>0</v>
          </cell>
          <cell r="R93">
            <v>19952659.200000007</v>
          </cell>
          <cell r="S93">
            <v>346200</v>
          </cell>
          <cell r="T93">
            <v>279600</v>
          </cell>
          <cell r="U93">
            <v>508320</v>
          </cell>
          <cell r="V93">
            <v>0</v>
          </cell>
          <cell r="W93">
            <v>0</v>
          </cell>
          <cell r="X93">
            <v>0</v>
          </cell>
          <cell r="AJ93">
            <v>0</v>
          </cell>
        </row>
        <row r="94">
          <cell r="B94" t="str">
            <v>MAR</v>
          </cell>
          <cell r="C94">
            <v>539</v>
          </cell>
          <cell r="D94">
            <v>1030.669758812616</v>
          </cell>
          <cell r="E94">
            <v>555531</v>
          </cell>
          <cell r="F94">
            <v>92</v>
          </cell>
          <cell r="G94">
            <v>5191.673913043478</v>
          </cell>
          <cell r="H94">
            <v>477634</v>
          </cell>
          <cell r="I94">
            <v>10513</v>
          </cell>
          <cell r="J94">
            <v>290</v>
          </cell>
          <cell r="K94">
            <v>1043968</v>
          </cell>
          <cell r="L94">
            <v>14742900</v>
          </cell>
          <cell r="M94">
            <v>21910</v>
          </cell>
          <cell r="N94">
            <v>0</v>
          </cell>
          <cell r="O94">
            <v>480</v>
          </cell>
          <cell r="R94">
            <v>18802559.199999999</v>
          </cell>
          <cell r="S94">
            <v>298800</v>
          </cell>
          <cell r="T94">
            <v>176400</v>
          </cell>
          <cell r="U94">
            <v>477960</v>
          </cell>
          <cell r="V94">
            <v>0</v>
          </cell>
          <cell r="W94">
            <v>0</v>
          </cell>
          <cell r="X94">
            <v>0</v>
          </cell>
          <cell r="AJ94">
            <v>0</v>
          </cell>
        </row>
        <row r="95">
          <cell r="B95" t="str">
            <v>APR</v>
          </cell>
          <cell r="C95">
            <v>538</v>
          </cell>
          <cell r="D95">
            <v>861.31226765799261</v>
          </cell>
          <cell r="E95">
            <v>463386</v>
          </cell>
          <cell r="F95">
            <v>92</v>
          </cell>
          <cell r="G95">
            <v>4597.152173913043</v>
          </cell>
          <cell r="H95">
            <v>422938</v>
          </cell>
          <cell r="I95">
            <v>10513</v>
          </cell>
          <cell r="J95">
            <v>290</v>
          </cell>
          <cell r="K95">
            <v>897127</v>
          </cell>
          <cell r="L95">
            <v>4051300</v>
          </cell>
          <cell r="M95">
            <v>21550</v>
          </cell>
          <cell r="N95">
            <v>0</v>
          </cell>
          <cell r="O95">
            <v>0</v>
          </cell>
          <cell r="R95">
            <v>15636003.199999996</v>
          </cell>
          <cell r="S95">
            <v>280800</v>
          </cell>
          <cell r="T95">
            <v>230400</v>
          </cell>
          <cell r="U95">
            <v>493440</v>
          </cell>
          <cell r="V95">
            <v>0</v>
          </cell>
          <cell r="W95">
            <v>0</v>
          </cell>
          <cell r="X95">
            <v>0</v>
          </cell>
          <cell r="AJ95">
            <v>0</v>
          </cell>
        </row>
        <row r="96">
          <cell r="B96" t="str">
            <v>MAY</v>
          </cell>
          <cell r="C96">
            <v>456</v>
          </cell>
          <cell r="D96">
            <v>925.89473684210532</v>
          </cell>
          <cell r="E96">
            <v>422208</v>
          </cell>
          <cell r="F96">
            <v>83</v>
          </cell>
          <cell r="G96">
            <v>4149.0963855421687</v>
          </cell>
          <cell r="H96">
            <v>344375</v>
          </cell>
          <cell r="I96">
            <v>10513</v>
          </cell>
          <cell r="J96">
            <v>290</v>
          </cell>
          <cell r="K96">
            <v>777386</v>
          </cell>
          <cell r="L96">
            <v>485500</v>
          </cell>
          <cell r="M96">
            <v>2770</v>
          </cell>
          <cell r="N96">
            <v>0</v>
          </cell>
          <cell r="O96">
            <v>0</v>
          </cell>
          <cell r="R96">
            <v>14739900.000000004</v>
          </cell>
          <cell r="S96">
            <v>218400</v>
          </cell>
          <cell r="T96">
            <v>166800</v>
          </cell>
          <cell r="U96">
            <v>410640</v>
          </cell>
          <cell r="V96">
            <v>0</v>
          </cell>
          <cell r="W96">
            <v>0</v>
          </cell>
          <cell r="X96">
            <v>0</v>
          </cell>
          <cell r="AJ96">
            <v>0</v>
          </cell>
        </row>
        <row r="97">
          <cell r="B97" t="str">
            <v>JUN</v>
          </cell>
          <cell r="C97">
            <v>415</v>
          </cell>
          <cell r="D97">
            <v>825.79036144578311</v>
          </cell>
          <cell r="E97">
            <v>342703</v>
          </cell>
          <cell r="F97">
            <v>84</v>
          </cell>
          <cell r="G97">
            <v>3291.8809523809523</v>
          </cell>
          <cell r="H97">
            <v>276518</v>
          </cell>
          <cell r="I97">
            <v>10513</v>
          </cell>
          <cell r="J97">
            <v>290</v>
          </cell>
          <cell r="K97">
            <v>630024</v>
          </cell>
          <cell r="L97">
            <v>169900</v>
          </cell>
          <cell r="M97">
            <v>2440</v>
          </cell>
          <cell r="N97">
            <v>0</v>
          </cell>
          <cell r="O97">
            <v>0</v>
          </cell>
          <cell r="R97">
            <v>13187299.999999993</v>
          </cell>
          <cell r="S97">
            <v>260400</v>
          </cell>
          <cell r="T97">
            <v>165600</v>
          </cell>
          <cell r="U97">
            <v>373680</v>
          </cell>
          <cell r="V97">
            <v>0</v>
          </cell>
          <cell r="W97">
            <v>2300</v>
          </cell>
          <cell r="X97">
            <v>0</v>
          </cell>
          <cell r="AJ97">
            <v>0</v>
          </cell>
        </row>
        <row r="98">
          <cell r="B98" t="str">
            <v>JUL</v>
          </cell>
          <cell r="C98">
            <v>385</v>
          </cell>
          <cell r="D98">
            <v>706.78701298701299</v>
          </cell>
          <cell r="E98">
            <v>272113</v>
          </cell>
          <cell r="F98">
            <v>82</v>
          </cell>
          <cell r="G98">
            <v>3064.2804878048782</v>
          </cell>
          <cell r="H98">
            <v>251271</v>
          </cell>
          <cell r="I98">
            <v>10513</v>
          </cell>
          <cell r="J98">
            <v>290</v>
          </cell>
          <cell r="K98">
            <v>534187</v>
          </cell>
          <cell r="L98">
            <v>660200</v>
          </cell>
          <cell r="M98">
            <v>2040</v>
          </cell>
          <cell r="N98">
            <v>0</v>
          </cell>
          <cell r="O98">
            <v>0</v>
          </cell>
          <cell r="R98">
            <v>12788300.000000004</v>
          </cell>
          <cell r="S98">
            <v>237600</v>
          </cell>
          <cell r="T98">
            <v>153600</v>
          </cell>
          <cell r="U98">
            <v>484200</v>
          </cell>
          <cell r="V98">
            <v>0</v>
          </cell>
          <cell r="W98">
            <v>3000</v>
          </cell>
          <cell r="X98">
            <v>0</v>
          </cell>
          <cell r="AJ98">
            <v>0</v>
          </cell>
        </row>
        <row r="99">
          <cell r="B99" t="str">
            <v>AUG</v>
          </cell>
          <cell r="C99">
            <v>359</v>
          </cell>
          <cell r="D99">
            <v>677.90529247910865</v>
          </cell>
          <cell r="E99">
            <v>243368</v>
          </cell>
          <cell r="F99">
            <v>81</v>
          </cell>
          <cell r="G99">
            <v>2615.5308641975307</v>
          </cell>
          <cell r="H99">
            <v>211858</v>
          </cell>
          <cell r="I99">
            <v>10513</v>
          </cell>
          <cell r="J99">
            <v>290</v>
          </cell>
          <cell r="K99">
            <v>466029</v>
          </cell>
          <cell r="L99">
            <v>802800</v>
          </cell>
          <cell r="M99">
            <v>0</v>
          </cell>
          <cell r="N99">
            <v>0</v>
          </cell>
          <cell r="O99">
            <v>4800</v>
          </cell>
          <cell r="R99">
            <v>13606679.040000003</v>
          </cell>
          <cell r="S99">
            <v>274800</v>
          </cell>
          <cell r="T99">
            <v>135600</v>
          </cell>
          <cell r="U99">
            <v>360600</v>
          </cell>
          <cell r="V99">
            <v>0</v>
          </cell>
          <cell r="W99">
            <v>3400</v>
          </cell>
          <cell r="X99">
            <v>13452</v>
          </cell>
          <cell r="AJ99">
            <v>13452</v>
          </cell>
        </row>
        <row r="100">
          <cell r="B100" t="str">
            <v>SEP</v>
          </cell>
          <cell r="C100">
            <v>325</v>
          </cell>
          <cell r="D100">
            <v>731.08</v>
          </cell>
          <cell r="E100">
            <v>237601</v>
          </cell>
          <cell r="F100">
            <v>78</v>
          </cell>
          <cell r="G100">
            <v>2825.3461538461538</v>
          </cell>
          <cell r="H100">
            <v>220377</v>
          </cell>
          <cell r="I100">
            <v>10513</v>
          </cell>
          <cell r="J100">
            <v>290</v>
          </cell>
          <cell r="K100">
            <v>468781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R100">
            <v>13863500</v>
          </cell>
          <cell r="S100">
            <v>228000</v>
          </cell>
          <cell r="T100">
            <v>165600</v>
          </cell>
          <cell r="U100">
            <v>427560</v>
          </cell>
          <cell r="V100">
            <v>0</v>
          </cell>
          <cell r="W100">
            <v>4300</v>
          </cell>
          <cell r="X100">
            <v>18372</v>
          </cell>
          <cell r="AJ100">
            <v>18372</v>
          </cell>
        </row>
        <row r="101">
          <cell r="B101" t="str">
            <v>OCT</v>
          </cell>
          <cell r="C101">
            <v>311</v>
          </cell>
          <cell r="D101">
            <v>695.21221864951769</v>
          </cell>
          <cell r="E101">
            <v>216211</v>
          </cell>
          <cell r="F101">
            <v>82</v>
          </cell>
          <cell r="G101">
            <v>2651.1219512195121</v>
          </cell>
          <cell r="H101">
            <v>217392</v>
          </cell>
          <cell r="I101">
            <v>10513</v>
          </cell>
          <cell r="J101">
            <v>290</v>
          </cell>
          <cell r="K101">
            <v>444406</v>
          </cell>
          <cell r="L101">
            <v>440300</v>
          </cell>
          <cell r="M101">
            <v>0</v>
          </cell>
          <cell r="N101">
            <v>0</v>
          </cell>
          <cell r="O101">
            <v>0</v>
          </cell>
          <cell r="R101">
            <v>15922550.000000004</v>
          </cell>
          <cell r="S101">
            <v>325200</v>
          </cell>
          <cell r="T101">
            <v>175200</v>
          </cell>
          <cell r="U101">
            <v>342480</v>
          </cell>
          <cell r="V101">
            <v>0</v>
          </cell>
          <cell r="W101">
            <v>4100</v>
          </cell>
          <cell r="X101">
            <v>15384</v>
          </cell>
          <cell r="AJ101">
            <v>15384</v>
          </cell>
        </row>
        <row r="102">
          <cell r="B102" t="str">
            <v>NOV</v>
          </cell>
          <cell r="C102">
            <v>280</v>
          </cell>
          <cell r="D102">
            <v>809.74285714285713</v>
          </cell>
          <cell r="E102">
            <v>226728</v>
          </cell>
          <cell r="F102">
            <v>80</v>
          </cell>
          <cell r="G102">
            <v>3296.75</v>
          </cell>
          <cell r="H102">
            <v>263740</v>
          </cell>
          <cell r="I102">
            <v>10513</v>
          </cell>
          <cell r="J102">
            <v>290</v>
          </cell>
          <cell r="K102">
            <v>501271</v>
          </cell>
          <cell r="L102">
            <v>424600</v>
          </cell>
          <cell r="M102">
            <v>0</v>
          </cell>
          <cell r="N102">
            <v>0</v>
          </cell>
          <cell r="O102">
            <v>0</v>
          </cell>
          <cell r="R102">
            <v>18272100.000000004</v>
          </cell>
          <cell r="S102">
            <v>364800</v>
          </cell>
          <cell r="T102">
            <v>175200</v>
          </cell>
          <cell r="U102">
            <v>530760</v>
          </cell>
          <cell r="V102">
            <v>0</v>
          </cell>
          <cell r="W102">
            <v>6700</v>
          </cell>
          <cell r="X102">
            <v>19944</v>
          </cell>
          <cell r="AJ102">
            <v>19944</v>
          </cell>
        </row>
        <row r="103">
          <cell r="B103" t="str">
            <v>DEC</v>
          </cell>
          <cell r="C103">
            <v>259</v>
          </cell>
          <cell r="D103">
            <v>982.59459459459458</v>
          </cell>
          <cell r="E103">
            <v>254492</v>
          </cell>
          <cell r="F103">
            <v>73</v>
          </cell>
          <cell r="G103">
            <v>5037.5616438356165</v>
          </cell>
          <cell r="H103">
            <v>367742</v>
          </cell>
          <cell r="I103">
            <v>10513</v>
          </cell>
          <cell r="J103">
            <v>290</v>
          </cell>
          <cell r="K103">
            <v>633037</v>
          </cell>
          <cell r="L103">
            <v>156800</v>
          </cell>
          <cell r="M103">
            <v>0</v>
          </cell>
          <cell r="N103">
            <v>0</v>
          </cell>
          <cell r="O103">
            <v>578064</v>
          </cell>
          <cell r="R103">
            <v>19897161.839999992</v>
          </cell>
          <cell r="S103">
            <v>334800</v>
          </cell>
          <cell r="T103">
            <v>259200</v>
          </cell>
          <cell r="U103">
            <v>858480</v>
          </cell>
          <cell r="V103">
            <v>0</v>
          </cell>
          <cell r="W103">
            <v>5800</v>
          </cell>
          <cell r="X103">
            <v>17820</v>
          </cell>
          <cell r="AJ103">
            <v>17820</v>
          </cell>
        </row>
        <row r="354">
          <cell r="B354" t="str">
            <v>1986</v>
          </cell>
          <cell r="C354">
            <v>256</v>
          </cell>
          <cell r="D354">
            <v>8714.84375</v>
          </cell>
          <cell r="E354">
            <v>2231000</v>
          </cell>
          <cell r="F354">
            <v>65.416666666666671</v>
          </cell>
          <cell r="G354">
            <v>56254.77707006369</v>
          </cell>
          <cell r="H354">
            <v>3680000</v>
          </cell>
          <cell r="I354">
            <v>126156</v>
          </cell>
          <cell r="J354">
            <v>3480</v>
          </cell>
          <cell r="K354">
            <v>630024</v>
          </cell>
        </row>
        <row r="355">
          <cell r="B355">
            <v>1987</v>
          </cell>
          <cell r="C355">
            <v>412.41666666666669</v>
          </cell>
          <cell r="D355">
            <v>10303.625782986461</v>
          </cell>
          <cell r="E355">
            <v>4249387</v>
          </cell>
          <cell r="F355">
            <v>73.833333333333329</v>
          </cell>
          <cell r="G355">
            <v>53799.941309255082</v>
          </cell>
          <cell r="H355">
            <v>3972229</v>
          </cell>
          <cell r="I355">
            <v>126156</v>
          </cell>
          <cell r="J355">
            <v>3480</v>
          </cell>
          <cell r="K355">
            <v>534187</v>
          </cell>
        </row>
        <row r="356">
          <cell r="B356">
            <v>1988</v>
          </cell>
          <cell r="C356">
            <v>448</v>
          </cell>
          <cell r="D356">
            <v>10786.350446428571</v>
          </cell>
          <cell r="E356">
            <v>4832285</v>
          </cell>
          <cell r="F356">
            <v>76.916666666666671</v>
          </cell>
          <cell r="G356">
            <v>51656.424702058503</v>
          </cell>
          <cell r="H356">
            <v>3973240</v>
          </cell>
          <cell r="I356">
            <v>126156</v>
          </cell>
          <cell r="J356">
            <v>3480</v>
          </cell>
          <cell r="K356">
            <v>466029</v>
          </cell>
        </row>
        <row r="357">
          <cell r="B357">
            <v>1989</v>
          </cell>
          <cell r="C357">
            <v>508.58333333333331</v>
          </cell>
          <cell r="D357">
            <v>11785.203342618384</v>
          </cell>
          <cell r="E357">
            <v>5993758</v>
          </cell>
          <cell r="F357">
            <v>80.916666666666671</v>
          </cell>
          <cell r="G357">
            <v>53134.838311019565</v>
          </cell>
          <cell r="H357">
            <v>4299494</v>
          </cell>
          <cell r="I357">
            <v>126156</v>
          </cell>
          <cell r="J357">
            <v>3480</v>
          </cell>
          <cell r="K357">
            <v>468781</v>
          </cell>
        </row>
        <row r="358">
          <cell r="B358">
            <v>1990</v>
          </cell>
          <cell r="C358">
            <v>518.75</v>
          </cell>
          <cell r="D358">
            <v>12365.663614457831</v>
          </cell>
          <cell r="E358">
            <v>6414688</v>
          </cell>
          <cell r="F358">
            <v>89.666666666666671</v>
          </cell>
          <cell r="G358">
            <v>57532.784386617095</v>
          </cell>
          <cell r="H358">
            <v>5158773</v>
          </cell>
          <cell r="I358">
            <v>126156</v>
          </cell>
          <cell r="J358">
            <v>3480</v>
          </cell>
          <cell r="K358">
            <v>444406</v>
          </cell>
        </row>
        <row r="359">
          <cell r="B359">
            <v>1991</v>
          </cell>
          <cell r="C359">
            <v>542.25</v>
          </cell>
          <cell r="D359">
            <v>11627.024435223606</v>
          </cell>
          <cell r="E359">
            <v>6304754</v>
          </cell>
          <cell r="F359">
            <v>94.666666666666671</v>
          </cell>
          <cell r="G359">
            <v>55788.07394366197</v>
          </cell>
          <cell r="H359">
            <v>5281271</v>
          </cell>
          <cell r="I359">
            <v>126156</v>
          </cell>
          <cell r="J359">
            <v>3480</v>
          </cell>
          <cell r="K359">
            <v>501271</v>
          </cell>
        </row>
        <row r="360">
          <cell r="B360">
            <v>1992</v>
          </cell>
          <cell r="C360">
            <v>542.75</v>
          </cell>
          <cell r="D360">
            <v>11235.415937356058</v>
          </cell>
          <cell r="E360">
            <v>6098022</v>
          </cell>
          <cell r="F360">
            <v>94.833333333333329</v>
          </cell>
          <cell r="G360">
            <v>56120.667838312831</v>
          </cell>
          <cell r="H360">
            <v>5322110</v>
          </cell>
          <cell r="I360">
            <v>126156</v>
          </cell>
          <cell r="J360">
            <v>3480</v>
          </cell>
          <cell r="K360">
            <v>633037</v>
          </cell>
        </row>
        <row r="361">
          <cell r="B361">
            <v>1993</v>
          </cell>
          <cell r="C361">
            <v>412.91666666666669</v>
          </cell>
          <cell r="D361">
            <v>11259.036932391524</v>
          </cell>
          <cell r="E361">
            <v>4649044</v>
          </cell>
          <cell r="F361">
            <v>84.5</v>
          </cell>
          <cell r="G361">
            <v>49382.106508875739</v>
          </cell>
          <cell r="H361">
            <v>4172788</v>
          </cell>
          <cell r="I361">
            <v>126156</v>
          </cell>
          <cell r="J361">
            <v>3480</v>
          </cell>
          <cell r="K361">
            <v>643221</v>
          </cell>
        </row>
        <row r="362">
          <cell r="B362">
            <v>1994</v>
          </cell>
          <cell r="C362">
            <v>234.33333333333334</v>
          </cell>
          <cell r="D362">
            <v>9892.6130867709817</v>
          </cell>
          <cell r="E362">
            <v>2318169</v>
          </cell>
          <cell r="F362">
            <v>71.666666666666671</v>
          </cell>
          <cell r="G362">
            <v>47023.68837209302</v>
          </cell>
          <cell r="H362">
            <v>3370031</v>
          </cell>
          <cell r="I362">
            <v>81600</v>
          </cell>
          <cell r="J362">
            <v>2796</v>
          </cell>
          <cell r="K362">
            <v>5772596</v>
          </cell>
          <cell r="L362">
            <v>6083400</v>
          </cell>
          <cell r="O362">
            <v>101568</v>
          </cell>
          <cell r="P362">
            <v>6184968</v>
          </cell>
          <cell r="Q362">
            <v>11957564</v>
          </cell>
          <cell r="R362">
            <v>198431308.92000002</v>
          </cell>
          <cell r="S362">
            <v>3673079.9999999995</v>
          </cell>
          <cell r="T362">
            <v>2393520.0000000005</v>
          </cell>
          <cell r="U362">
            <v>5695800</v>
          </cell>
          <cell r="V362">
            <v>9500</v>
          </cell>
          <cell r="W362">
            <v>75900</v>
          </cell>
          <cell r="X362">
            <v>242582.6</v>
          </cell>
          <cell r="Y362">
            <v>0</v>
          </cell>
          <cell r="Z362">
            <v>210521691.52000004</v>
          </cell>
          <cell r="AA362">
            <v>222479255.52000004</v>
          </cell>
          <cell r="AB362">
            <v>18564630.07999998</v>
          </cell>
          <cell r="AC362">
            <v>8.3444319501199918E-2</v>
          </cell>
          <cell r="AD362">
            <v>241043885.59999999</v>
          </cell>
          <cell r="AE362">
            <v>240468183</v>
          </cell>
          <cell r="AF362">
            <v>242582.6</v>
          </cell>
          <cell r="AG362">
            <v>333120</v>
          </cell>
          <cell r="AH362">
            <v>153218183</v>
          </cell>
          <cell r="AI362">
            <v>87250000</v>
          </cell>
          <cell r="AJ362">
            <v>242582.6</v>
          </cell>
          <cell r="AK362">
            <v>0</v>
          </cell>
          <cell r="AL362">
            <v>279840</v>
          </cell>
          <cell r="AM362">
            <v>53280</v>
          </cell>
          <cell r="AN362">
            <v>3.7309512699153391</v>
          </cell>
          <cell r="AO362">
            <v>0.94294192571465285</v>
          </cell>
          <cell r="AP362">
            <v>75005</v>
          </cell>
          <cell r="AQ362">
            <v>56504.009999999995</v>
          </cell>
          <cell r="AR362">
            <v>131509.01</v>
          </cell>
          <cell r="AS362">
            <v>0.27051356576228253</v>
          </cell>
          <cell r="AT362">
            <v>0.2806531784204343</v>
          </cell>
          <cell r="AU362">
            <v>0.27487014007633392</v>
          </cell>
          <cell r="AV362">
            <v>20289.87</v>
          </cell>
          <cell r="AW362">
            <v>15858.030000000002</v>
          </cell>
          <cell r="AX362">
            <v>36147.9</v>
          </cell>
        </row>
        <row r="363">
          <cell r="B363">
            <v>1995</v>
          </cell>
          <cell r="C363">
            <v>427.5</v>
          </cell>
          <cell r="D363">
            <v>9394.5777777777785</v>
          </cell>
          <cell r="E363">
            <v>4016182</v>
          </cell>
          <cell r="F363">
            <v>86.333333333333329</v>
          </cell>
          <cell r="G363">
            <v>49765.45945945946</v>
          </cell>
          <cell r="H363">
            <v>4296418</v>
          </cell>
          <cell r="I363">
            <v>126529</v>
          </cell>
          <cell r="J363">
            <v>5364</v>
          </cell>
          <cell r="K363">
            <v>8444493</v>
          </cell>
          <cell r="L363">
            <v>84998700</v>
          </cell>
          <cell r="O363">
            <v>0</v>
          </cell>
          <cell r="P363">
            <v>84998700</v>
          </cell>
          <cell r="Q363">
            <v>93443193</v>
          </cell>
          <cell r="R363">
            <v>203069941.13040003</v>
          </cell>
          <cell r="S363">
            <v>3679080</v>
          </cell>
          <cell r="T363">
            <v>2376600</v>
          </cell>
          <cell r="U363">
            <v>5814600</v>
          </cell>
          <cell r="V363">
            <v>-33100</v>
          </cell>
          <cell r="W363">
            <v>98500</v>
          </cell>
          <cell r="X363">
            <v>237490</v>
          </cell>
          <cell r="Y363">
            <v>1402039.44</v>
          </cell>
          <cell r="Z363">
            <v>216645150.5704</v>
          </cell>
          <cell r="AA363">
            <v>310088343.5704</v>
          </cell>
          <cell r="AB363">
            <v>23464740.429600012</v>
          </cell>
          <cell r="AC363">
            <v>7.567114635598278E-2</v>
          </cell>
          <cell r="AD363">
            <v>333553084</v>
          </cell>
          <cell r="AE363">
            <v>293789544</v>
          </cell>
          <cell r="AF363">
            <v>237490</v>
          </cell>
          <cell r="AG363">
            <v>39526050</v>
          </cell>
          <cell r="AH363">
            <v>230199544</v>
          </cell>
          <cell r="AI363">
            <v>63590000</v>
          </cell>
          <cell r="AJ363">
            <v>237490</v>
          </cell>
          <cell r="AK363">
            <v>0</v>
          </cell>
          <cell r="AL363">
            <v>20908230</v>
          </cell>
          <cell r="AM363">
            <v>18617820</v>
          </cell>
          <cell r="AN363">
            <v>3.769347937743345</v>
          </cell>
          <cell r="AO363">
            <v>3.8808218883972558</v>
          </cell>
          <cell r="AP363">
            <v>5546909</v>
          </cell>
          <cell r="AQ363">
            <v>4797391</v>
          </cell>
          <cell r="AR363">
            <v>10344300</v>
          </cell>
          <cell r="AS363">
            <v>0.27865277220159912</v>
          </cell>
          <cell r="AT363">
            <v>0.30165204170350091</v>
          </cell>
          <cell r="AU363">
            <v>0.28931917674468066</v>
          </cell>
          <cell r="AV363">
            <v>1545661.57</v>
          </cell>
          <cell r="AW363">
            <v>1447142.79</v>
          </cell>
          <cell r="AX363">
            <v>2992804.3600000003</v>
          </cell>
        </row>
        <row r="364">
          <cell r="B364">
            <v>1996</v>
          </cell>
          <cell r="C364">
            <v>510.25</v>
          </cell>
          <cell r="D364">
            <v>11421.258206761391</v>
          </cell>
          <cell r="E364">
            <v>5827697</v>
          </cell>
          <cell r="F364">
            <v>98.083333333333329</v>
          </cell>
          <cell r="G364">
            <v>48678.23959218352</v>
          </cell>
          <cell r="H364">
            <v>4774524</v>
          </cell>
          <cell r="I364">
            <v>82080</v>
          </cell>
          <cell r="J364">
            <v>2708</v>
          </cell>
          <cell r="K364">
            <v>10687009</v>
          </cell>
          <cell r="L364">
            <v>173997928</v>
          </cell>
          <cell r="O364">
            <v>0</v>
          </cell>
          <cell r="P364">
            <v>173997928</v>
          </cell>
          <cell r="Q364">
            <v>184684937</v>
          </cell>
          <cell r="R364">
            <v>218468138.07279998</v>
          </cell>
          <cell r="S364">
            <v>3909240.0000000014</v>
          </cell>
          <cell r="T364">
            <v>2727479.9999999995</v>
          </cell>
          <cell r="U364">
            <v>6179520</v>
          </cell>
          <cell r="V364">
            <v>149400</v>
          </cell>
          <cell r="W364">
            <v>135300</v>
          </cell>
          <cell r="X364">
            <v>230170</v>
          </cell>
          <cell r="Y364">
            <v>8280</v>
          </cell>
          <cell r="Z364">
            <v>231807528.07279998</v>
          </cell>
          <cell r="AA364">
            <v>416492465.07279998</v>
          </cell>
          <cell r="AB364">
            <v>27635045.927200027</v>
          </cell>
          <cell r="AC364">
            <v>6.6351850860902395E-2</v>
          </cell>
          <cell r="AD364">
            <v>444127511</v>
          </cell>
          <cell r="AE364">
            <v>339342001</v>
          </cell>
          <cell r="AF364">
            <v>230170</v>
          </cell>
          <cell r="AG364">
            <v>104555340</v>
          </cell>
          <cell r="AH364">
            <v>228992001</v>
          </cell>
          <cell r="AI364">
            <v>110350000</v>
          </cell>
          <cell r="AJ364">
            <v>230170</v>
          </cell>
          <cell r="AK364">
            <v>0</v>
          </cell>
          <cell r="AL364">
            <v>57872550</v>
          </cell>
          <cell r="AM364">
            <v>46682790</v>
          </cell>
          <cell r="AN364">
            <v>3.9174644812235</v>
          </cell>
          <cell r="AO364">
            <v>3.7916092673153008</v>
          </cell>
          <cell r="AP364">
            <v>14772961</v>
          </cell>
          <cell r="AQ364">
            <v>12312131</v>
          </cell>
          <cell r="AR364">
            <v>27085092</v>
          </cell>
          <cell r="AS364">
            <v>0.30255676096349271</v>
          </cell>
          <cell r="AT364">
            <v>0.31478989705356447</v>
          </cell>
          <cell r="AU364">
            <v>0.30811760506480834</v>
          </cell>
          <cell r="AV364">
            <v>4469659.2300000004</v>
          </cell>
          <cell r="AW364">
            <v>3875734.4499999997</v>
          </cell>
          <cell r="AX364">
            <v>8345393.6799999997</v>
          </cell>
        </row>
        <row r="366">
          <cell r="B366">
            <v>1998</v>
          </cell>
          <cell r="C366">
            <v>357</v>
          </cell>
          <cell r="D366">
            <v>9407.6834733893556</v>
          </cell>
          <cell r="E366">
            <v>3358543</v>
          </cell>
          <cell r="F366">
            <v>87.75</v>
          </cell>
          <cell r="G366">
            <v>39123.783475783479</v>
          </cell>
          <cell r="H366">
            <v>3433112</v>
          </cell>
          <cell r="I366">
            <v>85680</v>
          </cell>
          <cell r="J366">
            <v>0</v>
          </cell>
          <cell r="K366">
            <v>6877335</v>
          </cell>
          <cell r="L366">
            <v>16619999.999999996</v>
          </cell>
          <cell r="O366">
            <v>0</v>
          </cell>
          <cell r="P366">
            <v>16619999.999999996</v>
          </cell>
          <cell r="Q366">
            <v>23497334.999999993</v>
          </cell>
          <cell r="R366">
            <v>206838665</v>
          </cell>
          <cell r="S366">
            <v>4007640</v>
          </cell>
          <cell r="T366">
            <v>2731920</v>
          </cell>
          <cell r="U366">
            <v>6667554</v>
          </cell>
          <cell r="V366">
            <v>177830</v>
          </cell>
          <cell r="W366">
            <v>189300</v>
          </cell>
          <cell r="X366">
            <v>258590</v>
          </cell>
          <cell r="Y366">
            <v>1768685</v>
          </cell>
          <cell r="Z366">
            <v>222640184</v>
          </cell>
          <cell r="AA366">
            <v>246137519</v>
          </cell>
          <cell r="AB366">
            <v>15139866.999999993</v>
          </cell>
          <cell r="AC366">
            <v>6.1509789574177E-2</v>
          </cell>
          <cell r="AD366">
            <v>261277386</v>
          </cell>
          <cell r="AE366">
            <v>253819666</v>
          </cell>
          <cell r="AF366">
            <v>258590</v>
          </cell>
          <cell r="AG366">
            <v>7199130</v>
          </cell>
          <cell r="AH366">
            <v>190429666</v>
          </cell>
          <cell r="AI366">
            <v>63390000</v>
          </cell>
          <cell r="AJ366">
            <v>258590</v>
          </cell>
          <cell r="AK366">
            <v>0</v>
          </cell>
          <cell r="AL366">
            <v>2640780</v>
          </cell>
          <cell r="AM366">
            <v>4558350</v>
          </cell>
          <cell r="AN366">
            <v>3.8362631887072851</v>
          </cell>
          <cell r="AO366">
            <v>3.4854460539032774</v>
          </cell>
          <cell r="AP366">
            <v>688373</v>
          </cell>
          <cell r="AQ366">
            <v>1307824</v>
          </cell>
          <cell r="AR366">
            <v>1996197</v>
          </cell>
          <cell r="AS366">
            <v>0.28629661535243245</v>
          </cell>
          <cell r="AT366">
            <v>0.33654754003596821</v>
          </cell>
          <cell r="AU366">
            <v>0.3192188997378515</v>
          </cell>
          <cell r="AV366">
            <v>197078.86</v>
          </cell>
          <cell r="AW366">
            <v>440144.95000000007</v>
          </cell>
          <cell r="AX366">
            <v>637223.80999999994</v>
          </cell>
        </row>
        <row r="367">
          <cell r="B367">
            <v>1999</v>
          </cell>
          <cell r="C367">
            <v>241.5</v>
          </cell>
          <cell r="D367">
            <v>9003.1511387163555</v>
          </cell>
          <cell r="E367">
            <v>2174261</v>
          </cell>
          <cell r="F367">
            <v>73.5</v>
          </cell>
          <cell r="G367">
            <v>36033.972789115644</v>
          </cell>
          <cell r="H367">
            <v>2648497</v>
          </cell>
          <cell r="I367">
            <v>86560</v>
          </cell>
          <cell r="J367">
            <v>0</v>
          </cell>
          <cell r="K367">
            <v>4909318</v>
          </cell>
          <cell r="L367">
            <v>1556400</v>
          </cell>
          <cell r="O367">
            <v>0</v>
          </cell>
          <cell r="P367">
            <v>1556400</v>
          </cell>
          <cell r="Q367">
            <v>6465718</v>
          </cell>
          <cell r="R367">
            <v>208570026.00000006</v>
          </cell>
          <cell r="S367">
            <v>3937320.0000000005</v>
          </cell>
          <cell r="T367">
            <v>2804640.0000000005</v>
          </cell>
          <cell r="U367">
            <v>6433626</v>
          </cell>
          <cell r="V367">
            <v>186640</v>
          </cell>
          <cell r="W367">
            <v>188520</v>
          </cell>
          <cell r="X367">
            <v>267639.59999999998</v>
          </cell>
          <cell r="Y367">
            <v>562464</v>
          </cell>
          <cell r="Z367">
            <v>222950875.60000002</v>
          </cell>
          <cell r="AA367">
            <v>229416593.60000002</v>
          </cell>
          <cell r="AB367">
            <v>16309785.99999994</v>
          </cell>
          <cell r="AC367">
            <v>7.1092442547712631E-2</v>
          </cell>
          <cell r="AD367">
            <v>245726379.59999999</v>
          </cell>
          <cell r="AE367">
            <v>233124830</v>
          </cell>
          <cell r="AF367">
            <v>267639.59999999998</v>
          </cell>
          <cell r="AG367">
            <v>12333910</v>
          </cell>
          <cell r="AH367">
            <v>194734830</v>
          </cell>
          <cell r="AI367">
            <v>38390000</v>
          </cell>
          <cell r="AJ367">
            <v>267639.59999999998</v>
          </cell>
          <cell r="AK367">
            <v>0</v>
          </cell>
          <cell r="AL367">
            <v>10499980</v>
          </cell>
          <cell r="AM367">
            <v>1833930</v>
          </cell>
          <cell r="AN367">
            <v>3.7369136593351842</v>
          </cell>
          <cell r="AO367">
            <v>3.0919372215000682</v>
          </cell>
          <cell r="AP367">
            <v>2809800</v>
          </cell>
          <cell r="AQ367">
            <v>593133</v>
          </cell>
          <cell r="AR367">
            <v>3402933</v>
          </cell>
          <cell r="AS367">
            <v>0.24095247348565735</v>
          </cell>
          <cell r="AT367">
            <v>0.3167218482195393</v>
          </cell>
          <cell r="AU367">
            <v>0.25415911509277439</v>
          </cell>
          <cell r="AV367">
            <v>677028.26</v>
          </cell>
          <cell r="AW367">
            <v>187858.18</v>
          </cell>
          <cell r="AX367">
            <v>864886.44</v>
          </cell>
        </row>
        <row r="368">
          <cell r="B368">
            <v>2000</v>
          </cell>
          <cell r="C368">
            <v>217.25</v>
          </cell>
          <cell r="D368">
            <v>8031.4384349827387</v>
          </cell>
          <cell r="E368">
            <v>1744830</v>
          </cell>
          <cell r="F368">
            <v>69.666666666666671</v>
          </cell>
          <cell r="G368">
            <v>37835.942583732052</v>
          </cell>
          <cell r="H368">
            <v>2635904</v>
          </cell>
          <cell r="I368">
            <v>87360</v>
          </cell>
          <cell r="J368">
            <v>2520</v>
          </cell>
          <cell r="K368">
            <v>4470614</v>
          </cell>
          <cell r="L368">
            <v>2304000</v>
          </cell>
          <cell r="O368">
            <v>0</v>
          </cell>
          <cell r="P368">
            <v>2304000</v>
          </cell>
          <cell r="Q368">
            <v>6774614</v>
          </cell>
          <cell r="R368">
            <v>204591740</v>
          </cell>
          <cell r="S368">
            <v>3817920</v>
          </cell>
          <cell r="T368">
            <v>2921280</v>
          </cell>
          <cell r="U368">
            <v>6419448</v>
          </cell>
          <cell r="V368">
            <v>178930</v>
          </cell>
          <cell r="W368">
            <v>185180</v>
          </cell>
          <cell r="X368">
            <v>385344</v>
          </cell>
          <cell r="Y368">
            <v>2555760</v>
          </cell>
          <cell r="Z368">
            <v>221055602</v>
          </cell>
          <cell r="AA368">
            <v>227830216</v>
          </cell>
          <cell r="AB368">
            <v>16270797</v>
          </cell>
          <cell r="AC368">
            <v>7.1416326094340357E-2</v>
          </cell>
          <cell r="AD368">
            <v>244101013</v>
          </cell>
          <cell r="AE368">
            <v>242964244</v>
          </cell>
          <cell r="AF368">
            <v>408599</v>
          </cell>
          <cell r="AG368">
            <v>728170</v>
          </cell>
          <cell r="AH368">
            <v>186654244</v>
          </cell>
          <cell r="AI368">
            <v>56310000</v>
          </cell>
          <cell r="AJ368">
            <v>249690</v>
          </cell>
          <cell r="AK368">
            <v>158909</v>
          </cell>
          <cell r="AL368">
            <v>528880</v>
          </cell>
          <cell r="AM368">
            <v>199290</v>
          </cell>
          <cell r="AN368">
            <v>2.2008605694406298</v>
          </cell>
          <cell r="AO368">
            <v>1.1569341158849857</v>
          </cell>
          <cell r="AP368">
            <v>240306</v>
          </cell>
          <cell r="AQ368">
            <v>172257</v>
          </cell>
          <cell r="AR368">
            <v>412563</v>
          </cell>
          <cell r="AS368">
            <v>0.37176816225978543</v>
          </cell>
          <cell r="AT368">
            <v>0.33593578200015095</v>
          </cell>
          <cell r="AU368">
            <v>0.35680710582383773</v>
          </cell>
          <cell r="AV368">
            <v>89338.12</v>
          </cell>
          <cell r="AW368">
            <v>57867.29</v>
          </cell>
          <cell r="AX368">
            <v>147205.40999999997</v>
          </cell>
        </row>
        <row r="369">
          <cell r="B369">
            <v>2001</v>
          </cell>
          <cell r="C369">
            <v>248.83333333333334</v>
          </cell>
          <cell r="D369">
            <v>7174.778298727394</v>
          </cell>
          <cell r="E369">
            <v>1785324</v>
          </cell>
          <cell r="F369">
            <v>69.833333333333329</v>
          </cell>
          <cell r="G369">
            <v>38930.806682577568</v>
          </cell>
          <cell r="H369">
            <v>2718668</v>
          </cell>
          <cell r="I369">
            <v>92460</v>
          </cell>
          <cell r="J369">
            <v>2520</v>
          </cell>
          <cell r="K369">
            <v>4598972</v>
          </cell>
          <cell r="L369">
            <v>5090400</v>
          </cell>
          <cell r="M369">
            <v>0</v>
          </cell>
          <cell r="N369">
            <v>0</v>
          </cell>
          <cell r="O369">
            <v>0</v>
          </cell>
          <cell r="P369">
            <v>5090400</v>
          </cell>
          <cell r="Q369">
            <v>9689372</v>
          </cell>
          <cell r="R369">
            <v>202462240</v>
          </cell>
          <cell r="S369">
            <v>4044720</v>
          </cell>
          <cell r="T369">
            <v>2778720</v>
          </cell>
          <cell r="U369">
            <v>6455652</v>
          </cell>
          <cell r="V369">
            <v>163600.00000000006</v>
          </cell>
          <cell r="W369">
            <v>207670</v>
          </cell>
          <cell r="X369">
            <v>973368.5</v>
          </cell>
          <cell r="Y369">
            <v>4979160</v>
          </cell>
          <cell r="Z369">
            <v>222065130.5</v>
          </cell>
          <cell r="AA369">
            <v>231754502.5</v>
          </cell>
          <cell r="AB369">
            <v>18143456.919999998</v>
          </cell>
          <cell r="AC369">
            <v>7.8287397760481478E-2</v>
          </cell>
          <cell r="AD369">
            <v>249897959.42000002</v>
          </cell>
          <cell r="AE369">
            <v>248554898</v>
          </cell>
          <cell r="AF369">
            <v>1112511.42</v>
          </cell>
          <cell r="AG369">
            <v>230550</v>
          </cell>
          <cell r="AH369">
            <v>141114898</v>
          </cell>
          <cell r="AI369">
            <v>107440000</v>
          </cell>
          <cell r="AJ369">
            <v>199090</v>
          </cell>
          <cell r="AK369">
            <v>913421.42</v>
          </cell>
          <cell r="AL369">
            <v>125760</v>
          </cell>
          <cell r="AM369">
            <v>104790</v>
          </cell>
          <cell r="AN369">
            <v>2.7998931338498529</v>
          </cell>
          <cell r="AO369">
            <v>0.78827405668893302</v>
          </cell>
          <cell r="AP369">
            <v>44916</v>
          </cell>
          <cell r="AQ369">
            <v>132936</v>
          </cell>
          <cell r="AR369">
            <v>177852</v>
          </cell>
          <cell r="AS369">
            <v>0.29356843886365658</v>
          </cell>
          <cell r="AT369">
            <v>0.37650418246374201</v>
          </cell>
          <cell r="AU369">
            <v>0.35555900411578167</v>
          </cell>
          <cell r="AV369">
            <v>13185.919999999998</v>
          </cell>
          <cell r="AW369">
            <v>50050.960000000006</v>
          </cell>
          <cell r="AX369">
            <v>63236.88</v>
          </cell>
        </row>
        <row r="370">
          <cell r="B370">
            <v>2002</v>
          </cell>
          <cell r="C370">
            <v>267.66666666666669</v>
          </cell>
          <cell r="D370">
            <v>7196.6488169364875</v>
          </cell>
          <cell r="E370">
            <v>1926303</v>
          </cell>
          <cell r="F370">
            <v>71.583333333333329</v>
          </cell>
          <cell r="G370">
            <v>39837.233993015136</v>
          </cell>
          <cell r="H370">
            <v>2851682</v>
          </cell>
          <cell r="I370">
            <v>97296</v>
          </cell>
          <cell r="J370">
            <v>2400</v>
          </cell>
          <cell r="K370">
            <v>4877681</v>
          </cell>
          <cell r="L370">
            <v>4020000</v>
          </cell>
          <cell r="M370">
            <v>0</v>
          </cell>
          <cell r="N370">
            <v>0</v>
          </cell>
          <cell r="O370">
            <v>0</v>
          </cell>
          <cell r="P370">
            <v>4020000</v>
          </cell>
          <cell r="Q370">
            <v>8897681</v>
          </cell>
          <cell r="R370">
            <v>205970480.00000003</v>
          </cell>
          <cell r="S370">
            <v>4139880.0000000019</v>
          </cell>
          <cell r="T370">
            <v>2688839.9999999991</v>
          </cell>
          <cell r="U370">
            <v>6456240</v>
          </cell>
          <cell r="V370">
            <v>180050.00000000006</v>
          </cell>
          <cell r="W370">
            <v>213009.99999999991</v>
          </cell>
          <cell r="X370">
            <v>1041346.0000000001</v>
          </cell>
          <cell r="Y370">
            <v>8126620</v>
          </cell>
          <cell r="Z370">
            <v>228816466.00000009</v>
          </cell>
          <cell r="AA370">
            <v>237714147.00000009</v>
          </cell>
          <cell r="AB370">
            <v>19412710.999999944</v>
          </cell>
          <cell r="AC370">
            <v>8.1664096331632866E-2</v>
          </cell>
          <cell r="AD370">
            <v>257126858</v>
          </cell>
          <cell r="AE370">
            <v>255328761</v>
          </cell>
          <cell r="AF370">
            <v>1087107</v>
          </cell>
          <cell r="AG370">
            <v>710990</v>
          </cell>
          <cell r="AH370">
            <v>169188761</v>
          </cell>
          <cell r="AI370">
            <v>86140000</v>
          </cell>
          <cell r="AJ370">
            <v>169540</v>
          </cell>
          <cell r="AK370">
            <v>917567.00000000012</v>
          </cell>
          <cell r="AL370">
            <v>530390</v>
          </cell>
          <cell r="AM370">
            <v>180600</v>
          </cell>
          <cell r="AN370">
            <v>4.0702484095496088</v>
          </cell>
          <cell r="AO370">
            <v>1.2440072739295751</v>
          </cell>
          <cell r="AP370">
            <v>130309</v>
          </cell>
          <cell r="AQ370">
            <v>145176</v>
          </cell>
          <cell r="AR370">
            <v>275485</v>
          </cell>
          <cell r="AS370">
            <v>0.42306632696129964</v>
          </cell>
          <cell r="AT370">
            <v>0.40110149060450762</v>
          </cell>
          <cell r="AU370">
            <v>0.41149122456758075</v>
          </cell>
          <cell r="AV370">
            <v>55129.35</v>
          </cell>
          <cell r="AW370">
            <v>58230.31</v>
          </cell>
          <cell r="AX370">
            <v>113359.65999999999</v>
          </cell>
        </row>
        <row r="371">
          <cell r="B371">
            <v>2003</v>
          </cell>
          <cell r="C371">
            <v>282.66666666666669</v>
          </cell>
          <cell r="D371">
            <v>7224.6084905660373</v>
          </cell>
          <cell r="E371">
            <v>2042156</v>
          </cell>
          <cell r="F371">
            <v>73.583333333333329</v>
          </cell>
          <cell r="G371">
            <v>41305.454133635336</v>
          </cell>
          <cell r="H371">
            <v>3039393</v>
          </cell>
          <cell r="I371">
            <v>97296</v>
          </cell>
          <cell r="J371">
            <v>2373</v>
          </cell>
          <cell r="K371">
            <v>5181218</v>
          </cell>
          <cell r="L371">
            <v>3827760</v>
          </cell>
          <cell r="M371">
            <v>0</v>
          </cell>
          <cell r="N371">
            <v>0</v>
          </cell>
          <cell r="O371">
            <v>0</v>
          </cell>
          <cell r="P371">
            <v>3827760</v>
          </cell>
          <cell r="Q371">
            <v>9008978</v>
          </cell>
          <cell r="R371">
            <v>215269395</v>
          </cell>
          <cell r="S371">
            <v>4187879.9999999991</v>
          </cell>
          <cell r="T371">
            <v>2603519.9999999991</v>
          </cell>
          <cell r="U371">
            <v>6364260.0000000009</v>
          </cell>
          <cell r="V371">
            <v>208110.00000000012</v>
          </cell>
          <cell r="W371">
            <v>223420.00000000012</v>
          </cell>
          <cell r="X371">
            <v>874123.99999999977</v>
          </cell>
          <cell r="Y371">
            <v>13039105</v>
          </cell>
          <cell r="Z371">
            <v>242769814</v>
          </cell>
          <cell r="AA371">
            <v>251778792</v>
          </cell>
          <cell r="AB371">
            <v>19110200.000000011</v>
          </cell>
          <cell r="AC371">
            <v>7.5900753388315603E-2</v>
          </cell>
          <cell r="AD371">
            <v>270888992</v>
          </cell>
          <cell r="AE371">
            <v>269711114</v>
          </cell>
          <cell r="AF371">
            <v>925897.99999999988</v>
          </cell>
          <cell r="AG371">
            <v>251980</v>
          </cell>
          <cell r="AH371">
            <v>208321114</v>
          </cell>
          <cell r="AI371">
            <v>61390000</v>
          </cell>
          <cell r="AJ371">
            <v>214529.99999999985</v>
          </cell>
          <cell r="AK371">
            <v>711368</v>
          </cell>
          <cell r="AL371">
            <v>137950</v>
          </cell>
          <cell r="AM371">
            <v>114030</v>
          </cell>
          <cell r="AN371">
            <v>3.1373663861723902</v>
          </cell>
          <cell r="AO371">
            <v>1.0704730433803029</v>
          </cell>
          <cell r="AP371">
            <v>43970</v>
          </cell>
          <cell r="AQ371">
            <v>106523</v>
          </cell>
          <cell r="AR371">
            <v>150493</v>
          </cell>
          <cell r="AS371">
            <v>0.41550852854218784</v>
          </cell>
          <cell r="AT371">
            <v>0.45905888869070527</v>
          </cell>
          <cell r="AU371">
            <v>0.44633464679420298</v>
          </cell>
          <cell r="AV371">
            <v>18269.91</v>
          </cell>
          <cell r="AW371">
            <v>48900.329999999994</v>
          </cell>
          <cell r="AX371">
            <v>67170.239999999991</v>
          </cell>
        </row>
        <row r="386">
          <cell r="B386" t="str">
            <v>CHANGE</v>
          </cell>
          <cell r="C386" t="str">
            <v>Residential</v>
          </cell>
          <cell r="F386" t="str">
            <v>Commercial</v>
          </cell>
          <cell r="I386" t="str">
            <v>ST Lites</v>
          </cell>
          <cell r="J386" t="str">
            <v>SP Lites</v>
          </cell>
          <cell r="K386" t="str">
            <v>Total</v>
          </cell>
          <cell r="L386" t="str">
            <v>Industrial</v>
          </cell>
          <cell r="M386" t="str">
            <v>Measured</v>
          </cell>
          <cell r="N386" t="str">
            <v>Billing</v>
          </cell>
          <cell r="O386" t="str">
            <v>Industrial</v>
          </cell>
          <cell r="P386" t="str">
            <v>Industrial</v>
          </cell>
          <cell r="Q386" t="str">
            <v>Retail</v>
          </cell>
          <cell r="R386" t="str">
            <v>Whse</v>
          </cell>
          <cell r="S386" t="str">
            <v>Carmacks</v>
          </cell>
          <cell r="T386" t="str">
            <v>Ross Rvr</v>
          </cell>
          <cell r="U386" t="str">
            <v>Haines Jn</v>
          </cell>
          <cell r="V386" t="str">
            <v>Creek</v>
          </cell>
          <cell r="W386" t="str">
            <v>River PT</v>
          </cell>
          <cell r="X386" t="str">
            <v>Turbine</v>
          </cell>
          <cell r="Y386" t="str">
            <v>Sales</v>
          </cell>
          <cell r="Z386" t="str">
            <v>P. Pwr</v>
          </cell>
          <cell r="AA386" t="str">
            <v>Total</v>
          </cell>
          <cell r="AB386" t="str">
            <v>Losses</v>
          </cell>
          <cell r="AC386" t="str">
            <v>Losses</v>
          </cell>
        </row>
        <row r="387">
          <cell r="B387" t="str">
            <v>%</v>
          </cell>
          <cell r="C387" t="str">
            <v>Cust</v>
          </cell>
          <cell r="D387" t="str">
            <v>Use</v>
          </cell>
          <cell r="E387" t="str">
            <v>Sales</v>
          </cell>
          <cell r="F387" t="str">
            <v>Cust</v>
          </cell>
          <cell r="G387" t="str">
            <v>Use</v>
          </cell>
          <cell r="H387" t="str">
            <v>Sales</v>
          </cell>
          <cell r="I387" t="str">
            <v>Sales</v>
          </cell>
          <cell r="J387" t="str">
            <v>Sales</v>
          </cell>
          <cell r="K387" t="str">
            <v>Sales</v>
          </cell>
          <cell r="L387" t="str">
            <v>Sales</v>
          </cell>
          <cell r="M387" t="str">
            <v>Demand</v>
          </cell>
          <cell r="N387" t="str">
            <v>Demand</v>
          </cell>
          <cell r="O387" t="str">
            <v>Sales</v>
          </cell>
          <cell r="P387" t="str">
            <v>Sales</v>
          </cell>
          <cell r="Q387" t="str">
            <v>Sales</v>
          </cell>
          <cell r="AA387" t="str">
            <v>Sales</v>
          </cell>
          <cell r="AD387" t="str">
            <v>Total</v>
          </cell>
          <cell r="AE387" t="str">
            <v>Hydro</v>
          </cell>
          <cell r="AF387" t="str">
            <v>Wind</v>
          </cell>
          <cell r="AG387" t="str">
            <v>Diesel</v>
          </cell>
          <cell r="AH387" t="str">
            <v>Whse</v>
          </cell>
          <cell r="AI387" t="str">
            <v>Aishihik</v>
          </cell>
          <cell r="AJ387" t="str">
            <v>Whse</v>
          </cell>
          <cell r="AK387" t="str">
            <v>Faro</v>
          </cell>
          <cell r="AL387" t="str">
            <v>Whse</v>
          </cell>
          <cell r="AM387" t="str">
            <v>Faro</v>
          </cell>
          <cell r="AN387" t="str">
            <v>Whse</v>
          </cell>
          <cell r="AO387" t="str">
            <v>Faro</v>
          </cell>
          <cell r="AP387" t="str">
            <v>Whse</v>
          </cell>
          <cell r="AQ387" t="str">
            <v>Faro</v>
          </cell>
          <cell r="AR387" t="str">
            <v>Total</v>
          </cell>
          <cell r="AS387" t="str">
            <v>Whse</v>
          </cell>
          <cell r="AT387" t="str">
            <v>Faro</v>
          </cell>
          <cell r="AU387" t="str">
            <v>Total</v>
          </cell>
          <cell r="AV387" t="str">
            <v>Whse</v>
          </cell>
          <cell r="AW387" t="str">
            <v>Faro</v>
          </cell>
          <cell r="AX387" t="str">
            <v>Total</v>
          </cell>
        </row>
        <row r="388">
          <cell r="D388" t="str">
            <v>KWh/Cust</v>
          </cell>
          <cell r="E388" t="str">
            <v>KWh</v>
          </cell>
          <cell r="G388" t="str">
            <v>KWh</v>
          </cell>
          <cell r="H388" t="str">
            <v>KWh</v>
          </cell>
          <cell r="I388" t="str">
            <v>KWh</v>
          </cell>
          <cell r="J388" t="str">
            <v>KWh</v>
          </cell>
          <cell r="K388" t="str">
            <v>KWh</v>
          </cell>
          <cell r="L388" t="str">
            <v>KWh</v>
          </cell>
          <cell r="M388" t="str">
            <v>KVA</v>
          </cell>
          <cell r="N388" t="str">
            <v>KVA</v>
          </cell>
          <cell r="O388" t="str">
            <v>KWh</v>
          </cell>
          <cell r="P388" t="str">
            <v>KWh</v>
          </cell>
          <cell r="Q388" t="str">
            <v>KWh</v>
          </cell>
          <cell r="AA388" t="str">
            <v>KWh</v>
          </cell>
          <cell r="AB388" t="str">
            <v>KWh</v>
          </cell>
          <cell r="AC388" t="str">
            <v>%</v>
          </cell>
          <cell r="AD388" t="str">
            <v>KWh</v>
          </cell>
          <cell r="AE388" t="str">
            <v>KWh</v>
          </cell>
          <cell r="AF388" t="str">
            <v>KWh</v>
          </cell>
          <cell r="AG388" t="str">
            <v>KWh</v>
          </cell>
          <cell r="AH388" t="str">
            <v>KWh</v>
          </cell>
          <cell r="AI388" t="str">
            <v>KWh</v>
          </cell>
          <cell r="AJ388" t="str">
            <v>KWh</v>
          </cell>
          <cell r="AK388" t="str">
            <v>KWh</v>
          </cell>
          <cell r="AL388" t="str">
            <v>KWh</v>
          </cell>
          <cell r="AM388" t="str">
            <v>KWh</v>
          </cell>
          <cell r="AN388" t="str">
            <v>KWh/L</v>
          </cell>
          <cell r="AO388" t="str">
            <v>KWh/L</v>
          </cell>
          <cell r="AS388" t="str">
            <v>$/L</v>
          </cell>
          <cell r="AT388" t="str">
            <v>$/L</v>
          </cell>
          <cell r="AU388" t="str">
            <v>$/L</v>
          </cell>
          <cell r="AV388" t="str">
            <v>$</v>
          </cell>
          <cell r="AW388" t="str">
            <v>$</v>
          </cell>
          <cell r="AX388" t="str">
            <v>$</v>
          </cell>
        </row>
        <row r="390">
          <cell r="B390" t="str">
            <v>1986</v>
          </cell>
        </row>
        <row r="391">
          <cell r="B391">
            <v>1987</v>
          </cell>
          <cell r="C391">
            <v>61.100260416666671</v>
          </cell>
          <cell r="D391">
            <v>18.230757527769349</v>
          </cell>
          <cell r="E391">
            <v>90.470058269834169</v>
          </cell>
          <cell r="F391">
            <v>12.866242038216535</v>
          </cell>
          <cell r="G391">
            <v>-4.3637818664736372</v>
          </cell>
          <cell r="H391">
            <v>7.9410054347825998</v>
          </cell>
          <cell r="I391">
            <v>0</v>
          </cell>
          <cell r="J391">
            <v>0</v>
          </cell>
          <cell r="K391">
            <v>-15.211642731070562</v>
          </cell>
          <cell r="L391">
            <v>0</v>
          </cell>
          <cell r="O391">
            <v>0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0</v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  <cell r="AA391">
            <v>0</v>
          </cell>
          <cell r="AB391">
            <v>0</v>
          </cell>
          <cell r="AC391">
            <v>0</v>
          </cell>
          <cell r="AD391">
            <v>0</v>
          </cell>
          <cell r="AE391">
            <v>0</v>
          </cell>
          <cell r="AF391">
            <v>0</v>
          </cell>
          <cell r="AG391">
            <v>0</v>
          </cell>
          <cell r="AH391">
            <v>0</v>
          </cell>
          <cell r="AI391">
            <v>0</v>
          </cell>
          <cell r="AJ391">
            <v>0</v>
          </cell>
          <cell r="AK391">
            <v>0</v>
          </cell>
          <cell r="AL391">
            <v>0</v>
          </cell>
          <cell r="AM391">
            <v>0</v>
          </cell>
          <cell r="AN391">
            <v>0</v>
          </cell>
          <cell r="AO391">
            <v>0</v>
          </cell>
          <cell r="AP391">
            <v>0</v>
          </cell>
          <cell r="AQ391">
            <v>0</v>
          </cell>
          <cell r="AR391">
            <v>0</v>
          </cell>
          <cell r="AS391">
            <v>0</v>
          </cell>
          <cell r="AT391">
            <v>0</v>
          </cell>
          <cell r="AU391">
            <v>0</v>
          </cell>
          <cell r="AV391">
            <v>0</v>
          </cell>
          <cell r="AW391">
            <v>0</v>
          </cell>
          <cell r="AX391">
            <v>0</v>
          </cell>
        </row>
        <row r="392">
          <cell r="B392">
            <v>1988</v>
          </cell>
          <cell r="C392">
            <v>8.628005657708627</v>
          </cell>
          <cell r="D392">
            <v>4.6849980153510051</v>
          </cell>
          <cell r="E392">
            <v>13.717225566887659</v>
          </cell>
          <cell r="F392">
            <v>4.1760722347629953</v>
          </cell>
          <cell r="G392">
            <v>-3.9842359583166176</v>
          </cell>
          <cell r="H392">
            <v>2.5451704823664656E-2</v>
          </cell>
          <cell r="I392">
            <v>0</v>
          </cell>
          <cell r="J392">
            <v>0</v>
          </cell>
          <cell r="K392">
            <v>-12.759202301815654</v>
          </cell>
          <cell r="L392">
            <v>0</v>
          </cell>
          <cell r="O392">
            <v>0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0</v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Z392">
            <v>0</v>
          </cell>
          <cell r="AA392">
            <v>0</v>
          </cell>
          <cell r="AB392">
            <v>0</v>
          </cell>
          <cell r="AC392">
            <v>0</v>
          </cell>
          <cell r="AD392">
            <v>0</v>
          </cell>
          <cell r="AE392">
            <v>0</v>
          </cell>
          <cell r="AF392">
            <v>0</v>
          </cell>
          <cell r="AG392">
            <v>0</v>
          </cell>
          <cell r="AH392">
            <v>0</v>
          </cell>
          <cell r="AI392">
            <v>0</v>
          </cell>
          <cell r="AJ392">
            <v>0</v>
          </cell>
          <cell r="AK392">
            <v>0</v>
          </cell>
          <cell r="AL392">
            <v>0</v>
          </cell>
          <cell r="AM392">
            <v>0</v>
          </cell>
          <cell r="AN392">
            <v>0</v>
          </cell>
          <cell r="AO392">
            <v>0</v>
          </cell>
          <cell r="AP392">
            <v>0</v>
          </cell>
          <cell r="AQ392">
            <v>0</v>
          </cell>
          <cell r="AR392">
            <v>0</v>
          </cell>
          <cell r="AS392">
            <v>0</v>
          </cell>
          <cell r="AT392">
            <v>0</v>
          </cell>
          <cell r="AU392">
            <v>0</v>
          </cell>
          <cell r="AV392">
            <v>0</v>
          </cell>
          <cell r="AW392">
            <v>0</v>
          </cell>
          <cell r="AX392">
            <v>0</v>
          </cell>
        </row>
        <row r="393">
          <cell r="B393">
            <v>1989</v>
          </cell>
          <cell r="C393">
            <v>13.523065476190466</v>
          </cell>
          <cell r="D393">
            <v>9.26034158773823</v>
          </cell>
          <cell r="E393">
            <v>24.035689120157432</v>
          </cell>
          <cell r="F393">
            <v>5.2004333694474436</v>
          </cell>
          <cell r="G393">
            <v>2.862013036109623</v>
          </cell>
          <cell r="H393">
            <v>8.2112834865248452</v>
          </cell>
          <cell r="I393">
            <v>0</v>
          </cell>
          <cell r="J393">
            <v>0</v>
          </cell>
          <cell r="K393">
            <v>0.59052119074134435</v>
          </cell>
          <cell r="L393">
            <v>0</v>
          </cell>
          <cell r="O393">
            <v>0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0</v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Z393">
            <v>0</v>
          </cell>
          <cell r="AA393">
            <v>0</v>
          </cell>
          <cell r="AB393">
            <v>0</v>
          </cell>
          <cell r="AC393">
            <v>0</v>
          </cell>
          <cell r="AD393">
            <v>0</v>
          </cell>
          <cell r="AE393">
            <v>0</v>
          </cell>
          <cell r="AF393">
            <v>0</v>
          </cell>
          <cell r="AG393">
            <v>0</v>
          </cell>
          <cell r="AH393">
            <v>0</v>
          </cell>
          <cell r="AI393">
            <v>0</v>
          </cell>
          <cell r="AJ393">
            <v>0</v>
          </cell>
          <cell r="AK393">
            <v>0</v>
          </cell>
          <cell r="AL393">
            <v>0</v>
          </cell>
          <cell r="AM393">
            <v>0</v>
          </cell>
          <cell r="AN393">
            <v>0</v>
          </cell>
          <cell r="AO393">
            <v>0</v>
          </cell>
          <cell r="AP393">
            <v>0</v>
          </cell>
          <cell r="AQ393">
            <v>0</v>
          </cell>
          <cell r="AR393">
            <v>0</v>
          </cell>
          <cell r="AS393">
            <v>0</v>
          </cell>
          <cell r="AT393">
            <v>0</v>
          </cell>
          <cell r="AU393">
            <v>0</v>
          </cell>
          <cell r="AV393">
            <v>0</v>
          </cell>
          <cell r="AW393">
            <v>0</v>
          </cell>
          <cell r="AX393">
            <v>0</v>
          </cell>
        </row>
        <row r="394">
          <cell r="B394">
            <v>1990</v>
          </cell>
          <cell r="C394">
            <v>1.9990168769457695</v>
          </cell>
          <cell r="D394">
            <v>4.9253309846623683</v>
          </cell>
          <cell r="E394">
            <v>7.0228060592369523</v>
          </cell>
          <cell r="F394">
            <v>10.813594232749747</v>
          </cell>
          <cell r="G394">
            <v>8.276953907066753</v>
          </cell>
          <cell r="H394">
            <v>19.985584350158405</v>
          </cell>
          <cell r="I394">
            <v>0</v>
          </cell>
          <cell r="J394">
            <v>0</v>
          </cell>
          <cell r="K394">
            <v>-5.1996561294079697</v>
          </cell>
          <cell r="L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0</v>
          </cell>
          <cell r="V394">
            <v>0</v>
          </cell>
          <cell r="W394">
            <v>0</v>
          </cell>
          <cell r="X394">
            <v>0</v>
          </cell>
          <cell r="Y394">
            <v>0</v>
          </cell>
          <cell r="Z394">
            <v>0</v>
          </cell>
          <cell r="AA394">
            <v>0</v>
          </cell>
          <cell r="AB394">
            <v>0</v>
          </cell>
          <cell r="AC394">
            <v>0</v>
          </cell>
          <cell r="AD394">
            <v>0</v>
          </cell>
          <cell r="AE394">
            <v>0</v>
          </cell>
          <cell r="AF394">
            <v>0</v>
          </cell>
          <cell r="AG394">
            <v>0</v>
          </cell>
          <cell r="AH394">
            <v>0</v>
          </cell>
          <cell r="AI394">
            <v>0</v>
          </cell>
          <cell r="AJ394">
            <v>0</v>
          </cell>
          <cell r="AK394">
            <v>0</v>
          </cell>
          <cell r="AL394">
            <v>0</v>
          </cell>
          <cell r="AM394">
            <v>0</v>
          </cell>
          <cell r="AN394">
            <v>0</v>
          </cell>
          <cell r="AO394">
            <v>0</v>
          </cell>
          <cell r="AP394">
            <v>0</v>
          </cell>
          <cell r="AQ394">
            <v>0</v>
          </cell>
          <cell r="AR394">
            <v>0</v>
          </cell>
          <cell r="AS394">
            <v>0</v>
          </cell>
          <cell r="AT394">
            <v>0</v>
          </cell>
          <cell r="AU394">
            <v>0</v>
          </cell>
          <cell r="AV394">
            <v>0</v>
          </cell>
          <cell r="AW394">
            <v>0</v>
          </cell>
          <cell r="AX394">
            <v>0</v>
          </cell>
        </row>
        <row r="395">
          <cell r="B395">
            <v>1991</v>
          </cell>
          <cell r="C395">
            <v>4.530120481927713</v>
          </cell>
          <cell r="D395">
            <v>-5.9733080428503227</v>
          </cell>
          <cell r="E395">
            <v>-1.7137856120204131</v>
          </cell>
          <cell r="F395">
            <v>5.5762081784386686</v>
          </cell>
          <cell r="G395">
            <v>-3.0325499826859947</v>
          </cell>
          <cell r="H395">
            <v>2.3745568956028862</v>
          </cell>
          <cell r="I395">
            <v>0</v>
          </cell>
          <cell r="J395">
            <v>0</v>
          </cell>
          <cell r="K395">
            <v>12.795731830803359</v>
          </cell>
          <cell r="L395">
            <v>0</v>
          </cell>
          <cell r="O395">
            <v>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0</v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  <cell r="Z395">
            <v>0</v>
          </cell>
          <cell r="AA395">
            <v>0</v>
          </cell>
          <cell r="AB395">
            <v>0</v>
          </cell>
          <cell r="AC395">
            <v>0</v>
          </cell>
          <cell r="AD395">
            <v>0</v>
          </cell>
          <cell r="AE395">
            <v>0</v>
          </cell>
          <cell r="AF395">
            <v>0</v>
          </cell>
          <cell r="AG395">
            <v>0</v>
          </cell>
          <cell r="AH395">
            <v>0</v>
          </cell>
          <cell r="AI395">
            <v>0</v>
          </cell>
          <cell r="AJ395">
            <v>0</v>
          </cell>
          <cell r="AK395">
            <v>0</v>
          </cell>
          <cell r="AL395">
            <v>0</v>
          </cell>
          <cell r="AM395">
            <v>0</v>
          </cell>
          <cell r="AN395">
            <v>0</v>
          </cell>
          <cell r="AO395">
            <v>0</v>
          </cell>
          <cell r="AP395">
            <v>0</v>
          </cell>
          <cell r="AQ395">
            <v>0</v>
          </cell>
          <cell r="AR395">
            <v>0</v>
          </cell>
          <cell r="AS395">
            <v>0</v>
          </cell>
          <cell r="AT395">
            <v>0</v>
          </cell>
          <cell r="AU395">
            <v>0</v>
          </cell>
          <cell r="AV395">
            <v>0</v>
          </cell>
          <cell r="AW395">
            <v>0</v>
          </cell>
          <cell r="AX395">
            <v>0</v>
          </cell>
        </row>
        <row r="396">
          <cell r="B396">
            <v>1992</v>
          </cell>
          <cell r="C396">
            <v>9.2208390963577358E-2</v>
          </cell>
          <cell r="D396">
            <v>-3.3680887147805927</v>
          </cell>
          <cell r="E396">
            <v>-3.2789859842271452</v>
          </cell>
          <cell r="F396">
            <v>0.17605633802815213</v>
          </cell>
          <cell r="G396">
            <v>0.59617382558632137</v>
          </cell>
          <cell r="H396">
            <v>0.77327976542009846</v>
          </cell>
          <cell r="I396">
            <v>0</v>
          </cell>
          <cell r="J396">
            <v>0</v>
          </cell>
          <cell r="K396">
            <v>26.286380021984112</v>
          </cell>
          <cell r="L396">
            <v>0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0</v>
          </cell>
          <cell r="V396">
            <v>0</v>
          </cell>
          <cell r="W396">
            <v>0</v>
          </cell>
          <cell r="X396">
            <v>0</v>
          </cell>
          <cell r="Y396">
            <v>0</v>
          </cell>
          <cell r="Z396">
            <v>0</v>
          </cell>
          <cell r="AA396">
            <v>0</v>
          </cell>
          <cell r="AB396">
            <v>0</v>
          </cell>
          <cell r="AC396">
            <v>0</v>
          </cell>
          <cell r="AD396">
            <v>0</v>
          </cell>
          <cell r="AE396">
            <v>0</v>
          </cell>
          <cell r="AF396">
            <v>0</v>
          </cell>
          <cell r="AG396">
            <v>0</v>
          </cell>
          <cell r="AH396">
            <v>0</v>
          </cell>
          <cell r="AI396">
            <v>0</v>
          </cell>
          <cell r="AJ396">
            <v>0</v>
          </cell>
          <cell r="AK396">
            <v>0</v>
          </cell>
          <cell r="AL396">
            <v>0</v>
          </cell>
          <cell r="AM396">
            <v>0</v>
          </cell>
          <cell r="AN396">
            <v>0</v>
          </cell>
          <cell r="AO396">
            <v>0</v>
          </cell>
          <cell r="AP396">
            <v>0</v>
          </cell>
          <cell r="AQ396">
            <v>0</v>
          </cell>
          <cell r="AR396">
            <v>0</v>
          </cell>
          <cell r="AS396">
            <v>0</v>
          </cell>
          <cell r="AT396">
            <v>0</v>
          </cell>
          <cell r="AU396">
            <v>0</v>
          </cell>
          <cell r="AV396">
            <v>0</v>
          </cell>
          <cell r="AW396">
            <v>0</v>
          </cell>
          <cell r="AX396">
            <v>0</v>
          </cell>
        </row>
        <row r="397">
          <cell r="B397">
            <v>1993</v>
          </cell>
          <cell r="C397">
            <v>-23.921387993244281</v>
          </cell>
          <cell r="D397">
            <v>0.21023694331536724</v>
          </cell>
          <cell r="E397">
            <v>-23.761442644844511</v>
          </cell>
          <cell r="F397">
            <v>-10.896309314586993</v>
          </cell>
          <cell r="G397">
            <v>-12.007272167272331</v>
          </cell>
          <cell r="H397">
            <v>-21.595231966269012</v>
          </cell>
          <cell r="I397">
            <v>0</v>
          </cell>
          <cell r="J397">
            <v>0</v>
          </cell>
          <cell r="K397">
            <v>1.6087527269338153</v>
          </cell>
          <cell r="L397">
            <v>0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0</v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Z397">
            <v>0</v>
          </cell>
          <cell r="AA397">
            <v>0</v>
          </cell>
          <cell r="AB397">
            <v>0</v>
          </cell>
          <cell r="AC397">
            <v>0</v>
          </cell>
          <cell r="AD397">
            <v>0</v>
          </cell>
          <cell r="AE397">
            <v>0</v>
          </cell>
          <cell r="AF397">
            <v>0</v>
          </cell>
          <cell r="AG397">
            <v>0</v>
          </cell>
          <cell r="AH397">
            <v>0</v>
          </cell>
          <cell r="AI397">
            <v>0</v>
          </cell>
          <cell r="AJ397">
            <v>0</v>
          </cell>
          <cell r="AK397">
            <v>0</v>
          </cell>
          <cell r="AL397">
            <v>0</v>
          </cell>
          <cell r="AM397">
            <v>0</v>
          </cell>
          <cell r="AN397">
            <v>0</v>
          </cell>
          <cell r="AO397">
            <v>0</v>
          </cell>
          <cell r="AP397">
            <v>0</v>
          </cell>
          <cell r="AQ397">
            <v>0</v>
          </cell>
          <cell r="AR397">
            <v>0</v>
          </cell>
          <cell r="AS397">
            <v>0</v>
          </cell>
          <cell r="AT397">
            <v>0</v>
          </cell>
          <cell r="AU397">
            <v>0</v>
          </cell>
          <cell r="AV397">
            <v>0</v>
          </cell>
          <cell r="AW397">
            <v>0</v>
          </cell>
          <cell r="AX397">
            <v>0</v>
          </cell>
        </row>
        <row r="398">
          <cell r="B398">
            <v>1994</v>
          </cell>
          <cell r="C398">
            <v>-43.24924318869828</v>
          </cell>
          <cell r="D398">
            <v>-12.136240904312412</v>
          </cell>
          <cell r="E398">
            <v>-50.136651750338345</v>
          </cell>
          <cell r="F398">
            <v>-15.187376725838265</v>
          </cell>
          <cell r="G398">
            <v>-4.7758556763041859</v>
          </cell>
          <cell r="H398">
            <v>-19.237905208699789</v>
          </cell>
          <cell r="I398">
            <v>-35.31817749453058</v>
          </cell>
          <cell r="J398">
            <v>-19.6551724137931</v>
          </cell>
          <cell r="K398">
            <v>797.45142027390284</v>
          </cell>
          <cell r="L398">
            <v>0</v>
          </cell>
          <cell r="O398">
            <v>0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0</v>
          </cell>
          <cell r="V398">
            <v>0</v>
          </cell>
          <cell r="W398">
            <v>0</v>
          </cell>
          <cell r="X398">
            <v>0</v>
          </cell>
          <cell r="Y398">
            <v>0</v>
          </cell>
          <cell r="Z398">
            <v>0</v>
          </cell>
          <cell r="AA398">
            <v>0</v>
          </cell>
          <cell r="AB398">
            <v>0</v>
          </cell>
          <cell r="AC398">
            <v>0</v>
          </cell>
          <cell r="AD398">
            <v>0</v>
          </cell>
          <cell r="AE398">
            <v>0</v>
          </cell>
          <cell r="AF398">
            <v>0</v>
          </cell>
          <cell r="AG398">
            <v>0</v>
          </cell>
          <cell r="AH398">
            <v>0</v>
          </cell>
          <cell r="AI398">
            <v>0</v>
          </cell>
          <cell r="AJ398">
            <v>0</v>
          </cell>
          <cell r="AK398">
            <v>0</v>
          </cell>
          <cell r="AL398">
            <v>0</v>
          </cell>
          <cell r="AM398">
            <v>0</v>
          </cell>
          <cell r="AN398">
            <v>0</v>
          </cell>
          <cell r="AO398">
            <v>0</v>
          </cell>
          <cell r="AP398">
            <v>0</v>
          </cell>
          <cell r="AQ398">
            <v>0</v>
          </cell>
          <cell r="AR398">
            <v>0</v>
          </cell>
          <cell r="AS398">
            <v>0</v>
          </cell>
          <cell r="AT398">
            <v>0</v>
          </cell>
          <cell r="AU398">
            <v>0</v>
          </cell>
          <cell r="AV398">
            <v>0</v>
          </cell>
          <cell r="AW398">
            <v>0</v>
          </cell>
          <cell r="AX398">
            <v>0</v>
          </cell>
        </row>
        <row r="399">
          <cell r="B399">
            <v>1995</v>
          </cell>
          <cell r="C399">
            <v>82.432432432432435</v>
          </cell>
          <cell r="D399">
            <v>-5.0344161307512074</v>
          </cell>
          <cell r="E399">
            <v>73.248024626332239</v>
          </cell>
          <cell r="F399">
            <v>20.465116279069751</v>
          </cell>
          <cell r="G399">
            <v>5.8306168279934178</v>
          </cell>
          <cell r="H399">
            <v>27.48897562069903</v>
          </cell>
          <cell r="I399">
            <v>55.060049019607838</v>
          </cell>
          <cell r="J399">
            <v>91.845493562231752</v>
          </cell>
          <cell r="K399">
            <v>46.285882469516302</v>
          </cell>
          <cell r="L399">
            <v>1297.223592070224</v>
          </cell>
          <cell r="O399">
            <v>-100</v>
          </cell>
          <cell r="P399">
            <v>1274.2787351527122</v>
          </cell>
          <cell r="Q399">
            <v>681.45676661233006</v>
          </cell>
          <cell r="R399">
            <v>2.3376513694570944</v>
          </cell>
          <cell r="S399">
            <v>0.16335064850208081</v>
          </cell>
          <cell r="T399">
            <v>-0.70690865336410225</v>
          </cell>
          <cell r="U399">
            <v>2.0857473928157511</v>
          </cell>
          <cell r="V399">
            <v>-448.42105263157902</v>
          </cell>
          <cell r="W399">
            <v>29.776021080368899</v>
          </cell>
          <cell r="X399">
            <v>-2.0993261676641284</v>
          </cell>
          <cell r="Y399">
            <v>0</v>
          </cell>
          <cell r="Z399">
            <v>2.9087069395023368</v>
          </cell>
          <cell r="AA399">
            <v>39.378542437869783</v>
          </cell>
          <cell r="AB399">
            <v>26.394872014600558</v>
          </cell>
          <cell r="AC399">
            <v>-9.315401206076535</v>
          </cell>
          <cell r="AD399">
            <v>38.3785708439476</v>
          </cell>
          <cell r="AE399">
            <v>22.173977586049286</v>
          </cell>
          <cell r="AF399">
            <v>-2.0993261676641284</v>
          </cell>
          <cell r="AG399">
            <v>11765.408861671471</v>
          </cell>
          <cell r="AH399">
            <v>50.242966919924889</v>
          </cell>
          <cell r="AI399">
            <v>-27.117478510028658</v>
          </cell>
          <cell r="AJ399">
            <v>-2.0993261676641284</v>
          </cell>
          <cell r="AK399">
            <v>0</v>
          </cell>
          <cell r="AL399">
            <v>7371.4944253859339</v>
          </cell>
          <cell r="AM399">
            <v>34843.355855855858</v>
          </cell>
          <cell r="AN399">
            <v>1.0291388187677164</v>
          </cell>
          <cell r="AO399">
            <v>311.56531304470241</v>
          </cell>
          <cell r="AP399">
            <v>7295.3856409572691</v>
          </cell>
          <cell r="AQ399">
            <v>8390.3549323313528</v>
          </cell>
          <cell r="AR399">
            <v>7765.8488874640598</v>
          </cell>
          <cell r="AS399">
            <v>3.0087978827904704</v>
          </cell>
          <cell r="AT399">
            <v>7.4821398429377961</v>
          </cell>
          <cell r="AU399">
            <v>5.2566774493344681</v>
          </cell>
          <cell r="AV399">
            <v>7517.8978475465838</v>
          </cell>
          <cell r="AW399">
            <v>9025.6151615301496</v>
          </cell>
          <cell r="AX399">
            <v>8179.331192130111</v>
          </cell>
        </row>
        <row r="400">
          <cell r="B400">
            <v>1996</v>
          </cell>
          <cell r="C400">
            <v>19.356725146198841</v>
          </cell>
          <cell r="D400">
            <v>21.57287402290271</v>
          </cell>
          <cell r="E400">
            <v>45.105401099850553</v>
          </cell>
          <cell r="F400">
            <v>13.610038610038622</v>
          </cell>
          <cell r="G400">
            <v>-2.1846876911919666</v>
          </cell>
          <cell r="H400">
            <v>11.128014080566651</v>
          </cell>
          <cell r="I400">
            <v>-35.129496004868457</v>
          </cell>
          <cell r="J400">
            <v>-49.515287099179716</v>
          </cell>
          <cell r="K400">
            <v>26.555957829558263</v>
          </cell>
          <cell r="L400">
            <v>104.70657551233136</v>
          </cell>
          <cell r="O400">
            <v>0</v>
          </cell>
          <cell r="P400">
            <v>104.70657551233136</v>
          </cell>
          <cell r="Q400">
            <v>97.644077723243043</v>
          </cell>
          <cell r="R400">
            <v>7.582706163543973</v>
          </cell>
          <cell r="S400">
            <v>6.2559118040379946</v>
          </cell>
          <cell r="T400">
            <v>14.763948497854052</v>
          </cell>
          <cell r="U400">
            <v>6.2759261170157954</v>
          </cell>
          <cell r="V400">
            <v>-551.35951661631429</v>
          </cell>
          <cell r="W400">
            <v>37.360406091370571</v>
          </cell>
          <cell r="X400">
            <v>-3.082235041475434</v>
          </cell>
          <cell r="Y400">
            <v>-99.409431734673603</v>
          </cell>
          <cell r="Z400">
            <v>6.9987153935729962</v>
          </cell>
          <cell r="AA400">
            <v>34.31413134632804</v>
          </cell>
          <cell r="AB400">
            <v>17.772647049354575</v>
          </cell>
          <cell r="AC400">
            <v>-12.315520437921279</v>
          </cell>
          <cell r="AD400">
            <v>33.150473583988813</v>
          </cell>
          <cell r="AE400">
            <v>15.505132136356758</v>
          </cell>
          <cell r="AF400">
            <v>-3.082235041475434</v>
          </cell>
          <cell r="AG400">
            <v>164.52261230251949</v>
          </cell>
          <cell r="AH400">
            <v>-0.5245635934013837</v>
          </cell>
          <cell r="AI400">
            <v>73.5335744613933</v>
          </cell>
          <cell r="AJ400">
            <v>-3.082235041475434</v>
          </cell>
          <cell r="AK400">
            <v>0</v>
          </cell>
          <cell r="AL400">
            <v>176.79315752696425</v>
          </cell>
          <cell r="AM400">
            <v>150.74251442972377</v>
          </cell>
          <cell r="AN400">
            <v>3.9295004315475834</v>
          </cell>
          <cell r="AO400">
            <v>-2.2988074085203425</v>
          </cell>
          <cell r="AP400">
            <v>166.32780526956546</v>
          </cell>
          <cell r="AQ400">
            <v>156.64222490933093</v>
          </cell>
          <cell r="AR400">
            <v>161.83590963139119</v>
          </cell>
          <cell r="AS400">
            <v>8.5784141220025525</v>
          </cell>
          <cell r="AT400">
            <v>4.3553013186554246</v>
          </cell>
          <cell r="AU400">
            <v>6.49747055540566</v>
          </cell>
          <cell r="AV400">
            <v>189.17450732762933</v>
          </cell>
          <cell r="AW400">
            <v>167.81976711503356</v>
          </cell>
          <cell r="AX400">
            <v>178.84862076316938</v>
          </cell>
        </row>
        <row r="401">
          <cell r="B401">
            <v>1997</v>
          </cell>
          <cell r="C401">
            <v>-12.134574554956723</v>
          </cell>
          <cell r="D401">
            <v>-10.580851630555376</v>
          </cell>
          <cell r="E401">
            <v>-21.431484855853011</v>
          </cell>
          <cell r="F401">
            <v>0.93457943925234765</v>
          </cell>
          <cell r="G401">
            <v>-6.4976395785446117</v>
          </cell>
          <cell r="H401">
            <v>-5.6237857428300675</v>
          </cell>
          <cell r="I401">
            <v>3.0701754385964897</v>
          </cell>
          <cell r="J401">
            <v>6.5731166912850858</v>
          </cell>
          <cell r="K401">
            <v>-14.173965793422649</v>
          </cell>
          <cell r="L401">
            <v>-56.866858782364346</v>
          </cell>
          <cell r="O401">
            <v>0</v>
          </cell>
          <cell r="P401">
            <v>-56.866858782364346</v>
          </cell>
          <cell r="Q401">
            <v>-54.396384800997602</v>
          </cell>
          <cell r="R401">
            <v>-4.6988416752008044</v>
          </cell>
          <cell r="S401">
            <v>-2.0536140016985893</v>
          </cell>
          <cell r="T401">
            <v>-5.9395485943068209</v>
          </cell>
          <cell r="U401">
            <v>-5.3596693594324503</v>
          </cell>
          <cell r="V401">
            <v>-0.80120481927711262</v>
          </cell>
          <cell r="W401">
            <v>15.024390243902431</v>
          </cell>
          <cell r="X401">
            <v>-0.87761219967850135</v>
          </cell>
          <cell r="Y401">
            <v>14619.613526570049</v>
          </cell>
          <cell r="Z401">
            <v>-4.1462585528203704</v>
          </cell>
          <cell r="AA401">
            <v>-26.428633814434054</v>
          </cell>
          <cell r="AB401">
            <v>-37.310918781761373</v>
          </cell>
          <cell r="AC401">
            <v>-14.79146783801648</v>
          </cell>
          <cell r="AD401">
            <v>-27.105764677568011</v>
          </cell>
          <cell r="AE401">
            <v>-28.779316357010575</v>
          </cell>
          <cell r="AF401">
            <v>-0.87761219967850135</v>
          </cell>
          <cell r="AG401">
            <v>-21.73186945783927</v>
          </cell>
          <cell r="AH401">
            <v>-20.300406912466784</v>
          </cell>
          <cell r="AI401">
            <v>-46.37426370638876</v>
          </cell>
          <cell r="AJ401">
            <v>-0.87761219967850135</v>
          </cell>
          <cell r="AK401">
            <v>0</v>
          </cell>
          <cell r="AL401">
            <v>-14.738403612766326</v>
          </cell>
          <cell r="AM401">
            <v>-30.401653371617254</v>
          </cell>
          <cell r="AN401">
            <v>-2.1655472109836094</v>
          </cell>
          <cell r="AO401">
            <v>0.70125792812283372</v>
          </cell>
          <cell r="AP401">
            <v>-12.85115421343087</v>
          </cell>
          <cell r="AQ401">
            <v>-30.886318542257229</v>
          </cell>
          <cell r="AR401">
            <v>-21.049439300409244</v>
          </cell>
          <cell r="AS401">
            <v>16.120846774050456</v>
          </cell>
          <cell r="AT401">
            <v>17.860367675993082</v>
          </cell>
          <cell r="AU401">
            <v>16.566934472192727</v>
          </cell>
          <cell r="AV401">
            <v>1.1979776811754439</v>
          </cell>
          <cell r="AW401">
            <v>-18.54236091948971</v>
          </cell>
          <cell r="AX401">
            <v>-7.969751643879297</v>
          </cell>
        </row>
        <row r="402">
          <cell r="B402">
            <v>1998</v>
          </cell>
          <cell r="C402">
            <v>-20.371747211895908</v>
          </cell>
          <cell r="D402">
            <v>-7.8833326110910313</v>
          </cell>
          <cell r="E402">
            <v>-26.649107231582526</v>
          </cell>
          <cell r="F402">
            <v>-11.363636363636365</v>
          </cell>
          <cell r="G402">
            <v>-14.042572780992424</v>
          </cell>
          <cell r="H402">
            <v>-23.810462237697838</v>
          </cell>
          <cell r="I402">
            <v>1.2765957446808418</v>
          </cell>
          <cell r="J402">
            <v>-100</v>
          </cell>
          <cell r="K402">
            <v>-25.020082344152506</v>
          </cell>
          <cell r="L402">
            <v>-77.854991285099658</v>
          </cell>
          <cell r="O402">
            <v>0</v>
          </cell>
          <cell r="P402">
            <v>-77.854991285099658</v>
          </cell>
          <cell r="Q402">
            <v>-72.1010498698883</v>
          </cell>
          <cell r="R402">
            <v>-0.65513145398009565</v>
          </cell>
          <cell r="S402">
            <v>4.666560441109957</v>
          </cell>
          <cell r="T402">
            <v>6.4876748210861201</v>
          </cell>
          <cell r="U402">
            <v>14.008058686054792</v>
          </cell>
          <cell r="V402">
            <v>19.990823397637026</v>
          </cell>
          <cell r="W402">
            <v>21.636209422468955</v>
          </cell>
          <cell r="X402">
            <v>13.342099495945646</v>
          </cell>
          <cell r="Y402">
            <v>45.118823351799819</v>
          </cell>
          <cell r="Z402">
            <v>0.19982133301632565</v>
          </cell>
          <cell r="AA402">
            <v>-19.672944215025012</v>
          </cell>
          <cell r="AB402">
            <v>-12.608344887518729</v>
          </cell>
          <cell r="AC402">
            <v>8.7947943049441424</v>
          </cell>
          <cell r="AD402">
            <v>-19.294903330416791</v>
          </cell>
          <cell r="AE402">
            <v>5.022297241189877</v>
          </cell>
          <cell r="AF402">
            <v>13.342099495945646</v>
          </cell>
          <cell r="AG402">
            <v>-91.202711456468137</v>
          </cell>
          <cell r="AH402">
            <v>4.3417675743408157</v>
          </cell>
          <cell r="AI402">
            <v>7.1211301879140265</v>
          </cell>
          <cell r="AJ402">
            <v>13.342099495945646</v>
          </cell>
          <cell r="AK402">
            <v>0</v>
          </cell>
          <cell r="AL402">
            <v>-94.648122755256765</v>
          </cell>
          <cell r="AM402">
            <v>-85.970185085155791</v>
          </cell>
          <cell r="AN402">
            <v>9.4797837427051945E-2</v>
          </cell>
          <cell r="AO402">
            <v>-8.7149004357749185</v>
          </cell>
          <cell r="AP402">
            <v>-94.653191414167509</v>
          </cell>
          <cell r="AQ402">
            <v>-84.630772183171786</v>
          </cell>
          <cell r="AR402">
            <v>-90.664923854620625</v>
          </cell>
          <cell r="AS402">
            <v>-18.510968269270698</v>
          </cell>
          <cell r="AT402">
            <v>-9.2894409877071205</v>
          </cell>
          <cell r="AU402">
            <v>-11.121501827366597</v>
          </cell>
          <cell r="AV402">
            <v>-95.6429374549096</v>
          </cell>
          <cell r="AW402">
            <v>-86.058487531482314</v>
          </cell>
          <cell r="AX402">
            <v>-91.703124518715057</v>
          </cell>
        </row>
        <row r="403">
          <cell r="B403">
            <v>1999</v>
          </cell>
          <cell r="C403">
            <v>-32.352941176470587</v>
          </cell>
          <cell r="D403">
            <v>-4.3000206779624683</v>
          </cell>
          <cell r="E403">
            <v>-35.26177869391578</v>
          </cell>
          <cell r="F403">
            <v>-16.239316239316238</v>
          </cell>
          <cell r="G403">
            <v>-7.8975252702242926</v>
          </cell>
          <cell r="H403">
            <v>-22.854337405828883</v>
          </cell>
          <cell r="I403">
            <v>1.0270774976657293</v>
          </cell>
          <cell r="J403">
            <v>0</v>
          </cell>
          <cell r="K403">
            <v>-28.615982789845194</v>
          </cell>
          <cell r="L403">
            <v>-90.635379061371836</v>
          </cell>
          <cell r="O403">
            <v>0</v>
          </cell>
          <cell r="P403">
            <v>-90.635379061371836</v>
          </cell>
          <cell r="Q403">
            <v>-72.483185859162319</v>
          </cell>
          <cell r="R403">
            <v>0.83705868049384069</v>
          </cell>
          <cell r="S403">
            <v>-1.7546486211336254</v>
          </cell>
          <cell r="T403">
            <v>2.6618641834314394</v>
          </cell>
          <cell r="U403">
            <v>-3.5084530249023804</v>
          </cell>
          <cell r="V403">
            <v>4.9541697126469053</v>
          </cell>
          <cell r="W403">
            <v>-0.41204437400951255</v>
          </cell>
          <cell r="X403">
            <v>3.499593951815605</v>
          </cell>
          <cell r="Y403">
            <v>-68.198746526374123</v>
          </cell>
          <cell r="Z403">
            <v>0.13954875279837964</v>
          </cell>
          <cell r="AA403">
            <v>-6.7933265387305592</v>
          </cell>
          <cell r="AB403">
            <v>7.7274060597754879</v>
          </cell>
          <cell r="AC403">
            <v>15.57906967309577</v>
          </cell>
          <cell r="AD403">
            <v>-5.9519144148204255</v>
          </cell>
          <cell r="AE403">
            <v>-8.1533619227124774</v>
          </cell>
          <cell r="AF403">
            <v>3.499593951815605</v>
          </cell>
          <cell r="AG403">
            <v>71.325007327274264</v>
          </cell>
          <cell r="AH403">
            <v>2.2607632993485449</v>
          </cell>
          <cell r="AI403">
            <v>-39.438397223536839</v>
          </cell>
          <cell r="AJ403">
            <v>3.499593951815605</v>
          </cell>
          <cell r="AK403">
            <v>0</v>
          </cell>
          <cell r="AL403">
            <v>297.60903975340619</v>
          </cell>
          <cell r="AM403">
            <v>-59.767679094409168</v>
          </cell>
          <cell r="AN403">
            <v>-2.5897474830338441</v>
          </cell>
          <cell r="AO403">
            <v>-11.290056604448861</v>
          </cell>
          <cell r="AP403">
            <v>308.17986760085006</v>
          </cell>
          <cell r="AQ403">
            <v>-54.64733786809235</v>
          </cell>
          <cell r="AR403">
            <v>70.470800226630942</v>
          </cell>
          <cell r="AS403">
            <v>-15.838169030030713</v>
          </cell>
          <cell r="AT403">
            <v>-5.8909037975169998</v>
          </cell>
          <cell r="AU403">
            <v>-20.380931297772598</v>
          </cell>
          <cell r="AV403">
            <v>243.5316502236719</v>
          </cell>
          <cell r="AW403">
            <v>-57.319019563895942</v>
          </cell>
          <cell r="AX403">
            <v>35.727263549678099</v>
          </cell>
        </row>
        <row r="404">
          <cell r="B404">
            <v>2000</v>
          </cell>
          <cell r="C404">
            <v>-10.041407867494822</v>
          </cell>
          <cell r="D404">
            <v>-10.793028893572043</v>
          </cell>
          <cell r="E404">
            <v>-19.750664708606735</v>
          </cell>
          <cell r="F404">
            <v>-5.2154195011337778</v>
          </cell>
          <cell r="G404">
            <v>5.0007524986551255</v>
          </cell>
          <cell r="H404">
            <v>-0.4754772234969451</v>
          </cell>
          <cell r="I404">
            <v>0.92421441774490631</v>
          </cell>
          <cell r="J404">
            <v>0</v>
          </cell>
          <cell r="K404">
            <v>-8.9361495833026101</v>
          </cell>
          <cell r="L404">
            <v>48.033924441017732</v>
          </cell>
          <cell r="O404">
            <v>0</v>
          </cell>
          <cell r="P404">
            <v>48.033924441017732</v>
          </cell>
          <cell r="Q404">
            <v>4.7774431238727155</v>
          </cell>
          <cell r="R404">
            <v>-1.9074102239408308</v>
          </cell>
          <cell r="S404">
            <v>-3.0325195818475592</v>
          </cell>
          <cell r="T404">
            <v>4.1588225226766973</v>
          </cell>
          <cell r="U404">
            <v>-0.22037339441242088</v>
          </cell>
          <cell r="V404">
            <v>-4.1309472781825951</v>
          </cell>
          <cell r="W404">
            <v>-1.7716953108423472</v>
          </cell>
          <cell r="X404">
            <v>43.978693735904571</v>
          </cell>
          <cell r="Y404">
            <v>354.3864140638334</v>
          </cell>
          <cell r="Z404">
            <v>-0.85008573969468371</v>
          </cell>
          <cell r="AA404">
            <v>-0.69148337315388941</v>
          </cell>
          <cell r="AB404">
            <v>-0.23905279934354207</v>
          </cell>
          <cell r="AC404">
            <v>0.45558083956724893</v>
          </cell>
          <cell r="AD404">
            <v>-0.66145385067969409</v>
          </cell>
          <cell r="AE404">
            <v>4.2206632386605936</v>
          </cell>
          <cell r="AF404">
            <v>52.667617198650738</v>
          </cell>
          <cell r="AG404">
            <v>-94.096194961695033</v>
          </cell>
          <cell r="AH404">
            <v>-4.1495329828772798</v>
          </cell>
          <cell r="AI404">
            <v>46.678822610054695</v>
          </cell>
          <cell r="AJ404">
            <v>-6.7066308573170748</v>
          </cell>
          <cell r="AK404">
            <v>0</v>
          </cell>
          <cell r="AL404">
            <v>-94.963038024834333</v>
          </cell>
          <cell r="AM404">
            <v>-89.133173021871059</v>
          </cell>
          <cell r="AN404">
            <v>-41.104858980547768</v>
          </cell>
          <cell r="AO404">
            <v>-62.582224896413209</v>
          </cell>
          <cell r="AP404">
            <v>-91.447576339953017</v>
          </cell>
          <cell r="AQ404">
            <v>-70.958115633424541</v>
          </cell>
          <cell r="AR404">
            <v>-87.876252632655422</v>
          </cell>
          <cell r="AS404">
            <v>54.291075282078353</v>
          </cell>
          <cell r="AT404">
            <v>6.0665009024869265</v>
          </cell>
          <cell r="AU404">
            <v>40.387294665231366</v>
          </cell>
          <cell r="AV404">
            <v>-86.804373572234638</v>
          </cell>
          <cell r="AW404">
            <v>-69.196289456227035</v>
          </cell>
          <cell r="AX404">
            <v>-82.979799058937729</v>
          </cell>
        </row>
        <row r="405">
          <cell r="B405">
            <v>2001</v>
          </cell>
          <cell r="C405">
            <v>14.537782892213279</v>
          </cell>
          <cell r="D405">
            <v>-10.666335092901525</v>
          </cell>
          <cell r="E405">
            <v>2.3207991609497824</v>
          </cell>
          <cell r="F405">
            <v>0.23923444976075015</v>
          </cell>
          <cell r="G405">
            <v>2.8937143469402127</v>
          </cell>
          <cell r="H405">
            <v>3.1398715582965142</v>
          </cell>
          <cell r="I405">
            <v>5.8379120879120894</v>
          </cell>
          <cell r="J405">
            <v>0</v>
          </cell>
          <cell r="K405">
            <v>2.8711492425872676</v>
          </cell>
          <cell r="L405">
            <v>120.93750000000001</v>
          </cell>
          <cell r="O405">
            <v>0</v>
          </cell>
          <cell r="P405">
            <v>120.93750000000001</v>
          </cell>
          <cell r="Q405">
            <v>43.024709599690844</v>
          </cell>
          <cell r="R405">
            <v>-1.0408533599645775</v>
          </cell>
          <cell r="S405">
            <v>5.9404073422177461</v>
          </cell>
          <cell r="T405">
            <v>-4.8800525796910961</v>
          </cell>
          <cell r="U405">
            <v>0.56397372484362496</v>
          </cell>
          <cell r="V405">
            <v>-8.5675962666964427</v>
          </cell>
          <cell r="W405">
            <v>12.14494005832163</v>
          </cell>
          <cell r="X405">
            <v>152.59728969440292</v>
          </cell>
          <cell r="Y405">
            <v>94.821109963376841</v>
          </cell>
          <cell r="Z405">
            <v>0.45668532752225488</v>
          </cell>
          <cell r="AA405">
            <v>1.7224609487268339</v>
          </cell>
          <cell r="AB405">
            <v>11.5093312269829</v>
          </cell>
          <cell r="AC405">
            <v>9.6211497313156258</v>
          </cell>
          <cell r="AD405">
            <v>2.3748145690817068</v>
          </cell>
          <cell r="AE405">
            <v>2.3010192396869744</v>
          </cell>
          <cell r="AF405">
            <v>172.27463111755043</v>
          </cell>
          <cell r="AG405">
            <v>-68.338437452792618</v>
          </cell>
          <cell r="AH405">
            <v>-24.397701881345913</v>
          </cell>
          <cell r="AI405">
            <v>90.800923459421057</v>
          </cell>
          <cell r="AJ405">
            <v>-20.265128759661977</v>
          </cell>
          <cell r="AK405">
            <v>474.80785858573154</v>
          </cell>
          <cell r="AL405">
            <v>-76.221449099984866</v>
          </cell>
          <cell r="AM405">
            <v>-47.418335089567961</v>
          </cell>
          <cell r="AN405">
            <v>27.218106077545535</v>
          </cell>
          <cell r="AO405">
            <v>-31.865259579976147</v>
          </cell>
          <cell r="AP405">
            <v>-81.308831240168786</v>
          </cell>
          <cell r="AQ405">
            <v>-22.826938818161235</v>
          </cell>
          <cell r="AR405">
            <v>-56.890947564371984</v>
          </cell>
          <cell r="AS405">
            <v>-21.034540160941528</v>
          </cell>
          <cell r="AT405">
            <v>12.076236780151284</v>
          </cell>
          <cell r="AU405">
            <v>-0.34979732401189123</v>
          </cell>
          <cell r="AV405">
            <v>-85.240432639504832</v>
          </cell>
          <cell r="AW405">
            <v>-13.507337219351367</v>
          </cell>
          <cell r="AX405">
            <v>-57.041741876198707</v>
          </cell>
        </row>
        <row r="406">
          <cell r="B406">
            <v>2002</v>
          </cell>
          <cell r="C406">
            <v>7.5686537173476287</v>
          </cell>
          <cell r="D406">
            <v>0.30482500362376541</v>
          </cell>
          <cell r="E406">
            <v>7.8965498699395731</v>
          </cell>
          <cell r="F406">
            <v>2.5059665871121739</v>
          </cell>
          <cell r="G406">
            <v>2.3283034380153556</v>
          </cell>
          <cell r="H406">
            <v>4.8926165313307735</v>
          </cell>
          <cell r="I406">
            <v>5.2303698896820183</v>
          </cell>
          <cell r="J406">
            <v>-4.7619047619047672</v>
          </cell>
          <cell r="K406">
            <v>6.0602456375033364</v>
          </cell>
          <cell r="L406">
            <v>-21.027817067421029</v>
          </cell>
          <cell r="O406">
            <v>0</v>
          </cell>
          <cell r="P406">
            <v>-21.027817067421029</v>
          </cell>
          <cell r="Q406">
            <v>-8.1707152950676321</v>
          </cell>
          <cell r="R406">
            <v>1.7327873088828882</v>
          </cell>
          <cell r="S406">
            <v>2.3526968492256994</v>
          </cell>
          <cell r="T406">
            <v>-3.2345828295042622</v>
          </cell>
          <cell r="U406">
            <v>9.108297659166098E-3</v>
          </cell>
          <cell r="V406">
            <v>10.055012224938874</v>
          </cell>
          <cell r="W406">
            <v>2.571387297154093</v>
          </cell>
          <cell r="X406">
            <v>6.9837374026383792</v>
          </cell>
          <cell r="Y406">
            <v>63.212670410270007</v>
          </cell>
          <cell r="Z406">
            <v>3.0402501666060067</v>
          </cell>
          <cell r="AA406">
            <v>2.5715334268425316</v>
          </cell>
          <cell r="AB406">
            <v>6.9956573634036401</v>
          </cell>
          <cell r="AC406">
            <v>4.3132083422702694</v>
          </cell>
          <cell r="AD406">
            <v>2.8927401395264951</v>
          </cell>
          <cell r="AE406">
            <v>2.725298537468368</v>
          </cell>
          <cell r="AF406">
            <v>-2.2835199300695663</v>
          </cell>
          <cell r="AG406">
            <v>208.38863587074385</v>
          </cell>
          <cell r="AH406">
            <v>19.894329654690313</v>
          </cell>
          <cell r="AI406">
            <v>-19.825018615040957</v>
          </cell>
          <cell r="AJ406">
            <v>-14.84253352755035</v>
          </cell>
          <cell r="AK406">
            <v>0.45385184858048877</v>
          </cell>
          <cell r="AL406">
            <v>321.74777353689564</v>
          </cell>
          <cell r="AM406">
            <v>72.344689378757508</v>
          </cell>
          <cell r="AN406">
            <v>45.371562947940717</v>
          </cell>
          <cell r="AO406">
            <v>57.814057607693471</v>
          </cell>
          <cell r="AP406">
            <v>190.11710748953604</v>
          </cell>
          <cell r="AQ406">
            <v>9.2074381657338833</v>
          </cell>
          <cell r="AR406">
            <v>54.89564356881003</v>
          </cell>
          <cell r="AS406">
            <v>44.11165198783047</v>
          </cell>
          <cell r="AT406">
            <v>6.5330769979253356</v>
          </cell>
          <cell r="AU406">
            <v>15.730784428000511</v>
          </cell>
          <cell r="AV406">
            <v>318.09255630248032</v>
          </cell>
          <cell r="AW406">
            <v>16.342044188562998</v>
          </cell>
          <cell r="AX406">
            <v>79.261943346983571</v>
          </cell>
        </row>
        <row r="407">
          <cell r="B407">
            <v>2003</v>
          </cell>
          <cell r="C407">
            <v>5.6039850560398508</v>
          </cell>
          <cell r="D407">
            <v>0.38850962914502851</v>
          </cell>
          <cell r="E407">
            <v>6.0142667067434319</v>
          </cell>
          <cell r="F407">
            <v>2.7939464493597299</v>
          </cell>
          <cell r="G407">
            <v>3.6855473973861574</v>
          </cell>
          <cell r="H407">
            <v>6.58246606739461</v>
          </cell>
          <cell r="I407">
            <v>0</v>
          </cell>
          <cell r="J407">
            <v>-1.1249999999999982</v>
          </cell>
          <cell r="K407">
            <v>6.2229776814022975</v>
          </cell>
          <cell r="L407">
            <v>-4.7820895522388103</v>
          </cell>
          <cell r="O407">
            <v>0</v>
          </cell>
          <cell r="P407">
            <v>-4.7820895522388103</v>
          </cell>
          <cell r="Q407">
            <v>1.2508540146584313</v>
          </cell>
          <cell r="R407">
            <v>4.5146833662765395</v>
          </cell>
          <cell r="S407">
            <v>1.1594538972143464</v>
          </cell>
          <cell r="T407">
            <v>-3.1731155442495607</v>
          </cell>
          <cell r="U407">
            <v>-1.4246682279469014</v>
          </cell>
          <cell r="V407">
            <v>15.584559844487679</v>
          </cell>
          <cell r="W407">
            <v>4.8870945026056045</v>
          </cell>
          <cell r="X407">
            <v>-16.058255373334163</v>
          </cell>
          <cell r="Y407">
            <v>60.449301185486704</v>
          </cell>
          <cell r="Z407">
            <v>6.0980524015259885</v>
          </cell>
          <cell r="AA407">
            <v>5.9166209405281611</v>
          </cell>
          <cell r="AB407">
            <v>-1.5583140345515556</v>
          </cell>
          <cell r="AC407">
            <v>-7.0573767447480007</v>
          </cell>
          <cell r="AD407">
            <v>5.3522740125420798</v>
          </cell>
          <cell r="AE407">
            <v>5.6328761960349638</v>
          </cell>
          <cell r="AF407">
            <v>-14.829175049006228</v>
          </cell>
          <cell r="AG407">
            <v>-64.559276501779223</v>
          </cell>
          <cell r="AH407">
            <v>23.129404558970677</v>
          </cell>
          <cell r="AI407">
            <v>-28.732296261899236</v>
          </cell>
          <cell r="AJ407">
            <v>26.536510557980343</v>
          </cell>
          <cell r="AK407">
            <v>-22.47236441589553</v>
          </cell>
          <cell r="AL407">
            <v>-73.990836931314703</v>
          </cell>
          <cell r="AM407">
            <v>-36.860465116279073</v>
          </cell>
          <cell r="AN407">
            <v>-22.91953535780501</v>
          </cell>
          <cell r="AO407">
            <v>-13.94961542315678</v>
          </cell>
          <cell r="AP407">
            <v>-66.257127289749747</v>
          </cell>
          <cell r="AQ407">
            <v>-26.624924229900259</v>
          </cell>
          <cell r="AR407">
            <v>-45.371617329437171</v>
          </cell>
          <cell r="AS407">
            <v>-1.7864334591212172</v>
          </cell>
          <cell r="AT407">
            <v>14.449559386789845</v>
          </cell>
          <cell r="AU407">
            <v>8.467597884557021</v>
          </cell>
          <cell r="AV407">
            <v>-66.859921257914337</v>
          </cell>
          <cell r="AW407">
            <v>-16.022549081397653</v>
          </cell>
          <cell r="AX407">
            <v>-40.745905554056883</v>
          </cell>
        </row>
        <row r="408">
          <cell r="B408">
            <v>2004</v>
          </cell>
          <cell r="C408">
            <v>4.8349056603773422</v>
          </cell>
          <cell r="D408">
            <v>-1.1039002690931721</v>
          </cell>
          <cell r="E408">
            <v>3.6776328546888726</v>
          </cell>
          <cell r="F408">
            <v>7.2480181200453186</v>
          </cell>
          <cell r="G408">
            <v>-2.1169123974033366</v>
          </cell>
          <cell r="H408">
            <v>4.9776715284926887</v>
          </cell>
          <cell r="I408">
            <v>0</v>
          </cell>
          <cell r="J408">
            <v>-39.317319848293295</v>
          </cell>
          <cell r="K408">
            <v>4.3515057656327238</v>
          </cell>
          <cell r="L408">
            <v>-16.085648003009588</v>
          </cell>
          <cell r="O408">
            <v>0</v>
          </cell>
          <cell r="P408">
            <v>-16.085648003009588</v>
          </cell>
          <cell r="Q408">
            <v>-4.3318898103647303</v>
          </cell>
          <cell r="R408">
            <v>2.9455580529689218</v>
          </cell>
          <cell r="S408">
            <v>1.3610705177799387</v>
          </cell>
          <cell r="T408">
            <v>3.2632743362832839</v>
          </cell>
          <cell r="U408">
            <v>-1.6338113150625388</v>
          </cell>
          <cell r="V408">
            <v>4.723463552928675</v>
          </cell>
          <cell r="W408">
            <v>8.6742458150567803</v>
          </cell>
          <cell r="X408">
            <v>-48.173943284934381</v>
          </cell>
          <cell r="Y408">
            <v>22.695691153648955</v>
          </cell>
          <cell r="Z408">
            <v>3.6850915905055626</v>
          </cell>
          <cell r="AA408">
            <v>3.398233398466699</v>
          </cell>
          <cell r="AB408">
            <v>-9.7733514039622715</v>
          </cell>
          <cell r="AC408">
            <v>-12.738694240228954</v>
          </cell>
          <cell r="AD408">
            <v>2.469027608179819</v>
          </cell>
          <cell r="AE408">
            <v>2.6611046514011916</v>
          </cell>
          <cell r="AF408">
            <v>-48.528131608449307</v>
          </cell>
          <cell r="AG408">
            <v>-15.735375823478048</v>
          </cell>
          <cell r="AH408">
            <v>-1.1821677374478701</v>
          </cell>
          <cell r="AI408">
            <v>15.70288320573383</v>
          </cell>
          <cell r="AJ408">
            <v>-21.936325921782451</v>
          </cell>
          <cell r="AK408">
            <v>-56.547525331474006</v>
          </cell>
          <cell r="AL408">
            <v>-54.012323305545486</v>
          </cell>
          <cell r="AM408">
            <v>30.570902394106824</v>
          </cell>
          <cell r="AN408">
            <v>-42.232940685202692</v>
          </cell>
          <cell r="AO408">
            <v>157.26554150132137</v>
          </cell>
          <cell r="AP408">
            <v>-20.391175801682969</v>
          </cell>
          <cell r="AQ408">
            <v>-49.246641570365092</v>
          </cell>
          <cell r="AR408">
            <v>-40.815851900088376</v>
          </cell>
          <cell r="AS408">
            <v>4.5943915581395212</v>
          </cell>
          <cell r="AT408">
            <v>5.6662040647324163</v>
          </cell>
          <cell r="AU408">
            <v>4.2344921052873463</v>
          </cell>
          <cell r="AV408">
            <v>-16.733634703181355</v>
          </cell>
          <cell r="AW408">
            <v>-46.3708527120369</v>
          </cell>
          <cell r="AX408">
            <v>-38.309703821216047</v>
          </cell>
        </row>
        <row r="409">
          <cell r="B409">
            <v>2005</v>
          </cell>
          <cell r="C409">
            <v>2.8965129358830222</v>
          </cell>
          <cell r="D409">
            <v>0.35974344492608612</v>
          </cell>
          <cell r="E409">
            <v>3.266676396227397</v>
          </cell>
          <cell r="F409">
            <v>1.0559662090813049</v>
          </cell>
          <cell r="G409">
            <v>126.36763722876209</v>
          </cell>
          <cell r="H409">
            <v>128.75800298619359</v>
          </cell>
          <cell r="I409">
            <v>0</v>
          </cell>
          <cell r="J409">
            <v>0</v>
          </cell>
          <cell r="K409">
            <v>77.264157905435098</v>
          </cell>
          <cell r="L409">
            <v>-100</v>
          </cell>
          <cell r="O409">
            <v>0</v>
          </cell>
          <cell r="P409">
            <v>-100</v>
          </cell>
          <cell r="Q409">
            <v>11.201026509856039</v>
          </cell>
          <cell r="R409">
            <v>0.41637960116289729</v>
          </cell>
          <cell r="S409">
            <v>-0.8851133600950245</v>
          </cell>
          <cell r="T409">
            <v>0.49991073022668253</v>
          </cell>
          <cell r="U409">
            <v>0.19647683490191525</v>
          </cell>
          <cell r="V409">
            <v>5.5795172983389874</v>
          </cell>
          <cell r="W409">
            <v>2.1828665568369043</v>
          </cell>
          <cell r="X409">
            <v>84.36506675143039</v>
          </cell>
          <cell r="Y409">
            <v>14.779334459277859</v>
          </cell>
          <cell r="Z409">
            <v>1.4599868429554297</v>
          </cell>
          <cell r="AA409">
            <v>1.7824764841390506</v>
          </cell>
          <cell r="AB409">
            <v>8.2732177997696397</v>
          </cell>
          <cell r="AC409">
            <v>6.3770715154902291</v>
          </cell>
          <cell r="AD409">
            <v>2.185667073746056</v>
          </cell>
          <cell r="AE409">
            <v>2.0771273961128767</v>
          </cell>
          <cell r="AF409">
            <v>86.712325605306177</v>
          </cell>
          <cell r="AG409">
            <v>-45.994442612913858</v>
          </cell>
          <cell r="AH409">
            <v>-1.8792892740174483</v>
          </cell>
          <cell r="AI409">
            <v>13.543573138110654</v>
          </cell>
          <cell r="AJ409">
            <v>-4.2335940765510287</v>
          </cell>
          <cell r="AK409">
            <v>135.98559722038001</v>
          </cell>
          <cell r="AL409">
            <v>26.465952080706188</v>
          </cell>
          <cell r="AM409">
            <v>-76.868829337094496</v>
          </cell>
          <cell r="AN409">
            <v>230.63068090470082</v>
          </cell>
          <cell r="AO409">
            <v>41.867681306786508</v>
          </cell>
          <cell r="AP409">
            <v>-61.750085704490921</v>
          </cell>
          <cell r="AQ409">
            <v>-83.695250073986386</v>
          </cell>
          <cell r="AR409">
            <v>-75.070732474064755</v>
          </cell>
          <cell r="AS409">
            <v>15.316952813461015</v>
          </cell>
          <cell r="AT409">
            <v>16.920373321648462</v>
          </cell>
          <cell r="AU409">
            <v>13.353537334418174</v>
          </cell>
          <cell r="AV409">
            <v>-55.891364380658516</v>
          </cell>
          <cell r="AW409">
            <v>-80.936425517343679</v>
          </cell>
          <cell r="AX409">
            <v>-71.741793427792004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5"/>
  <sheetViews>
    <sheetView tabSelected="1" zoomScaleNormal="100" zoomScaleSheetLayoutView="87" workbookViewId="0">
      <selection activeCell="B23" sqref="B23"/>
    </sheetView>
  </sheetViews>
  <sheetFormatPr defaultRowHeight="12.75" x14ac:dyDescent="0.2"/>
  <cols>
    <col min="1" max="1" width="7.85546875" style="4" bestFit="1" customWidth="1"/>
    <col min="2" max="2" width="67.7109375" style="14" customWidth="1"/>
    <col min="3" max="3" width="16.42578125" style="12" bestFit="1" customWidth="1"/>
    <col min="4" max="4" width="11.85546875" style="14" bestFit="1" customWidth="1"/>
    <col min="5" max="5" width="1.7109375" style="14" customWidth="1"/>
    <col min="6" max="6" width="37.42578125" style="14" customWidth="1"/>
    <col min="7" max="16384" width="9.140625" style="14"/>
  </cols>
  <sheetData>
    <row r="1" spans="1:6" ht="15" customHeight="1" x14ac:dyDescent="0.2">
      <c r="A1" s="3" t="s">
        <v>0</v>
      </c>
      <c r="B1" s="48"/>
      <c r="C1" s="49"/>
      <c r="D1" s="48"/>
      <c r="E1" s="2" t="s">
        <v>1</v>
      </c>
    </row>
    <row r="2" spans="1:6" ht="15" customHeight="1" x14ac:dyDescent="0.2">
      <c r="A2" s="3" t="s">
        <v>2</v>
      </c>
      <c r="B2" s="48"/>
      <c r="C2" s="49"/>
      <c r="D2" s="50"/>
    </row>
    <row r="3" spans="1:6" ht="15" customHeight="1" x14ac:dyDescent="0.25">
      <c r="A3" s="3" t="s">
        <v>45</v>
      </c>
      <c r="B3" s="48"/>
      <c r="C3" s="49"/>
      <c r="D3" s="51"/>
      <c r="E3" s="51"/>
    </row>
    <row r="4" spans="1:6" ht="15" customHeight="1" x14ac:dyDescent="0.25">
      <c r="A4" s="3" t="s">
        <v>3</v>
      </c>
      <c r="B4" s="48"/>
      <c r="C4" s="49"/>
      <c r="D4" s="52"/>
      <c r="E4" s="52"/>
      <c r="F4" s="39"/>
    </row>
    <row r="5" spans="1:6" ht="15" customHeight="1" x14ac:dyDescent="0.2">
      <c r="A5" s="53" t="s">
        <v>4</v>
      </c>
      <c r="B5" s="39"/>
      <c r="D5" s="39"/>
      <c r="E5" s="39"/>
    </row>
    <row r="6" spans="1:6" ht="15" customHeight="1" x14ac:dyDescent="0.2">
      <c r="A6" s="54" t="s">
        <v>5</v>
      </c>
      <c r="B6" s="55" t="s">
        <v>81</v>
      </c>
      <c r="C6" s="54" t="s">
        <v>82</v>
      </c>
      <c r="D6" s="54" t="s">
        <v>83</v>
      </c>
      <c r="E6" s="56"/>
    </row>
    <row r="7" spans="1:6" ht="15" customHeight="1" x14ac:dyDescent="0.2">
      <c r="A7" s="10">
        <v>1</v>
      </c>
      <c r="B7" s="39" t="s">
        <v>6</v>
      </c>
      <c r="D7" s="4"/>
      <c r="E7" s="39"/>
    </row>
    <row r="8" spans="1:6" ht="15" customHeight="1" x14ac:dyDescent="0.2">
      <c r="A8" s="10">
        <v>2</v>
      </c>
      <c r="B8" s="37" t="s">
        <v>7</v>
      </c>
      <c r="C8" s="12" t="s">
        <v>8</v>
      </c>
      <c r="D8" s="5">
        <v>49811.56</v>
      </c>
      <c r="E8" s="57"/>
      <c r="F8" s="58"/>
    </row>
    <row r="9" spans="1:6" ht="15" customHeight="1" x14ac:dyDescent="0.2">
      <c r="A9" s="10">
        <v>3</v>
      </c>
      <c r="B9" s="37" t="s">
        <v>9</v>
      </c>
      <c r="C9" s="12" t="s">
        <v>8</v>
      </c>
      <c r="D9" s="6">
        <v>47642.219137876498</v>
      </c>
      <c r="E9" s="57"/>
    </row>
    <row r="10" spans="1:6" ht="15" customHeight="1" x14ac:dyDescent="0.2">
      <c r="A10" s="10">
        <v>4</v>
      </c>
      <c r="B10" s="37" t="s">
        <v>10</v>
      </c>
      <c r="C10" s="12" t="s">
        <v>11</v>
      </c>
      <c r="D10" s="7">
        <f>D8-D9</f>
        <v>2169.3408621234994</v>
      </c>
      <c r="E10" s="59"/>
    </row>
    <row r="11" spans="1:6" ht="15" customHeight="1" x14ac:dyDescent="0.2">
      <c r="A11" s="10"/>
      <c r="B11" s="60"/>
      <c r="D11" s="7"/>
      <c r="E11" s="59"/>
    </row>
    <row r="12" spans="1:6" ht="15" customHeight="1" x14ac:dyDescent="0.2">
      <c r="A12" s="10">
        <v>5</v>
      </c>
      <c r="B12" s="38" t="s">
        <v>12</v>
      </c>
      <c r="D12" s="7"/>
      <c r="E12" s="57"/>
    </row>
    <row r="13" spans="1:6" ht="15" customHeight="1" x14ac:dyDescent="0.2">
      <c r="A13" s="10">
        <v>6</v>
      </c>
      <c r="B13" s="37" t="s">
        <v>13</v>
      </c>
      <c r="D13" s="8">
        <v>1331.6356299999991</v>
      </c>
      <c r="E13" s="59"/>
    </row>
    <row r="14" spans="1:6" ht="15" customHeight="1" x14ac:dyDescent="0.2">
      <c r="A14" s="10">
        <v>7</v>
      </c>
      <c r="B14" s="37" t="s">
        <v>14</v>
      </c>
      <c r="D14" s="9">
        <v>302.11505000000005</v>
      </c>
      <c r="E14" s="59"/>
    </row>
    <row r="15" spans="1:6" ht="15" customHeight="1" x14ac:dyDescent="0.2">
      <c r="A15" s="10">
        <v>8</v>
      </c>
      <c r="B15" s="37" t="s">
        <v>15</v>
      </c>
      <c r="C15" s="12" t="s">
        <v>16</v>
      </c>
      <c r="D15" s="8">
        <f>SUM(D13:D14)</f>
        <v>1633.7506799999992</v>
      </c>
      <c r="E15" s="59"/>
    </row>
    <row r="16" spans="1:6" ht="15" customHeight="1" x14ac:dyDescent="0.2">
      <c r="A16" s="10"/>
      <c r="B16" s="37"/>
      <c r="D16" s="8"/>
      <c r="E16" s="59"/>
    </row>
    <row r="17" spans="1:9" ht="15" customHeight="1" x14ac:dyDescent="0.2">
      <c r="A17" s="10">
        <v>9</v>
      </c>
      <c r="B17" s="38" t="s">
        <v>17</v>
      </c>
      <c r="C17" s="12" t="s">
        <v>84</v>
      </c>
      <c r="D17" s="8">
        <f>-S12.3!H25</f>
        <v>787.3911719479969</v>
      </c>
      <c r="E17" s="61"/>
    </row>
    <row r="18" spans="1:9" ht="15" customHeight="1" x14ac:dyDescent="0.2">
      <c r="A18" s="10"/>
      <c r="B18" s="38"/>
      <c r="D18" s="8"/>
      <c r="E18" s="59"/>
      <c r="I18" s="62"/>
    </row>
    <row r="19" spans="1:9" ht="15" customHeight="1" x14ac:dyDescent="0.2">
      <c r="A19" s="10">
        <v>10</v>
      </c>
      <c r="B19" s="63" t="s">
        <v>18</v>
      </c>
      <c r="C19" s="12" t="s">
        <v>19</v>
      </c>
      <c r="D19" s="64">
        <f>D10-D15-D17</f>
        <v>-251.8009898244967</v>
      </c>
      <c r="E19" s="13"/>
    </row>
    <row r="20" spans="1:9" ht="15" customHeight="1" x14ac:dyDescent="0.2">
      <c r="A20" s="10"/>
      <c r="B20" s="11"/>
      <c r="D20" s="7"/>
      <c r="E20" s="13"/>
    </row>
    <row r="21" spans="1:9" ht="15" customHeight="1" x14ac:dyDescent="0.2">
      <c r="A21" s="10">
        <v>11</v>
      </c>
      <c r="B21" s="39" t="s">
        <v>20</v>
      </c>
      <c r="D21" s="7"/>
      <c r="E21" s="13"/>
    </row>
    <row r="22" spans="1:9" ht="15" customHeight="1" x14ac:dyDescent="0.2">
      <c r="A22" s="10">
        <v>12</v>
      </c>
      <c r="B22" s="37" t="s">
        <v>21</v>
      </c>
      <c r="C22" s="12" t="s">
        <v>8</v>
      </c>
      <c r="D22" s="8">
        <v>53472.67</v>
      </c>
      <c r="E22" s="65"/>
    </row>
    <row r="23" spans="1:9" ht="15" customHeight="1" x14ac:dyDescent="0.2">
      <c r="A23" s="10">
        <v>13</v>
      </c>
      <c r="B23" s="37" t="s">
        <v>22</v>
      </c>
      <c r="C23" s="12" t="s">
        <v>8</v>
      </c>
      <c r="D23" s="9">
        <v>49811.042390837858</v>
      </c>
      <c r="E23" s="13"/>
    </row>
    <row r="24" spans="1:9" ht="15" customHeight="1" x14ac:dyDescent="0.2">
      <c r="A24" s="10">
        <v>14</v>
      </c>
      <c r="B24" s="37" t="s">
        <v>23</v>
      </c>
      <c r="C24" s="12" t="s">
        <v>24</v>
      </c>
      <c r="D24" s="7">
        <f>D22-D23</f>
        <v>3661.6276091621403</v>
      </c>
      <c r="E24" s="57"/>
    </row>
    <row r="25" spans="1:9" ht="15" customHeight="1" x14ac:dyDescent="0.2">
      <c r="A25" s="10"/>
      <c r="B25" s="60"/>
      <c r="D25" s="7"/>
      <c r="E25" s="57"/>
      <c r="F25" s="66"/>
    </row>
    <row r="26" spans="1:9" ht="15" customHeight="1" x14ac:dyDescent="0.2">
      <c r="A26" s="10">
        <v>15</v>
      </c>
      <c r="B26" s="38" t="s">
        <v>25</v>
      </c>
      <c r="D26" s="7"/>
      <c r="E26" s="59"/>
      <c r="F26" s="66"/>
    </row>
    <row r="27" spans="1:9" ht="15" customHeight="1" x14ac:dyDescent="0.2">
      <c r="A27" s="10">
        <v>16</v>
      </c>
      <c r="B27" s="37" t="s">
        <v>41</v>
      </c>
      <c r="D27" s="8">
        <v>1667.50982</v>
      </c>
      <c r="E27" s="59"/>
      <c r="F27" s="66"/>
    </row>
    <row r="28" spans="1:9" ht="15" customHeight="1" x14ac:dyDescent="0.2">
      <c r="A28" s="10">
        <v>17</v>
      </c>
      <c r="B28" s="37" t="s">
        <v>42</v>
      </c>
      <c r="D28" s="8">
        <v>316.97449999999998</v>
      </c>
      <c r="E28" s="57"/>
      <c r="F28" s="66"/>
    </row>
    <row r="29" spans="1:9" ht="15" customHeight="1" x14ac:dyDescent="0.2">
      <c r="A29" s="10">
        <v>18</v>
      </c>
      <c r="B29" s="37" t="s">
        <v>44</v>
      </c>
      <c r="D29" s="8">
        <v>229.35671821985423</v>
      </c>
      <c r="E29" s="59"/>
      <c r="F29" s="66"/>
    </row>
    <row r="30" spans="1:9" ht="15" customHeight="1" x14ac:dyDescent="0.2">
      <c r="A30" s="10">
        <v>19</v>
      </c>
      <c r="B30" s="37" t="s">
        <v>43</v>
      </c>
      <c r="D30" s="9">
        <v>48.517643874103008</v>
      </c>
      <c r="E30" s="59"/>
      <c r="F30" s="66"/>
    </row>
    <row r="31" spans="1:9" ht="15" customHeight="1" x14ac:dyDescent="0.2">
      <c r="A31" s="10">
        <v>20</v>
      </c>
      <c r="B31" s="37" t="s">
        <v>26</v>
      </c>
      <c r="C31" s="12" t="s">
        <v>27</v>
      </c>
      <c r="D31" s="8">
        <f>SUM(D27:D30)</f>
        <v>2262.3586820939577</v>
      </c>
      <c r="E31" s="59"/>
      <c r="F31" s="66"/>
    </row>
    <row r="32" spans="1:9" ht="15" customHeight="1" x14ac:dyDescent="0.2">
      <c r="A32" s="10"/>
      <c r="B32" s="37"/>
      <c r="D32" s="8"/>
      <c r="E32" s="59"/>
    </row>
    <row r="33" spans="1:5" ht="15" customHeight="1" x14ac:dyDescent="0.2">
      <c r="A33" s="10">
        <v>21</v>
      </c>
      <c r="B33" s="38" t="s">
        <v>28</v>
      </c>
      <c r="C33" s="12" t="s">
        <v>85</v>
      </c>
      <c r="D33" s="8">
        <f>-S12.3!H34</f>
        <v>-288.61414260479347</v>
      </c>
      <c r="E33" s="15"/>
    </row>
    <row r="34" spans="1:5" ht="15" customHeight="1" x14ac:dyDescent="0.2">
      <c r="A34" s="10"/>
      <c r="B34" s="37"/>
      <c r="D34" s="8"/>
      <c r="E34" s="15"/>
    </row>
    <row r="35" spans="1:5" ht="15" customHeight="1" x14ac:dyDescent="0.2">
      <c r="A35" s="10">
        <v>22</v>
      </c>
      <c r="B35" s="63" t="s">
        <v>29</v>
      </c>
      <c r="C35" s="12" t="s">
        <v>30</v>
      </c>
      <c r="D35" s="64">
        <f>D24-D31-D33</f>
        <v>1687.883069672976</v>
      </c>
      <c r="E35" s="61"/>
    </row>
    <row r="36" spans="1:5" ht="15" customHeight="1" x14ac:dyDescent="0.2">
      <c r="A36" s="10"/>
      <c r="B36" s="11"/>
      <c r="D36" s="7"/>
      <c r="E36" s="15"/>
    </row>
    <row r="37" spans="1:5" x14ac:dyDescent="0.2">
      <c r="A37" s="10">
        <v>23</v>
      </c>
      <c r="B37" s="39" t="s">
        <v>31</v>
      </c>
      <c r="C37" s="12" t="s">
        <v>32</v>
      </c>
      <c r="D37" s="64">
        <f>D19+D35</f>
        <v>1436.0820798484792</v>
      </c>
      <c r="E37" s="13"/>
    </row>
    <row r="38" spans="1:5" ht="15" customHeight="1" x14ac:dyDescent="0.2">
      <c r="A38" s="10"/>
      <c r="B38" s="39"/>
      <c r="D38" s="7"/>
      <c r="E38" s="13"/>
    </row>
    <row r="39" spans="1:5" ht="15" customHeight="1" x14ac:dyDescent="0.2">
      <c r="A39" s="10">
        <v>24</v>
      </c>
      <c r="B39" s="39" t="s">
        <v>33</v>
      </c>
      <c r="D39" s="7"/>
      <c r="E39" s="13"/>
    </row>
    <row r="40" spans="1:5" ht="15" customHeight="1" x14ac:dyDescent="0.2">
      <c r="A40" s="10">
        <v>25</v>
      </c>
      <c r="B40" s="37" t="s">
        <v>39</v>
      </c>
      <c r="D40" s="7">
        <v>19607.639845511836</v>
      </c>
      <c r="E40" s="66"/>
    </row>
    <row r="41" spans="1:5" ht="15" customHeight="1" x14ac:dyDescent="0.2">
      <c r="A41" s="10">
        <v>26</v>
      </c>
      <c r="B41" s="37" t="s">
        <v>40</v>
      </c>
      <c r="D41" s="9">
        <v>3940.2208440732734</v>
      </c>
      <c r="E41" s="66"/>
    </row>
    <row r="42" spans="1:5" ht="15" customHeight="1" x14ac:dyDescent="0.2">
      <c r="A42" s="10">
        <v>27</v>
      </c>
      <c r="B42" s="39" t="s">
        <v>34</v>
      </c>
      <c r="C42" s="12" t="s">
        <v>35</v>
      </c>
      <c r="D42" s="7">
        <f>SUM(D40:D41)</f>
        <v>23547.860689585108</v>
      </c>
      <c r="E42" s="66"/>
    </row>
    <row r="43" spans="1:5" ht="15" customHeight="1" x14ac:dyDescent="0.2">
      <c r="A43" s="10"/>
      <c r="B43" s="4"/>
      <c r="D43" s="67"/>
      <c r="E43" s="66"/>
    </row>
    <row r="44" spans="1:5" ht="15" customHeight="1" thickBot="1" x14ac:dyDescent="0.25">
      <c r="A44" s="10">
        <v>28</v>
      </c>
      <c r="B44" s="39" t="s">
        <v>38</v>
      </c>
      <c r="C44" s="12" t="s">
        <v>36</v>
      </c>
      <c r="D44" s="68">
        <f>ROUND(D37/D42,4)</f>
        <v>6.0999999999999999E-2</v>
      </c>
      <c r="E44" s="66"/>
    </row>
    <row r="45" spans="1:5" ht="15" customHeight="1" thickTop="1" x14ac:dyDescent="0.2">
      <c r="A45" s="10"/>
      <c r="B45" s="39"/>
      <c r="D45" s="67"/>
      <c r="E45" s="15"/>
    </row>
    <row r="46" spans="1:5" ht="15" customHeight="1" x14ac:dyDescent="0.2">
      <c r="A46" s="10"/>
      <c r="B46" s="4" t="s">
        <v>37</v>
      </c>
      <c r="C46" s="69"/>
      <c r="D46" s="69"/>
    </row>
    <row r="47" spans="1:5" ht="15" customHeight="1" x14ac:dyDescent="0.2">
      <c r="A47" s="10"/>
    </row>
    <row r="48" spans="1:5" x14ac:dyDescent="0.2">
      <c r="A48" s="10"/>
    </row>
    <row r="49" spans="1:1" x14ac:dyDescent="0.2">
      <c r="A49" s="10"/>
    </row>
    <row r="50" spans="1:1" x14ac:dyDescent="0.2">
      <c r="A50" s="10"/>
    </row>
    <row r="51" spans="1:1" x14ac:dyDescent="0.2">
      <c r="A51" s="10"/>
    </row>
    <row r="52" spans="1:1" x14ac:dyDescent="0.2">
      <c r="A52" s="10"/>
    </row>
    <row r="53" spans="1:1" x14ac:dyDescent="0.2">
      <c r="A53" s="10"/>
    </row>
    <row r="54" spans="1:1" x14ac:dyDescent="0.2">
      <c r="A54" s="10"/>
    </row>
    <row r="55" spans="1:1" x14ac:dyDescent="0.2">
      <c r="A55" s="10"/>
    </row>
    <row r="56" spans="1:1" x14ac:dyDescent="0.2">
      <c r="A56" s="10"/>
    </row>
    <row r="57" spans="1:1" x14ac:dyDescent="0.2">
      <c r="A57" s="10"/>
    </row>
    <row r="58" spans="1:1" x14ac:dyDescent="0.2">
      <c r="A58" s="10"/>
    </row>
    <row r="59" spans="1:1" x14ac:dyDescent="0.2">
      <c r="A59" s="10"/>
    </row>
    <row r="60" spans="1:1" x14ac:dyDescent="0.2">
      <c r="A60" s="10"/>
    </row>
    <row r="61" spans="1:1" x14ac:dyDescent="0.2">
      <c r="A61" s="10"/>
    </row>
    <row r="62" spans="1:1" x14ac:dyDescent="0.2">
      <c r="A62" s="10"/>
    </row>
    <row r="63" spans="1:1" x14ac:dyDescent="0.2">
      <c r="A63" s="10"/>
    </row>
    <row r="64" spans="1:1" x14ac:dyDescent="0.2">
      <c r="A64" s="10"/>
    </row>
    <row r="65" spans="1:1" x14ac:dyDescent="0.2">
      <c r="A65" s="10"/>
    </row>
  </sheetData>
  <printOptions horizontalCentered="1"/>
  <pageMargins left="0.5" right="0.5" top="0.75" bottom="0.75" header="0.5" footer="0.5"/>
  <pageSetup scale="9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zoomScaleNormal="100" workbookViewId="0">
      <selection activeCell="L11" sqref="L11"/>
    </sheetView>
  </sheetViews>
  <sheetFormatPr defaultRowHeight="12.75" x14ac:dyDescent="0.2"/>
  <cols>
    <col min="1" max="1" width="6.42578125" style="18" bestFit="1" customWidth="1"/>
    <col min="2" max="7" width="12.7109375" style="18" customWidth="1"/>
    <col min="8" max="8" width="12.7109375" style="47" customWidth="1"/>
    <col min="9" max="9" width="12.7109375" style="18" customWidth="1"/>
    <col min="10" max="10" width="2.7109375" style="18" customWidth="1"/>
    <col min="11" max="256" width="9.140625" style="18"/>
    <col min="257" max="257" width="6.42578125" style="18" bestFit="1" customWidth="1"/>
    <col min="258" max="258" width="12.28515625" style="18" customWidth="1"/>
    <col min="259" max="259" width="11.42578125" style="18" customWidth="1"/>
    <col min="260" max="260" width="11.85546875" style="18" customWidth="1"/>
    <col min="261" max="261" width="10.5703125" style="18" customWidth="1"/>
    <col min="262" max="262" width="9.28515625" style="18" bestFit="1" customWidth="1"/>
    <col min="263" max="263" width="12.140625" style="18" customWidth="1"/>
    <col min="264" max="264" width="11.42578125" style="18" customWidth="1"/>
    <col min="265" max="512" width="9.140625" style="18"/>
    <col min="513" max="513" width="6.42578125" style="18" bestFit="1" customWidth="1"/>
    <col min="514" max="514" width="12.28515625" style="18" customWidth="1"/>
    <col min="515" max="515" width="11.42578125" style="18" customWidth="1"/>
    <col min="516" max="516" width="11.85546875" style="18" customWidth="1"/>
    <col min="517" max="517" width="10.5703125" style="18" customWidth="1"/>
    <col min="518" max="518" width="9.28515625" style="18" bestFit="1" customWidth="1"/>
    <col min="519" max="519" width="12.140625" style="18" customWidth="1"/>
    <col min="520" max="520" width="11.42578125" style="18" customWidth="1"/>
    <col min="521" max="768" width="9.140625" style="18"/>
    <col min="769" max="769" width="6.42578125" style="18" bestFit="1" customWidth="1"/>
    <col min="770" max="770" width="12.28515625" style="18" customWidth="1"/>
    <col min="771" max="771" width="11.42578125" style="18" customWidth="1"/>
    <col min="772" max="772" width="11.85546875" style="18" customWidth="1"/>
    <col min="773" max="773" width="10.5703125" style="18" customWidth="1"/>
    <col min="774" max="774" width="9.28515625" style="18" bestFit="1" customWidth="1"/>
    <col min="775" max="775" width="12.140625" style="18" customWidth="1"/>
    <col min="776" max="776" width="11.42578125" style="18" customWidth="1"/>
    <col min="777" max="1024" width="9.140625" style="18"/>
    <col min="1025" max="1025" width="6.42578125" style="18" bestFit="1" customWidth="1"/>
    <col min="1026" max="1026" width="12.28515625" style="18" customWidth="1"/>
    <col min="1027" max="1027" width="11.42578125" style="18" customWidth="1"/>
    <col min="1028" max="1028" width="11.85546875" style="18" customWidth="1"/>
    <col min="1029" max="1029" width="10.5703125" style="18" customWidth="1"/>
    <col min="1030" max="1030" width="9.28515625" style="18" bestFit="1" customWidth="1"/>
    <col min="1031" max="1031" width="12.140625" style="18" customWidth="1"/>
    <col min="1032" max="1032" width="11.42578125" style="18" customWidth="1"/>
    <col min="1033" max="1280" width="9.140625" style="18"/>
    <col min="1281" max="1281" width="6.42578125" style="18" bestFit="1" customWidth="1"/>
    <col min="1282" max="1282" width="12.28515625" style="18" customWidth="1"/>
    <col min="1283" max="1283" width="11.42578125" style="18" customWidth="1"/>
    <col min="1284" max="1284" width="11.85546875" style="18" customWidth="1"/>
    <col min="1285" max="1285" width="10.5703125" style="18" customWidth="1"/>
    <col min="1286" max="1286" width="9.28515625" style="18" bestFit="1" customWidth="1"/>
    <col min="1287" max="1287" width="12.140625" style="18" customWidth="1"/>
    <col min="1288" max="1288" width="11.42578125" style="18" customWidth="1"/>
    <col min="1289" max="1536" width="9.140625" style="18"/>
    <col min="1537" max="1537" width="6.42578125" style="18" bestFit="1" customWidth="1"/>
    <col min="1538" max="1538" width="12.28515625" style="18" customWidth="1"/>
    <col min="1539" max="1539" width="11.42578125" style="18" customWidth="1"/>
    <col min="1540" max="1540" width="11.85546875" style="18" customWidth="1"/>
    <col min="1541" max="1541" width="10.5703125" style="18" customWidth="1"/>
    <col min="1542" max="1542" width="9.28515625" style="18" bestFit="1" customWidth="1"/>
    <col min="1543" max="1543" width="12.140625" style="18" customWidth="1"/>
    <col min="1544" max="1544" width="11.42578125" style="18" customWidth="1"/>
    <col min="1545" max="1792" width="9.140625" style="18"/>
    <col min="1793" max="1793" width="6.42578125" style="18" bestFit="1" customWidth="1"/>
    <col min="1794" max="1794" width="12.28515625" style="18" customWidth="1"/>
    <col min="1795" max="1795" width="11.42578125" style="18" customWidth="1"/>
    <col min="1796" max="1796" width="11.85546875" style="18" customWidth="1"/>
    <col min="1797" max="1797" width="10.5703125" style="18" customWidth="1"/>
    <col min="1798" max="1798" width="9.28515625" style="18" bestFit="1" customWidth="1"/>
    <col min="1799" max="1799" width="12.140625" style="18" customWidth="1"/>
    <col min="1800" max="1800" width="11.42578125" style="18" customWidth="1"/>
    <col min="1801" max="2048" width="9.140625" style="18"/>
    <col min="2049" max="2049" width="6.42578125" style="18" bestFit="1" customWidth="1"/>
    <col min="2050" max="2050" width="12.28515625" style="18" customWidth="1"/>
    <col min="2051" max="2051" width="11.42578125" style="18" customWidth="1"/>
    <col min="2052" max="2052" width="11.85546875" style="18" customWidth="1"/>
    <col min="2053" max="2053" width="10.5703125" style="18" customWidth="1"/>
    <col min="2054" max="2054" width="9.28515625" style="18" bestFit="1" customWidth="1"/>
    <col min="2055" max="2055" width="12.140625" style="18" customWidth="1"/>
    <col min="2056" max="2056" width="11.42578125" style="18" customWidth="1"/>
    <col min="2057" max="2304" width="9.140625" style="18"/>
    <col min="2305" max="2305" width="6.42578125" style="18" bestFit="1" customWidth="1"/>
    <col min="2306" max="2306" width="12.28515625" style="18" customWidth="1"/>
    <col min="2307" max="2307" width="11.42578125" style="18" customWidth="1"/>
    <col min="2308" max="2308" width="11.85546875" style="18" customWidth="1"/>
    <col min="2309" max="2309" width="10.5703125" style="18" customWidth="1"/>
    <col min="2310" max="2310" width="9.28515625" style="18" bestFit="1" customWidth="1"/>
    <col min="2311" max="2311" width="12.140625" style="18" customWidth="1"/>
    <col min="2312" max="2312" width="11.42578125" style="18" customWidth="1"/>
    <col min="2313" max="2560" width="9.140625" style="18"/>
    <col min="2561" max="2561" width="6.42578125" style="18" bestFit="1" customWidth="1"/>
    <col min="2562" max="2562" width="12.28515625" style="18" customWidth="1"/>
    <col min="2563" max="2563" width="11.42578125" style="18" customWidth="1"/>
    <col min="2564" max="2564" width="11.85546875" style="18" customWidth="1"/>
    <col min="2565" max="2565" width="10.5703125" style="18" customWidth="1"/>
    <col min="2566" max="2566" width="9.28515625" style="18" bestFit="1" customWidth="1"/>
    <col min="2567" max="2567" width="12.140625" style="18" customWidth="1"/>
    <col min="2568" max="2568" width="11.42578125" style="18" customWidth="1"/>
    <col min="2569" max="2816" width="9.140625" style="18"/>
    <col min="2817" max="2817" width="6.42578125" style="18" bestFit="1" customWidth="1"/>
    <col min="2818" max="2818" width="12.28515625" style="18" customWidth="1"/>
    <col min="2819" max="2819" width="11.42578125" style="18" customWidth="1"/>
    <col min="2820" max="2820" width="11.85546875" style="18" customWidth="1"/>
    <col min="2821" max="2821" width="10.5703125" style="18" customWidth="1"/>
    <col min="2822" max="2822" width="9.28515625" style="18" bestFit="1" customWidth="1"/>
    <col min="2823" max="2823" width="12.140625" style="18" customWidth="1"/>
    <col min="2824" max="2824" width="11.42578125" style="18" customWidth="1"/>
    <col min="2825" max="3072" width="9.140625" style="18"/>
    <col min="3073" max="3073" width="6.42578125" style="18" bestFit="1" customWidth="1"/>
    <col min="3074" max="3074" width="12.28515625" style="18" customWidth="1"/>
    <col min="3075" max="3075" width="11.42578125" style="18" customWidth="1"/>
    <col min="3076" max="3076" width="11.85546875" style="18" customWidth="1"/>
    <col min="3077" max="3077" width="10.5703125" style="18" customWidth="1"/>
    <col min="3078" max="3078" width="9.28515625" style="18" bestFit="1" customWidth="1"/>
    <col min="3079" max="3079" width="12.140625" style="18" customWidth="1"/>
    <col min="3080" max="3080" width="11.42578125" style="18" customWidth="1"/>
    <col min="3081" max="3328" width="9.140625" style="18"/>
    <col min="3329" max="3329" width="6.42578125" style="18" bestFit="1" customWidth="1"/>
    <col min="3330" max="3330" width="12.28515625" style="18" customWidth="1"/>
    <col min="3331" max="3331" width="11.42578125" style="18" customWidth="1"/>
    <col min="3332" max="3332" width="11.85546875" style="18" customWidth="1"/>
    <col min="3333" max="3333" width="10.5703125" style="18" customWidth="1"/>
    <col min="3334" max="3334" width="9.28515625" style="18" bestFit="1" customWidth="1"/>
    <col min="3335" max="3335" width="12.140625" style="18" customWidth="1"/>
    <col min="3336" max="3336" width="11.42578125" style="18" customWidth="1"/>
    <col min="3337" max="3584" width="9.140625" style="18"/>
    <col min="3585" max="3585" width="6.42578125" style="18" bestFit="1" customWidth="1"/>
    <col min="3586" max="3586" width="12.28515625" style="18" customWidth="1"/>
    <col min="3587" max="3587" width="11.42578125" style="18" customWidth="1"/>
    <col min="3588" max="3588" width="11.85546875" style="18" customWidth="1"/>
    <col min="3589" max="3589" width="10.5703125" style="18" customWidth="1"/>
    <col min="3590" max="3590" width="9.28515625" style="18" bestFit="1" customWidth="1"/>
    <col min="3591" max="3591" width="12.140625" style="18" customWidth="1"/>
    <col min="3592" max="3592" width="11.42578125" style="18" customWidth="1"/>
    <col min="3593" max="3840" width="9.140625" style="18"/>
    <col min="3841" max="3841" width="6.42578125" style="18" bestFit="1" customWidth="1"/>
    <col min="3842" max="3842" width="12.28515625" style="18" customWidth="1"/>
    <col min="3843" max="3843" width="11.42578125" style="18" customWidth="1"/>
    <col min="3844" max="3844" width="11.85546875" style="18" customWidth="1"/>
    <col min="3845" max="3845" width="10.5703125" style="18" customWidth="1"/>
    <col min="3846" max="3846" width="9.28515625" style="18" bestFit="1" customWidth="1"/>
    <col min="3847" max="3847" width="12.140625" style="18" customWidth="1"/>
    <col min="3848" max="3848" width="11.42578125" style="18" customWidth="1"/>
    <col min="3849" max="4096" width="9.140625" style="18"/>
    <col min="4097" max="4097" width="6.42578125" style="18" bestFit="1" customWidth="1"/>
    <col min="4098" max="4098" width="12.28515625" style="18" customWidth="1"/>
    <col min="4099" max="4099" width="11.42578125" style="18" customWidth="1"/>
    <col min="4100" max="4100" width="11.85546875" style="18" customWidth="1"/>
    <col min="4101" max="4101" width="10.5703125" style="18" customWidth="1"/>
    <col min="4102" max="4102" width="9.28515625" style="18" bestFit="1" customWidth="1"/>
    <col min="4103" max="4103" width="12.140625" style="18" customWidth="1"/>
    <col min="4104" max="4104" width="11.42578125" style="18" customWidth="1"/>
    <col min="4105" max="4352" width="9.140625" style="18"/>
    <col min="4353" max="4353" width="6.42578125" style="18" bestFit="1" customWidth="1"/>
    <col min="4354" max="4354" width="12.28515625" style="18" customWidth="1"/>
    <col min="4355" max="4355" width="11.42578125" style="18" customWidth="1"/>
    <col min="4356" max="4356" width="11.85546875" style="18" customWidth="1"/>
    <col min="4357" max="4357" width="10.5703125" style="18" customWidth="1"/>
    <col min="4358" max="4358" width="9.28515625" style="18" bestFit="1" customWidth="1"/>
    <col min="4359" max="4359" width="12.140625" style="18" customWidth="1"/>
    <col min="4360" max="4360" width="11.42578125" style="18" customWidth="1"/>
    <col min="4361" max="4608" width="9.140625" style="18"/>
    <col min="4609" max="4609" width="6.42578125" style="18" bestFit="1" customWidth="1"/>
    <col min="4610" max="4610" width="12.28515625" style="18" customWidth="1"/>
    <col min="4611" max="4611" width="11.42578125" style="18" customWidth="1"/>
    <col min="4612" max="4612" width="11.85546875" style="18" customWidth="1"/>
    <col min="4613" max="4613" width="10.5703125" style="18" customWidth="1"/>
    <col min="4614" max="4614" width="9.28515625" style="18" bestFit="1" customWidth="1"/>
    <col min="4615" max="4615" width="12.140625" style="18" customWidth="1"/>
    <col min="4616" max="4616" width="11.42578125" style="18" customWidth="1"/>
    <col min="4617" max="4864" width="9.140625" style="18"/>
    <col min="4865" max="4865" width="6.42578125" style="18" bestFit="1" customWidth="1"/>
    <col min="4866" max="4866" width="12.28515625" style="18" customWidth="1"/>
    <col min="4867" max="4867" width="11.42578125" style="18" customWidth="1"/>
    <col min="4868" max="4868" width="11.85546875" style="18" customWidth="1"/>
    <col min="4869" max="4869" width="10.5703125" style="18" customWidth="1"/>
    <col min="4870" max="4870" width="9.28515625" style="18" bestFit="1" customWidth="1"/>
    <col min="4871" max="4871" width="12.140625" style="18" customWidth="1"/>
    <col min="4872" max="4872" width="11.42578125" style="18" customWidth="1"/>
    <col min="4873" max="5120" width="9.140625" style="18"/>
    <col min="5121" max="5121" width="6.42578125" style="18" bestFit="1" customWidth="1"/>
    <col min="5122" max="5122" width="12.28515625" style="18" customWidth="1"/>
    <col min="5123" max="5123" width="11.42578125" style="18" customWidth="1"/>
    <col min="5124" max="5124" width="11.85546875" style="18" customWidth="1"/>
    <col min="5125" max="5125" width="10.5703125" style="18" customWidth="1"/>
    <col min="5126" max="5126" width="9.28515625" style="18" bestFit="1" customWidth="1"/>
    <col min="5127" max="5127" width="12.140625" style="18" customWidth="1"/>
    <col min="5128" max="5128" width="11.42578125" style="18" customWidth="1"/>
    <col min="5129" max="5376" width="9.140625" style="18"/>
    <col min="5377" max="5377" width="6.42578125" style="18" bestFit="1" customWidth="1"/>
    <col min="5378" max="5378" width="12.28515625" style="18" customWidth="1"/>
    <col min="5379" max="5379" width="11.42578125" style="18" customWidth="1"/>
    <col min="5380" max="5380" width="11.85546875" style="18" customWidth="1"/>
    <col min="5381" max="5381" width="10.5703125" style="18" customWidth="1"/>
    <col min="5382" max="5382" width="9.28515625" style="18" bestFit="1" customWidth="1"/>
    <col min="5383" max="5383" width="12.140625" style="18" customWidth="1"/>
    <col min="5384" max="5384" width="11.42578125" style="18" customWidth="1"/>
    <col min="5385" max="5632" width="9.140625" style="18"/>
    <col min="5633" max="5633" width="6.42578125" style="18" bestFit="1" customWidth="1"/>
    <col min="5634" max="5634" width="12.28515625" style="18" customWidth="1"/>
    <col min="5635" max="5635" width="11.42578125" style="18" customWidth="1"/>
    <col min="5636" max="5636" width="11.85546875" style="18" customWidth="1"/>
    <col min="5637" max="5637" width="10.5703125" style="18" customWidth="1"/>
    <col min="5638" max="5638" width="9.28515625" style="18" bestFit="1" customWidth="1"/>
    <col min="5639" max="5639" width="12.140625" style="18" customWidth="1"/>
    <col min="5640" max="5640" width="11.42578125" style="18" customWidth="1"/>
    <col min="5641" max="5888" width="9.140625" style="18"/>
    <col min="5889" max="5889" width="6.42578125" style="18" bestFit="1" customWidth="1"/>
    <col min="5890" max="5890" width="12.28515625" style="18" customWidth="1"/>
    <col min="5891" max="5891" width="11.42578125" style="18" customWidth="1"/>
    <col min="5892" max="5892" width="11.85546875" style="18" customWidth="1"/>
    <col min="5893" max="5893" width="10.5703125" style="18" customWidth="1"/>
    <col min="5894" max="5894" width="9.28515625" style="18" bestFit="1" customWidth="1"/>
    <col min="5895" max="5895" width="12.140625" style="18" customWidth="1"/>
    <col min="5896" max="5896" width="11.42578125" style="18" customWidth="1"/>
    <col min="5897" max="6144" width="9.140625" style="18"/>
    <col min="6145" max="6145" width="6.42578125" style="18" bestFit="1" customWidth="1"/>
    <col min="6146" max="6146" width="12.28515625" style="18" customWidth="1"/>
    <col min="6147" max="6147" width="11.42578125" style="18" customWidth="1"/>
    <col min="6148" max="6148" width="11.85546875" style="18" customWidth="1"/>
    <col min="6149" max="6149" width="10.5703125" style="18" customWidth="1"/>
    <col min="6150" max="6150" width="9.28515625" style="18" bestFit="1" customWidth="1"/>
    <col min="6151" max="6151" width="12.140625" style="18" customWidth="1"/>
    <col min="6152" max="6152" width="11.42578125" style="18" customWidth="1"/>
    <col min="6153" max="6400" width="9.140625" style="18"/>
    <col min="6401" max="6401" width="6.42578125" style="18" bestFit="1" customWidth="1"/>
    <col min="6402" max="6402" width="12.28515625" style="18" customWidth="1"/>
    <col min="6403" max="6403" width="11.42578125" style="18" customWidth="1"/>
    <col min="6404" max="6404" width="11.85546875" style="18" customWidth="1"/>
    <col min="6405" max="6405" width="10.5703125" style="18" customWidth="1"/>
    <col min="6406" max="6406" width="9.28515625" style="18" bestFit="1" customWidth="1"/>
    <col min="6407" max="6407" width="12.140625" style="18" customWidth="1"/>
    <col min="6408" max="6408" width="11.42578125" style="18" customWidth="1"/>
    <col min="6409" max="6656" width="9.140625" style="18"/>
    <col min="6657" max="6657" width="6.42578125" style="18" bestFit="1" customWidth="1"/>
    <col min="6658" max="6658" width="12.28515625" style="18" customWidth="1"/>
    <col min="6659" max="6659" width="11.42578125" style="18" customWidth="1"/>
    <col min="6660" max="6660" width="11.85546875" style="18" customWidth="1"/>
    <col min="6661" max="6661" width="10.5703125" style="18" customWidth="1"/>
    <col min="6662" max="6662" width="9.28515625" style="18" bestFit="1" customWidth="1"/>
    <col min="6663" max="6663" width="12.140625" style="18" customWidth="1"/>
    <col min="6664" max="6664" width="11.42578125" style="18" customWidth="1"/>
    <col min="6665" max="6912" width="9.140625" style="18"/>
    <col min="6913" max="6913" width="6.42578125" style="18" bestFit="1" customWidth="1"/>
    <col min="6914" max="6914" width="12.28515625" style="18" customWidth="1"/>
    <col min="6915" max="6915" width="11.42578125" style="18" customWidth="1"/>
    <col min="6916" max="6916" width="11.85546875" style="18" customWidth="1"/>
    <col min="6917" max="6917" width="10.5703125" style="18" customWidth="1"/>
    <col min="6918" max="6918" width="9.28515625" style="18" bestFit="1" customWidth="1"/>
    <col min="6919" max="6919" width="12.140625" style="18" customWidth="1"/>
    <col min="6920" max="6920" width="11.42578125" style="18" customWidth="1"/>
    <col min="6921" max="7168" width="9.140625" style="18"/>
    <col min="7169" max="7169" width="6.42578125" style="18" bestFit="1" customWidth="1"/>
    <col min="7170" max="7170" width="12.28515625" style="18" customWidth="1"/>
    <col min="7171" max="7171" width="11.42578125" style="18" customWidth="1"/>
    <col min="7172" max="7172" width="11.85546875" style="18" customWidth="1"/>
    <col min="7173" max="7173" width="10.5703125" style="18" customWidth="1"/>
    <col min="7174" max="7174" width="9.28515625" style="18" bestFit="1" customWidth="1"/>
    <col min="7175" max="7175" width="12.140625" style="18" customWidth="1"/>
    <col min="7176" max="7176" width="11.42578125" style="18" customWidth="1"/>
    <col min="7177" max="7424" width="9.140625" style="18"/>
    <col min="7425" max="7425" width="6.42578125" style="18" bestFit="1" customWidth="1"/>
    <col min="7426" max="7426" width="12.28515625" style="18" customWidth="1"/>
    <col min="7427" max="7427" width="11.42578125" style="18" customWidth="1"/>
    <col min="7428" max="7428" width="11.85546875" style="18" customWidth="1"/>
    <col min="7429" max="7429" width="10.5703125" style="18" customWidth="1"/>
    <col min="7430" max="7430" width="9.28515625" style="18" bestFit="1" customWidth="1"/>
    <col min="7431" max="7431" width="12.140625" style="18" customWidth="1"/>
    <col min="7432" max="7432" width="11.42578125" style="18" customWidth="1"/>
    <col min="7433" max="7680" width="9.140625" style="18"/>
    <col min="7681" max="7681" width="6.42578125" style="18" bestFit="1" customWidth="1"/>
    <col min="7682" max="7682" width="12.28515625" style="18" customWidth="1"/>
    <col min="7683" max="7683" width="11.42578125" style="18" customWidth="1"/>
    <col min="7684" max="7684" width="11.85546875" style="18" customWidth="1"/>
    <col min="7685" max="7685" width="10.5703125" style="18" customWidth="1"/>
    <col min="7686" max="7686" width="9.28515625" style="18" bestFit="1" customWidth="1"/>
    <col min="7687" max="7687" width="12.140625" style="18" customWidth="1"/>
    <col min="7688" max="7688" width="11.42578125" style="18" customWidth="1"/>
    <col min="7689" max="7936" width="9.140625" style="18"/>
    <col min="7937" max="7937" width="6.42578125" style="18" bestFit="1" customWidth="1"/>
    <col min="7938" max="7938" width="12.28515625" style="18" customWidth="1"/>
    <col min="7939" max="7939" width="11.42578125" style="18" customWidth="1"/>
    <col min="7940" max="7940" width="11.85546875" style="18" customWidth="1"/>
    <col min="7941" max="7941" width="10.5703125" style="18" customWidth="1"/>
    <col min="7942" max="7942" width="9.28515625" style="18" bestFit="1" customWidth="1"/>
    <col min="7943" max="7943" width="12.140625" style="18" customWidth="1"/>
    <col min="7944" max="7944" width="11.42578125" style="18" customWidth="1"/>
    <col min="7945" max="8192" width="9.140625" style="18"/>
    <col min="8193" max="8193" width="6.42578125" style="18" bestFit="1" customWidth="1"/>
    <col min="8194" max="8194" width="12.28515625" style="18" customWidth="1"/>
    <col min="8195" max="8195" width="11.42578125" style="18" customWidth="1"/>
    <col min="8196" max="8196" width="11.85546875" style="18" customWidth="1"/>
    <col min="8197" max="8197" width="10.5703125" style="18" customWidth="1"/>
    <col min="8198" max="8198" width="9.28515625" style="18" bestFit="1" customWidth="1"/>
    <col min="8199" max="8199" width="12.140625" style="18" customWidth="1"/>
    <col min="8200" max="8200" width="11.42578125" style="18" customWidth="1"/>
    <col min="8201" max="8448" width="9.140625" style="18"/>
    <col min="8449" max="8449" width="6.42578125" style="18" bestFit="1" customWidth="1"/>
    <col min="8450" max="8450" width="12.28515625" style="18" customWidth="1"/>
    <col min="8451" max="8451" width="11.42578125" style="18" customWidth="1"/>
    <col min="8452" max="8452" width="11.85546875" style="18" customWidth="1"/>
    <col min="8453" max="8453" width="10.5703125" style="18" customWidth="1"/>
    <col min="8454" max="8454" width="9.28515625" style="18" bestFit="1" customWidth="1"/>
    <col min="8455" max="8455" width="12.140625" style="18" customWidth="1"/>
    <col min="8456" max="8456" width="11.42578125" style="18" customWidth="1"/>
    <col min="8457" max="8704" width="9.140625" style="18"/>
    <col min="8705" max="8705" width="6.42578125" style="18" bestFit="1" customWidth="1"/>
    <col min="8706" max="8706" width="12.28515625" style="18" customWidth="1"/>
    <col min="8707" max="8707" width="11.42578125" style="18" customWidth="1"/>
    <col min="8708" max="8708" width="11.85546875" style="18" customWidth="1"/>
    <col min="8709" max="8709" width="10.5703125" style="18" customWidth="1"/>
    <col min="8710" max="8710" width="9.28515625" style="18" bestFit="1" customWidth="1"/>
    <col min="8711" max="8711" width="12.140625" style="18" customWidth="1"/>
    <col min="8712" max="8712" width="11.42578125" style="18" customWidth="1"/>
    <col min="8713" max="8960" width="9.140625" style="18"/>
    <col min="8961" max="8961" width="6.42578125" style="18" bestFit="1" customWidth="1"/>
    <col min="8962" max="8962" width="12.28515625" style="18" customWidth="1"/>
    <col min="8963" max="8963" width="11.42578125" style="18" customWidth="1"/>
    <col min="8964" max="8964" width="11.85546875" style="18" customWidth="1"/>
    <col min="8965" max="8965" width="10.5703125" style="18" customWidth="1"/>
    <col min="8966" max="8966" width="9.28515625" style="18" bestFit="1" customWidth="1"/>
    <col min="8967" max="8967" width="12.140625" style="18" customWidth="1"/>
    <col min="8968" max="8968" width="11.42578125" style="18" customWidth="1"/>
    <col min="8969" max="9216" width="9.140625" style="18"/>
    <col min="9217" max="9217" width="6.42578125" style="18" bestFit="1" customWidth="1"/>
    <col min="9218" max="9218" width="12.28515625" style="18" customWidth="1"/>
    <col min="9219" max="9219" width="11.42578125" style="18" customWidth="1"/>
    <col min="9220" max="9220" width="11.85546875" style="18" customWidth="1"/>
    <col min="9221" max="9221" width="10.5703125" style="18" customWidth="1"/>
    <col min="9222" max="9222" width="9.28515625" style="18" bestFit="1" customWidth="1"/>
    <col min="9223" max="9223" width="12.140625" style="18" customWidth="1"/>
    <col min="9224" max="9224" width="11.42578125" style="18" customWidth="1"/>
    <col min="9225" max="9472" width="9.140625" style="18"/>
    <col min="9473" max="9473" width="6.42578125" style="18" bestFit="1" customWidth="1"/>
    <col min="9474" max="9474" width="12.28515625" style="18" customWidth="1"/>
    <col min="9475" max="9475" width="11.42578125" style="18" customWidth="1"/>
    <col min="9476" max="9476" width="11.85546875" style="18" customWidth="1"/>
    <col min="9477" max="9477" width="10.5703125" style="18" customWidth="1"/>
    <col min="9478" max="9478" width="9.28515625" style="18" bestFit="1" customWidth="1"/>
    <col min="9479" max="9479" width="12.140625" style="18" customWidth="1"/>
    <col min="9480" max="9480" width="11.42578125" style="18" customWidth="1"/>
    <col min="9481" max="9728" width="9.140625" style="18"/>
    <col min="9729" max="9729" width="6.42578125" style="18" bestFit="1" customWidth="1"/>
    <col min="9730" max="9730" width="12.28515625" style="18" customWidth="1"/>
    <col min="9731" max="9731" width="11.42578125" style="18" customWidth="1"/>
    <col min="9732" max="9732" width="11.85546875" style="18" customWidth="1"/>
    <col min="9733" max="9733" width="10.5703125" style="18" customWidth="1"/>
    <col min="9734" max="9734" width="9.28515625" style="18" bestFit="1" customWidth="1"/>
    <col min="9735" max="9735" width="12.140625" style="18" customWidth="1"/>
    <col min="9736" max="9736" width="11.42578125" style="18" customWidth="1"/>
    <col min="9737" max="9984" width="9.140625" style="18"/>
    <col min="9985" max="9985" width="6.42578125" style="18" bestFit="1" customWidth="1"/>
    <col min="9986" max="9986" width="12.28515625" style="18" customWidth="1"/>
    <col min="9987" max="9987" width="11.42578125" style="18" customWidth="1"/>
    <col min="9988" max="9988" width="11.85546875" style="18" customWidth="1"/>
    <col min="9989" max="9989" width="10.5703125" style="18" customWidth="1"/>
    <col min="9990" max="9990" width="9.28515625" style="18" bestFit="1" customWidth="1"/>
    <col min="9991" max="9991" width="12.140625" style="18" customWidth="1"/>
    <col min="9992" max="9992" width="11.42578125" style="18" customWidth="1"/>
    <col min="9993" max="10240" width="9.140625" style="18"/>
    <col min="10241" max="10241" width="6.42578125" style="18" bestFit="1" customWidth="1"/>
    <col min="10242" max="10242" width="12.28515625" style="18" customWidth="1"/>
    <col min="10243" max="10243" width="11.42578125" style="18" customWidth="1"/>
    <col min="10244" max="10244" width="11.85546875" style="18" customWidth="1"/>
    <col min="10245" max="10245" width="10.5703125" style="18" customWidth="1"/>
    <col min="10246" max="10246" width="9.28515625" style="18" bestFit="1" customWidth="1"/>
    <col min="10247" max="10247" width="12.140625" style="18" customWidth="1"/>
    <col min="10248" max="10248" width="11.42578125" style="18" customWidth="1"/>
    <col min="10249" max="10496" width="9.140625" style="18"/>
    <col min="10497" max="10497" width="6.42578125" style="18" bestFit="1" customWidth="1"/>
    <col min="10498" max="10498" width="12.28515625" style="18" customWidth="1"/>
    <col min="10499" max="10499" width="11.42578125" style="18" customWidth="1"/>
    <col min="10500" max="10500" width="11.85546875" style="18" customWidth="1"/>
    <col min="10501" max="10501" width="10.5703125" style="18" customWidth="1"/>
    <col min="10502" max="10502" width="9.28515625" style="18" bestFit="1" customWidth="1"/>
    <col min="10503" max="10503" width="12.140625" style="18" customWidth="1"/>
    <col min="10504" max="10504" width="11.42578125" style="18" customWidth="1"/>
    <col min="10505" max="10752" width="9.140625" style="18"/>
    <col min="10753" max="10753" width="6.42578125" style="18" bestFit="1" customWidth="1"/>
    <col min="10754" max="10754" width="12.28515625" style="18" customWidth="1"/>
    <col min="10755" max="10755" width="11.42578125" style="18" customWidth="1"/>
    <col min="10756" max="10756" width="11.85546875" style="18" customWidth="1"/>
    <col min="10757" max="10757" width="10.5703125" style="18" customWidth="1"/>
    <col min="10758" max="10758" width="9.28515625" style="18" bestFit="1" customWidth="1"/>
    <col min="10759" max="10759" width="12.140625" style="18" customWidth="1"/>
    <col min="10760" max="10760" width="11.42578125" style="18" customWidth="1"/>
    <col min="10761" max="11008" width="9.140625" style="18"/>
    <col min="11009" max="11009" width="6.42578125" style="18" bestFit="1" customWidth="1"/>
    <col min="11010" max="11010" width="12.28515625" style="18" customWidth="1"/>
    <col min="11011" max="11011" width="11.42578125" style="18" customWidth="1"/>
    <col min="11012" max="11012" width="11.85546875" style="18" customWidth="1"/>
    <col min="11013" max="11013" width="10.5703125" style="18" customWidth="1"/>
    <col min="11014" max="11014" width="9.28515625" style="18" bestFit="1" customWidth="1"/>
    <col min="11015" max="11015" width="12.140625" style="18" customWidth="1"/>
    <col min="11016" max="11016" width="11.42578125" style="18" customWidth="1"/>
    <col min="11017" max="11264" width="9.140625" style="18"/>
    <col min="11265" max="11265" width="6.42578125" style="18" bestFit="1" customWidth="1"/>
    <col min="11266" max="11266" width="12.28515625" style="18" customWidth="1"/>
    <col min="11267" max="11267" width="11.42578125" style="18" customWidth="1"/>
    <col min="11268" max="11268" width="11.85546875" style="18" customWidth="1"/>
    <col min="11269" max="11269" width="10.5703125" style="18" customWidth="1"/>
    <col min="11270" max="11270" width="9.28515625" style="18" bestFit="1" customWidth="1"/>
    <col min="11271" max="11271" width="12.140625" style="18" customWidth="1"/>
    <col min="11272" max="11272" width="11.42578125" style="18" customWidth="1"/>
    <col min="11273" max="11520" width="9.140625" style="18"/>
    <col min="11521" max="11521" width="6.42578125" style="18" bestFit="1" customWidth="1"/>
    <col min="11522" max="11522" width="12.28515625" style="18" customWidth="1"/>
    <col min="11523" max="11523" width="11.42578125" style="18" customWidth="1"/>
    <col min="11524" max="11524" width="11.85546875" style="18" customWidth="1"/>
    <col min="11525" max="11525" width="10.5703125" style="18" customWidth="1"/>
    <col min="11526" max="11526" width="9.28515625" style="18" bestFit="1" customWidth="1"/>
    <col min="11527" max="11527" width="12.140625" style="18" customWidth="1"/>
    <col min="11528" max="11528" width="11.42578125" style="18" customWidth="1"/>
    <col min="11529" max="11776" width="9.140625" style="18"/>
    <col min="11777" max="11777" width="6.42578125" style="18" bestFit="1" customWidth="1"/>
    <col min="11778" max="11778" width="12.28515625" style="18" customWidth="1"/>
    <col min="11779" max="11779" width="11.42578125" style="18" customWidth="1"/>
    <col min="11780" max="11780" width="11.85546875" style="18" customWidth="1"/>
    <col min="11781" max="11781" width="10.5703125" style="18" customWidth="1"/>
    <col min="11782" max="11782" width="9.28515625" style="18" bestFit="1" customWidth="1"/>
    <col min="11783" max="11783" width="12.140625" style="18" customWidth="1"/>
    <col min="11784" max="11784" width="11.42578125" style="18" customWidth="1"/>
    <col min="11785" max="12032" width="9.140625" style="18"/>
    <col min="12033" max="12033" width="6.42578125" style="18" bestFit="1" customWidth="1"/>
    <col min="12034" max="12034" width="12.28515625" style="18" customWidth="1"/>
    <col min="12035" max="12035" width="11.42578125" style="18" customWidth="1"/>
    <col min="12036" max="12036" width="11.85546875" style="18" customWidth="1"/>
    <col min="12037" max="12037" width="10.5703125" style="18" customWidth="1"/>
    <col min="12038" max="12038" width="9.28515625" style="18" bestFit="1" customWidth="1"/>
    <col min="12039" max="12039" width="12.140625" style="18" customWidth="1"/>
    <col min="12040" max="12040" width="11.42578125" style="18" customWidth="1"/>
    <col min="12041" max="12288" width="9.140625" style="18"/>
    <col min="12289" max="12289" width="6.42578125" style="18" bestFit="1" customWidth="1"/>
    <col min="12290" max="12290" width="12.28515625" style="18" customWidth="1"/>
    <col min="12291" max="12291" width="11.42578125" style="18" customWidth="1"/>
    <col min="12292" max="12292" width="11.85546875" style="18" customWidth="1"/>
    <col min="12293" max="12293" width="10.5703125" style="18" customWidth="1"/>
    <col min="12294" max="12294" width="9.28515625" style="18" bestFit="1" customWidth="1"/>
    <col min="12295" max="12295" width="12.140625" style="18" customWidth="1"/>
    <col min="12296" max="12296" width="11.42578125" style="18" customWidth="1"/>
    <col min="12297" max="12544" width="9.140625" style="18"/>
    <col min="12545" max="12545" width="6.42578125" style="18" bestFit="1" customWidth="1"/>
    <col min="12546" max="12546" width="12.28515625" style="18" customWidth="1"/>
    <col min="12547" max="12547" width="11.42578125" style="18" customWidth="1"/>
    <col min="12548" max="12548" width="11.85546875" style="18" customWidth="1"/>
    <col min="12549" max="12549" width="10.5703125" style="18" customWidth="1"/>
    <col min="12550" max="12550" width="9.28515625" style="18" bestFit="1" customWidth="1"/>
    <col min="12551" max="12551" width="12.140625" style="18" customWidth="1"/>
    <col min="12552" max="12552" width="11.42578125" style="18" customWidth="1"/>
    <col min="12553" max="12800" width="9.140625" style="18"/>
    <col min="12801" max="12801" width="6.42578125" style="18" bestFit="1" customWidth="1"/>
    <col min="12802" max="12802" width="12.28515625" style="18" customWidth="1"/>
    <col min="12803" max="12803" width="11.42578125" style="18" customWidth="1"/>
    <col min="12804" max="12804" width="11.85546875" style="18" customWidth="1"/>
    <col min="12805" max="12805" width="10.5703125" style="18" customWidth="1"/>
    <col min="12806" max="12806" width="9.28515625" style="18" bestFit="1" customWidth="1"/>
    <col min="12807" max="12807" width="12.140625" style="18" customWidth="1"/>
    <col min="12808" max="12808" width="11.42578125" style="18" customWidth="1"/>
    <col min="12809" max="13056" width="9.140625" style="18"/>
    <col min="13057" max="13057" width="6.42578125" style="18" bestFit="1" customWidth="1"/>
    <col min="13058" max="13058" width="12.28515625" style="18" customWidth="1"/>
    <col min="13059" max="13059" width="11.42578125" style="18" customWidth="1"/>
    <col min="13060" max="13060" width="11.85546875" style="18" customWidth="1"/>
    <col min="13061" max="13061" width="10.5703125" style="18" customWidth="1"/>
    <col min="13062" max="13062" width="9.28515625" style="18" bestFit="1" customWidth="1"/>
    <col min="13063" max="13063" width="12.140625" style="18" customWidth="1"/>
    <col min="13064" max="13064" width="11.42578125" style="18" customWidth="1"/>
    <col min="13065" max="13312" width="9.140625" style="18"/>
    <col min="13313" max="13313" width="6.42578125" style="18" bestFit="1" customWidth="1"/>
    <col min="13314" max="13314" width="12.28515625" style="18" customWidth="1"/>
    <col min="13315" max="13315" width="11.42578125" style="18" customWidth="1"/>
    <col min="13316" max="13316" width="11.85546875" style="18" customWidth="1"/>
    <col min="13317" max="13317" width="10.5703125" style="18" customWidth="1"/>
    <col min="13318" max="13318" width="9.28515625" style="18" bestFit="1" customWidth="1"/>
    <col min="13319" max="13319" width="12.140625" style="18" customWidth="1"/>
    <col min="13320" max="13320" width="11.42578125" style="18" customWidth="1"/>
    <col min="13321" max="13568" width="9.140625" style="18"/>
    <col min="13569" max="13569" width="6.42578125" style="18" bestFit="1" customWidth="1"/>
    <col min="13570" max="13570" width="12.28515625" style="18" customWidth="1"/>
    <col min="13571" max="13571" width="11.42578125" style="18" customWidth="1"/>
    <col min="13572" max="13572" width="11.85546875" style="18" customWidth="1"/>
    <col min="13573" max="13573" width="10.5703125" style="18" customWidth="1"/>
    <col min="13574" max="13574" width="9.28515625" style="18" bestFit="1" customWidth="1"/>
    <col min="13575" max="13575" width="12.140625" style="18" customWidth="1"/>
    <col min="13576" max="13576" width="11.42578125" style="18" customWidth="1"/>
    <col min="13577" max="13824" width="9.140625" style="18"/>
    <col min="13825" max="13825" width="6.42578125" style="18" bestFit="1" customWidth="1"/>
    <col min="13826" max="13826" width="12.28515625" style="18" customWidth="1"/>
    <col min="13827" max="13827" width="11.42578125" style="18" customWidth="1"/>
    <col min="13828" max="13828" width="11.85546875" style="18" customWidth="1"/>
    <col min="13829" max="13829" width="10.5703125" style="18" customWidth="1"/>
    <col min="13830" max="13830" width="9.28515625" style="18" bestFit="1" customWidth="1"/>
    <col min="13831" max="13831" width="12.140625" style="18" customWidth="1"/>
    <col min="13832" max="13832" width="11.42578125" style="18" customWidth="1"/>
    <col min="13833" max="14080" width="9.140625" style="18"/>
    <col min="14081" max="14081" width="6.42578125" style="18" bestFit="1" customWidth="1"/>
    <col min="14082" max="14082" width="12.28515625" style="18" customWidth="1"/>
    <col min="14083" max="14083" width="11.42578125" style="18" customWidth="1"/>
    <col min="14084" max="14084" width="11.85546875" style="18" customWidth="1"/>
    <col min="14085" max="14085" width="10.5703125" style="18" customWidth="1"/>
    <col min="14086" max="14086" width="9.28515625" style="18" bestFit="1" customWidth="1"/>
    <col min="14087" max="14087" width="12.140625" style="18" customWidth="1"/>
    <col min="14088" max="14088" width="11.42578125" style="18" customWidth="1"/>
    <col min="14089" max="14336" width="9.140625" style="18"/>
    <col min="14337" max="14337" width="6.42578125" style="18" bestFit="1" customWidth="1"/>
    <col min="14338" max="14338" width="12.28515625" style="18" customWidth="1"/>
    <col min="14339" max="14339" width="11.42578125" style="18" customWidth="1"/>
    <col min="14340" max="14340" width="11.85546875" style="18" customWidth="1"/>
    <col min="14341" max="14341" width="10.5703125" style="18" customWidth="1"/>
    <col min="14342" max="14342" width="9.28515625" style="18" bestFit="1" customWidth="1"/>
    <col min="14343" max="14343" width="12.140625" style="18" customWidth="1"/>
    <col min="14344" max="14344" width="11.42578125" style="18" customWidth="1"/>
    <col min="14345" max="14592" width="9.140625" style="18"/>
    <col min="14593" max="14593" width="6.42578125" style="18" bestFit="1" customWidth="1"/>
    <col min="14594" max="14594" width="12.28515625" style="18" customWidth="1"/>
    <col min="14595" max="14595" width="11.42578125" style="18" customWidth="1"/>
    <col min="14596" max="14596" width="11.85546875" style="18" customWidth="1"/>
    <col min="14597" max="14597" width="10.5703125" style="18" customWidth="1"/>
    <col min="14598" max="14598" width="9.28515625" style="18" bestFit="1" customWidth="1"/>
    <col min="14599" max="14599" width="12.140625" style="18" customWidth="1"/>
    <col min="14600" max="14600" width="11.42578125" style="18" customWidth="1"/>
    <col min="14601" max="14848" width="9.140625" style="18"/>
    <col min="14849" max="14849" width="6.42578125" style="18" bestFit="1" customWidth="1"/>
    <col min="14850" max="14850" width="12.28515625" style="18" customWidth="1"/>
    <col min="14851" max="14851" width="11.42578125" style="18" customWidth="1"/>
    <col min="14852" max="14852" width="11.85546875" style="18" customWidth="1"/>
    <col min="14853" max="14853" width="10.5703125" style="18" customWidth="1"/>
    <col min="14854" max="14854" width="9.28515625" style="18" bestFit="1" customWidth="1"/>
    <col min="14855" max="14855" width="12.140625" style="18" customWidth="1"/>
    <col min="14856" max="14856" width="11.42578125" style="18" customWidth="1"/>
    <col min="14857" max="15104" width="9.140625" style="18"/>
    <col min="15105" max="15105" width="6.42578125" style="18" bestFit="1" customWidth="1"/>
    <col min="15106" max="15106" width="12.28515625" style="18" customWidth="1"/>
    <col min="15107" max="15107" width="11.42578125" style="18" customWidth="1"/>
    <col min="15108" max="15108" width="11.85546875" style="18" customWidth="1"/>
    <col min="15109" max="15109" width="10.5703125" style="18" customWidth="1"/>
    <col min="15110" max="15110" width="9.28515625" style="18" bestFit="1" customWidth="1"/>
    <col min="15111" max="15111" width="12.140625" style="18" customWidth="1"/>
    <col min="15112" max="15112" width="11.42578125" style="18" customWidth="1"/>
    <col min="15113" max="15360" width="9.140625" style="18"/>
    <col min="15361" max="15361" width="6.42578125" style="18" bestFit="1" customWidth="1"/>
    <col min="15362" max="15362" width="12.28515625" style="18" customWidth="1"/>
    <col min="15363" max="15363" width="11.42578125" style="18" customWidth="1"/>
    <col min="15364" max="15364" width="11.85546875" style="18" customWidth="1"/>
    <col min="15365" max="15365" width="10.5703125" style="18" customWidth="1"/>
    <col min="15366" max="15366" width="9.28515625" style="18" bestFit="1" customWidth="1"/>
    <col min="15367" max="15367" width="12.140625" style="18" customWidth="1"/>
    <col min="15368" max="15368" width="11.42578125" style="18" customWidth="1"/>
    <col min="15369" max="15616" width="9.140625" style="18"/>
    <col min="15617" max="15617" width="6.42578125" style="18" bestFit="1" customWidth="1"/>
    <col min="15618" max="15618" width="12.28515625" style="18" customWidth="1"/>
    <col min="15619" max="15619" width="11.42578125" style="18" customWidth="1"/>
    <col min="15620" max="15620" width="11.85546875" style="18" customWidth="1"/>
    <col min="15621" max="15621" width="10.5703125" style="18" customWidth="1"/>
    <col min="15622" max="15622" width="9.28515625" style="18" bestFit="1" customWidth="1"/>
    <col min="15623" max="15623" width="12.140625" style="18" customWidth="1"/>
    <col min="15624" max="15624" width="11.42578125" style="18" customWidth="1"/>
    <col min="15625" max="15872" width="9.140625" style="18"/>
    <col min="15873" max="15873" width="6.42578125" style="18" bestFit="1" customWidth="1"/>
    <col min="15874" max="15874" width="12.28515625" style="18" customWidth="1"/>
    <col min="15875" max="15875" width="11.42578125" style="18" customWidth="1"/>
    <col min="15876" max="15876" width="11.85546875" style="18" customWidth="1"/>
    <col min="15877" max="15877" width="10.5703125" style="18" customWidth="1"/>
    <col min="15878" max="15878" width="9.28515625" style="18" bestFit="1" customWidth="1"/>
    <col min="15879" max="15879" width="12.140625" style="18" customWidth="1"/>
    <col min="15880" max="15880" width="11.42578125" style="18" customWidth="1"/>
    <col min="15881" max="16128" width="9.140625" style="18"/>
    <col min="16129" max="16129" width="6.42578125" style="18" bestFit="1" customWidth="1"/>
    <col min="16130" max="16130" width="12.28515625" style="18" customWidth="1"/>
    <col min="16131" max="16131" width="11.42578125" style="18" customWidth="1"/>
    <col min="16132" max="16132" width="11.85546875" style="18" customWidth="1"/>
    <col min="16133" max="16133" width="10.5703125" style="18" customWidth="1"/>
    <col min="16134" max="16134" width="9.28515625" style="18" bestFit="1" customWidth="1"/>
    <col min="16135" max="16135" width="12.140625" style="18" customWidth="1"/>
    <col min="16136" max="16136" width="11.42578125" style="18" customWidth="1"/>
    <col min="16137" max="16384" width="9.140625" style="18"/>
  </cols>
  <sheetData>
    <row r="1" spans="1:10" x14ac:dyDescent="0.2">
      <c r="A1" s="1" t="s">
        <v>0</v>
      </c>
      <c r="B1" s="16"/>
      <c r="C1" s="16"/>
      <c r="D1" s="16"/>
      <c r="E1" s="16"/>
      <c r="F1" s="16"/>
      <c r="G1" s="16"/>
      <c r="H1" s="43"/>
      <c r="I1" s="16"/>
      <c r="J1" s="17" t="s">
        <v>80</v>
      </c>
    </row>
    <row r="2" spans="1:10" x14ac:dyDescent="0.2">
      <c r="A2" s="3" t="s">
        <v>46</v>
      </c>
      <c r="B2" s="16"/>
      <c r="C2" s="16"/>
      <c r="D2" s="16"/>
      <c r="E2" s="16"/>
      <c r="F2" s="16"/>
      <c r="G2" s="19"/>
      <c r="H2" s="43"/>
      <c r="I2" s="16"/>
    </row>
    <row r="3" spans="1:10" x14ac:dyDescent="0.2">
      <c r="A3" s="3" t="s">
        <v>79</v>
      </c>
      <c r="B3" s="16"/>
      <c r="C3" s="3"/>
      <c r="D3" s="3"/>
      <c r="E3" s="3"/>
      <c r="F3" s="3"/>
      <c r="G3" s="3"/>
      <c r="H3" s="3"/>
      <c r="I3" s="3"/>
    </row>
    <row r="4" spans="1:10" x14ac:dyDescent="0.2">
      <c r="A4" s="1" t="s">
        <v>3</v>
      </c>
      <c r="B4" s="16"/>
      <c r="C4" s="3"/>
      <c r="D4" s="3"/>
      <c r="E4" s="3"/>
      <c r="F4" s="3"/>
      <c r="G4" s="3"/>
      <c r="H4" s="3"/>
      <c r="I4" s="3"/>
    </row>
    <row r="5" spans="1:10" x14ac:dyDescent="0.2">
      <c r="C5" s="20"/>
      <c r="D5" s="20"/>
      <c r="E5" s="20"/>
      <c r="F5" s="20"/>
      <c r="G5" s="20"/>
      <c r="H5" s="44"/>
      <c r="I5" s="20"/>
    </row>
    <row r="6" spans="1:10" x14ac:dyDescent="0.2">
      <c r="B6" s="20"/>
      <c r="C6" s="20"/>
      <c r="D6" s="20"/>
      <c r="E6" s="20"/>
      <c r="F6" s="20"/>
      <c r="G6" s="20"/>
      <c r="H6" s="44"/>
      <c r="I6" s="20"/>
    </row>
    <row r="7" spans="1:10" x14ac:dyDescent="0.2">
      <c r="C7" s="70"/>
      <c r="D7" s="70"/>
      <c r="E7" s="70"/>
      <c r="F7" s="70"/>
      <c r="G7" s="70"/>
      <c r="H7" s="70"/>
    </row>
    <row r="8" spans="1:10" x14ac:dyDescent="0.2">
      <c r="A8" s="20" t="s">
        <v>4</v>
      </c>
      <c r="B8" s="21" t="s">
        <v>47</v>
      </c>
      <c r="C8" s="21" t="s">
        <v>48</v>
      </c>
      <c r="D8" s="21" t="s">
        <v>49</v>
      </c>
      <c r="E8" s="21" t="s">
        <v>49</v>
      </c>
      <c r="F8" s="21" t="s">
        <v>50</v>
      </c>
      <c r="G8" s="21" t="s">
        <v>50</v>
      </c>
      <c r="H8" s="45" t="s">
        <v>51</v>
      </c>
      <c r="I8" s="21" t="s">
        <v>52</v>
      </c>
    </row>
    <row r="9" spans="1:10" ht="14.25" x14ac:dyDescent="0.2">
      <c r="A9" s="21" t="s">
        <v>5</v>
      </c>
      <c r="C9" s="21" t="s">
        <v>53</v>
      </c>
      <c r="D9" s="21" t="s">
        <v>54</v>
      </c>
      <c r="E9" s="21" t="s">
        <v>55</v>
      </c>
      <c r="F9" s="21" t="s">
        <v>56</v>
      </c>
      <c r="G9" s="21" t="s">
        <v>57</v>
      </c>
      <c r="H9" s="45" t="s">
        <v>58</v>
      </c>
      <c r="I9" s="21" t="s">
        <v>53</v>
      </c>
    </row>
    <row r="10" spans="1:10" x14ac:dyDescent="0.2">
      <c r="D10" s="21" t="s">
        <v>59</v>
      </c>
      <c r="E10" s="21" t="s">
        <v>60</v>
      </c>
      <c r="F10" s="21" t="s">
        <v>61</v>
      </c>
      <c r="G10" s="21" t="s">
        <v>62</v>
      </c>
      <c r="H10" s="45" t="s">
        <v>63</v>
      </c>
    </row>
    <row r="11" spans="1:10" x14ac:dyDescent="0.2">
      <c r="A11" s="22"/>
      <c r="B11" s="22"/>
      <c r="C11" s="23" t="s">
        <v>64</v>
      </c>
      <c r="D11" s="23" t="s">
        <v>65</v>
      </c>
      <c r="E11" s="23" t="s">
        <v>66</v>
      </c>
      <c r="F11" s="23" t="s">
        <v>67</v>
      </c>
      <c r="G11" s="23" t="s">
        <v>68</v>
      </c>
      <c r="H11" s="46" t="s">
        <v>69</v>
      </c>
      <c r="I11" s="23" t="s">
        <v>70</v>
      </c>
    </row>
    <row r="12" spans="1:10" x14ac:dyDescent="0.2">
      <c r="A12" s="24">
        <v>1</v>
      </c>
      <c r="B12" s="25">
        <v>41244</v>
      </c>
      <c r="C12" s="25"/>
      <c r="D12" s="26"/>
      <c r="E12" s="26"/>
      <c r="F12" s="26"/>
      <c r="G12" s="26"/>
      <c r="H12" s="40"/>
      <c r="I12" s="27">
        <v>-1.9158101162446302</v>
      </c>
    </row>
    <row r="13" spans="1:10" x14ac:dyDescent="0.2">
      <c r="A13" s="24">
        <v>2</v>
      </c>
      <c r="B13" s="25">
        <v>41275</v>
      </c>
      <c r="C13" s="28">
        <f>I12</f>
        <v>-1.9158101162446302</v>
      </c>
      <c r="D13" s="26">
        <v>-96.124679999999998</v>
      </c>
      <c r="E13" s="26">
        <v>17.376259999999998</v>
      </c>
      <c r="F13" s="26">
        <v>72.457189999999997</v>
      </c>
      <c r="G13" s="26">
        <v>-0.40917000000000003</v>
      </c>
      <c r="H13" s="40">
        <f>-E13-F13-G13</f>
        <v>-89.424279999999996</v>
      </c>
      <c r="I13" s="28">
        <f>I12+E13+F13+G13+H13</f>
        <v>-1.9158101162446286</v>
      </c>
    </row>
    <row r="14" spans="1:10" x14ac:dyDescent="0.2">
      <c r="A14" s="24">
        <v>3</v>
      </c>
      <c r="B14" s="25">
        <v>41306</v>
      </c>
      <c r="C14" s="28">
        <f t="shared" ref="C14:C24" si="0">I13</f>
        <v>-1.9158101162446286</v>
      </c>
      <c r="D14" s="26">
        <v>-101.01900000000001</v>
      </c>
      <c r="E14" s="26">
        <v>0.42472000000000004</v>
      </c>
      <c r="F14" s="26">
        <v>57.254480000000001</v>
      </c>
      <c r="G14" s="26">
        <v>-1.39137</v>
      </c>
      <c r="H14" s="40">
        <f t="shared" ref="H14:H24" si="1">-E14-F14-G14</f>
        <v>-56.28783</v>
      </c>
      <c r="I14" s="28">
        <f t="shared" ref="I14:I24" si="2">I13+E14+F14+G14+H14</f>
        <v>-1.9158101162446286</v>
      </c>
      <c r="J14" s="28"/>
    </row>
    <row r="15" spans="1:10" x14ac:dyDescent="0.2">
      <c r="A15" s="24">
        <v>4</v>
      </c>
      <c r="B15" s="25">
        <v>41334</v>
      </c>
      <c r="C15" s="28">
        <f t="shared" si="0"/>
        <v>-1.9158101162446286</v>
      </c>
      <c r="D15" s="26">
        <v>-90.622350000000012</v>
      </c>
      <c r="E15" s="26">
        <v>-2.3934799999999998</v>
      </c>
      <c r="F15" s="26">
        <v>55.414089999999995</v>
      </c>
      <c r="G15" s="26">
        <v>42.963000000000001</v>
      </c>
      <c r="H15" s="40">
        <f t="shared" si="1"/>
        <v>-95.983609999999999</v>
      </c>
      <c r="I15" s="28">
        <f t="shared" si="2"/>
        <v>-1.9158101162446428</v>
      </c>
      <c r="J15" s="28"/>
    </row>
    <row r="16" spans="1:10" x14ac:dyDescent="0.2">
      <c r="A16" s="24">
        <v>5</v>
      </c>
      <c r="B16" s="25">
        <v>41365</v>
      </c>
      <c r="C16" s="28">
        <f t="shared" si="0"/>
        <v>-1.9158101162446428</v>
      </c>
      <c r="D16" s="26">
        <v>-87.471949999999993</v>
      </c>
      <c r="E16" s="26">
        <v>14.04618</v>
      </c>
      <c r="F16" s="26">
        <v>56.349760000000003</v>
      </c>
      <c r="G16" s="26">
        <v>13.742186180590382</v>
      </c>
      <c r="H16" s="40">
        <f t="shared" si="1"/>
        <v>-84.138126180590376</v>
      </c>
      <c r="I16" s="28">
        <f t="shared" si="2"/>
        <v>-1.9158101162446428</v>
      </c>
      <c r="J16" s="28"/>
    </row>
    <row r="17" spans="1:10" x14ac:dyDescent="0.2">
      <c r="A17" s="24">
        <v>6</v>
      </c>
      <c r="B17" s="25">
        <v>41395</v>
      </c>
      <c r="C17" s="28">
        <f t="shared" si="0"/>
        <v>-1.9158101162446428</v>
      </c>
      <c r="D17" s="26">
        <v>-70.156739999999999</v>
      </c>
      <c r="E17" s="26">
        <v>12.52544</v>
      </c>
      <c r="F17" s="26">
        <v>45.290099999999995</v>
      </c>
      <c r="G17" s="26">
        <v>11.870721618759903</v>
      </c>
      <c r="H17" s="40">
        <f t="shared" si="1"/>
        <v>-69.6862616187599</v>
      </c>
      <c r="I17" s="28">
        <f t="shared" si="2"/>
        <v>-1.9158101162446428</v>
      </c>
      <c r="J17" s="28"/>
    </row>
    <row r="18" spans="1:10" x14ac:dyDescent="0.2">
      <c r="A18" s="24">
        <v>7</v>
      </c>
      <c r="B18" s="25">
        <v>41426</v>
      </c>
      <c r="C18" s="28">
        <f t="shared" si="0"/>
        <v>-1.9158101162446428</v>
      </c>
      <c r="D18" s="26">
        <v>-57.370989999999999</v>
      </c>
      <c r="E18" s="26">
        <v>14.76709</v>
      </c>
      <c r="F18" s="26">
        <v>43.066220000000001</v>
      </c>
      <c r="G18" s="26">
        <v>10.948151585599604</v>
      </c>
      <c r="H18" s="40">
        <f t="shared" si="1"/>
        <v>-68.781461585599601</v>
      </c>
      <c r="I18" s="28">
        <f t="shared" si="2"/>
        <v>-1.9158101162446428</v>
      </c>
      <c r="J18" s="28"/>
    </row>
    <row r="19" spans="1:10" x14ac:dyDescent="0.2">
      <c r="A19" s="24">
        <v>8</v>
      </c>
      <c r="B19" s="25">
        <v>41456</v>
      </c>
      <c r="C19" s="28">
        <f t="shared" si="0"/>
        <v>-1.9158101162446428</v>
      </c>
      <c r="D19" s="26">
        <v>-55.901350000000001</v>
      </c>
      <c r="E19" s="26">
        <v>11.49554</v>
      </c>
      <c r="F19" s="26">
        <v>40.942920000000001</v>
      </c>
      <c r="G19" s="26">
        <v>11.871227227250696</v>
      </c>
      <c r="H19" s="40">
        <f t="shared" si="1"/>
        <v>-64.309687227250691</v>
      </c>
      <c r="I19" s="28">
        <f t="shared" si="2"/>
        <v>-1.9158101162446428</v>
      </c>
      <c r="J19" s="28"/>
    </row>
    <row r="20" spans="1:10" x14ac:dyDescent="0.2">
      <c r="A20" s="24">
        <v>9</v>
      </c>
      <c r="B20" s="25">
        <v>41487</v>
      </c>
      <c r="C20" s="28">
        <f t="shared" si="0"/>
        <v>-1.9158101162446428</v>
      </c>
      <c r="D20" s="26">
        <v>-54.221879999999999</v>
      </c>
      <c r="E20" s="26">
        <v>42.195569999999996</v>
      </c>
      <c r="F20" s="26">
        <v>40.854309999999998</v>
      </c>
      <c r="G20" s="26">
        <v>12.148613823348787</v>
      </c>
      <c r="H20" s="40">
        <f t="shared" si="1"/>
        <v>-95.198493823348784</v>
      </c>
      <c r="I20" s="28">
        <f t="shared" si="2"/>
        <v>-1.9158101162446428</v>
      </c>
      <c r="J20" s="28"/>
    </row>
    <row r="21" spans="1:10" x14ac:dyDescent="0.2">
      <c r="A21" s="24">
        <v>10</v>
      </c>
      <c r="B21" s="25">
        <v>41518</v>
      </c>
      <c r="C21" s="28">
        <f t="shared" si="0"/>
        <v>-1.9158101162446428</v>
      </c>
      <c r="D21" s="26">
        <v>-81.295469999999995</v>
      </c>
      <c r="E21" s="26">
        <v>-0.10276</v>
      </c>
      <c r="F21" s="26">
        <v>38.953420000000001</v>
      </c>
      <c r="G21" s="26">
        <v>11.418283754076008</v>
      </c>
      <c r="H21" s="40">
        <f t="shared" si="1"/>
        <v>-50.268943754076005</v>
      </c>
      <c r="I21" s="28">
        <f t="shared" si="2"/>
        <v>-1.9158101162446357</v>
      </c>
      <c r="J21" s="28"/>
    </row>
    <row r="22" spans="1:10" x14ac:dyDescent="0.2">
      <c r="A22" s="24">
        <v>11</v>
      </c>
      <c r="B22" s="25">
        <v>41548</v>
      </c>
      <c r="C22" s="28">
        <f t="shared" si="0"/>
        <v>-1.9158101162446357</v>
      </c>
      <c r="D22" s="26">
        <v>-89.489320000000006</v>
      </c>
      <c r="E22" s="26">
        <v>-6.7447799999999996</v>
      </c>
      <c r="F22" s="26">
        <v>43.604610000000001</v>
      </c>
      <c r="G22" s="26">
        <v>10.925531187454332</v>
      </c>
      <c r="H22" s="40">
        <f t="shared" si="1"/>
        <v>-47.785361187454335</v>
      </c>
      <c r="I22" s="28">
        <f t="shared" si="2"/>
        <v>-1.9158101162446357</v>
      </c>
      <c r="J22" s="28"/>
    </row>
    <row r="23" spans="1:10" x14ac:dyDescent="0.2">
      <c r="A23" s="24">
        <v>12</v>
      </c>
      <c r="B23" s="25">
        <v>41579</v>
      </c>
      <c r="C23" s="28">
        <f t="shared" si="0"/>
        <v>-1.9158101162446357</v>
      </c>
      <c r="D23" s="26">
        <v>-109.18652</v>
      </c>
      <c r="E23" s="26">
        <v>-17.585169999999998</v>
      </c>
      <c r="F23" s="26">
        <v>49.497790000000002</v>
      </c>
      <c r="G23" s="26">
        <v>9.8747926441503946</v>
      </c>
      <c r="H23" s="40">
        <f t="shared" si="1"/>
        <v>-41.7874126441504</v>
      </c>
      <c r="I23" s="28">
        <f t="shared" si="2"/>
        <v>-1.9158101162446357</v>
      </c>
      <c r="J23" s="28"/>
    </row>
    <row r="24" spans="1:10" x14ac:dyDescent="0.2">
      <c r="A24" s="24">
        <v>13</v>
      </c>
      <c r="B24" s="25">
        <v>41609</v>
      </c>
      <c r="C24" s="28">
        <f t="shared" si="0"/>
        <v>-1.9158101162446357</v>
      </c>
      <c r="D24" s="29">
        <v>-161.26457000000002</v>
      </c>
      <c r="E24" s="29">
        <v>-46.097329999999999</v>
      </c>
      <c r="F24" s="29">
        <v>58.057269999999995</v>
      </c>
      <c r="G24" s="29">
        <v>11.779763926766776</v>
      </c>
      <c r="H24" s="41">
        <f t="shared" si="1"/>
        <v>-23.739703926766772</v>
      </c>
      <c r="I24" s="28">
        <f t="shared" si="2"/>
        <v>-1.9158101162446357</v>
      </c>
      <c r="J24" s="28"/>
    </row>
    <row r="25" spans="1:10" x14ac:dyDescent="0.2">
      <c r="A25" s="24">
        <v>14</v>
      </c>
      <c r="B25" s="25"/>
      <c r="C25" s="25"/>
      <c r="D25" s="26">
        <f>SUM(D13:D24)</f>
        <v>-1054.12482</v>
      </c>
      <c r="E25" s="26">
        <f t="shared" ref="E25:H25" si="3">SUM(E13:E24)</f>
        <v>39.907279999999986</v>
      </c>
      <c r="F25" s="26">
        <f t="shared" si="3"/>
        <v>601.74216000000001</v>
      </c>
      <c r="G25" s="26">
        <f t="shared" si="3"/>
        <v>145.7417319479969</v>
      </c>
      <c r="H25" s="40">
        <f t="shared" si="3"/>
        <v>-787.3911719479969</v>
      </c>
      <c r="I25" s="28"/>
      <c r="J25" s="28"/>
    </row>
    <row r="26" spans="1:10" x14ac:dyDescent="0.2">
      <c r="A26" s="24">
        <v>15</v>
      </c>
      <c r="B26" s="25"/>
      <c r="C26" s="25"/>
      <c r="D26" s="26"/>
      <c r="E26" s="26"/>
      <c r="F26" s="26"/>
      <c r="G26" s="26"/>
      <c r="H26" s="40"/>
      <c r="I26" s="28"/>
    </row>
    <row r="27" spans="1:10" x14ac:dyDescent="0.2">
      <c r="A27" s="24">
        <v>16</v>
      </c>
      <c r="B27" s="25">
        <v>41640</v>
      </c>
      <c r="C27" s="28">
        <f>I24</f>
        <v>-1.9158101162446357</v>
      </c>
      <c r="D27" s="26">
        <v>-173.38244</v>
      </c>
      <c r="E27" s="26">
        <v>-60.70073</v>
      </c>
      <c r="F27" s="26">
        <v>41.284510000000004</v>
      </c>
      <c r="G27" s="26">
        <v>10.842335928604808</v>
      </c>
      <c r="H27" s="40">
        <f t="shared" ref="H27:H33" si="4">-E27-F27-G27</f>
        <v>8.573884071395188</v>
      </c>
      <c r="I27" s="28">
        <f>I24+E27+F27+G27+H27</f>
        <v>-1.9158101162446357</v>
      </c>
    </row>
    <row r="28" spans="1:10" x14ac:dyDescent="0.2">
      <c r="A28" s="24">
        <v>17</v>
      </c>
      <c r="B28" s="25">
        <v>41671</v>
      </c>
      <c r="C28" s="28">
        <f>I27</f>
        <v>-1.9158101162446357</v>
      </c>
      <c r="D28" s="30">
        <v>-181.21758</v>
      </c>
      <c r="E28" s="26">
        <v>-79.687740000000005</v>
      </c>
      <c r="F28" s="30">
        <v>-4.4670000000000001E-2</v>
      </c>
      <c r="G28" s="30">
        <v>-5.7846463324995092</v>
      </c>
      <c r="H28" s="40">
        <f t="shared" si="4"/>
        <v>85.517056332499507</v>
      </c>
      <c r="I28" s="28">
        <f t="shared" ref="I28:I33" si="5">I27+E28+F28+G28+H28</f>
        <v>-1.9158101162446286</v>
      </c>
    </row>
    <row r="29" spans="1:10" x14ac:dyDescent="0.2">
      <c r="A29" s="24">
        <v>18</v>
      </c>
      <c r="B29" s="25">
        <v>41699</v>
      </c>
      <c r="C29" s="28">
        <f t="shared" ref="C29:C30" si="6">I28</f>
        <v>-1.9158101162446286</v>
      </c>
      <c r="D29" s="31">
        <v>-169.60235999999998</v>
      </c>
      <c r="E29" s="26">
        <v>-71.347809999999996</v>
      </c>
      <c r="F29" s="30">
        <v>-5.7259999999999998E-2</v>
      </c>
      <c r="G29" s="30">
        <v>-6.0322008987945923E-3</v>
      </c>
      <c r="H29" s="40">
        <f t="shared" si="4"/>
        <v>71.411102200898796</v>
      </c>
      <c r="I29" s="28">
        <f t="shared" si="5"/>
        <v>-1.9158101162446286</v>
      </c>
    </row>
    <row r="30" spans="1:10" x14ac:dyDescent="0.2">
      <c r="A30" s="24">
        <v>19</v>
      </c>
      <c r="B30" s="25">
        <v>41730</v>
      </c>
      <c r="C30" s="28">
        <f t="shared" si="6"/>
        <v>-1.9158101162446286</v>
      </c>
      <c r="D30" s="31">
        <v>-156.40199999999999</v>
      </c>
      <c r="E30" s="26">
        <v>-64.007069999999999</v>
      </c>
      <c r="F30" s="30">
        <v>1.2999999999999999E-2</v>
      </c>
      <c r="G30" s="30">
        <v>-6.0000000000000001E-3</v>
      </c>
      <c r="H30" s="40">
        <f t="shared" si="4"/>
        <v>64.000069999999994</v>
      </c>
      <c r="I30" s="28">
        <f t="shared" si="5"/>
        <v>-1.9158101162446286</v>
      </c>
    </row>
    <row r="31" spans="1:10" x14ac:dyDescent="0.2">
      <c r="A31" s="24">
        <v>20</v>
      </c>
      <c r="B31" s="35">
        <v>41773</v>
      </c>
      <c r="C31" s="33">
        <f>I30</f>
        <v>-1.9158101162446286</v>
      </c>
      <c r="D31" s="31">
        <v>-109.89764</v>
      </c>
      <c r="E31" s="31">
        <v>-40.750070000000001</v>
      </c>
      <c r="F31" s="31">
        <v>-7.9350000000000004E-2</v>
      </c>
      <c r="G31" s="31">
        <v>-7.6099999999999996E-3</v>
      </c>
      <c r="H31" s="40">
        <f t="shared" si="4"/>
        <v>40.837029999999999</v>
      </c>
      <c r="I31" s="28">
        <f t="shared" si="5"/>
        <v>-1.9158101162446286</v>
      </c>
    </row>
    <row r="32" spans="1:10" x14ac:dyDescent="0.2">
      <c r="A32" s="24">
        <v>21</v>
      </c>
      <c r="B32" s="35">
        <v>41804</v>
      </c>
      <c r="C32" s="33">
        <f>I31</f>
        <v>-1.9158101162446286</v>
      </c>
      <c r="D32" s="31">
        <v>-108.07185</v>
      </c>
      <c r="E32" s="31">
        <v>-41.15757</v>
      </c>
      <c r="F32" s="31">
        <v>-9.0600000000000003E-3</v>
      </c>
      <c r="G32" s="31">
        <v>-3.7859999999999998E-2</v>
      </c>
      <c r="H32" s="40">
        <f t="shared" si="4"/>
        <v>41.20449</v>
      </c>
      <c r="I32" s="28">
        <f t="shared" si="5"/>
        <v>-1.9158101162446286</v>
      </c>
    </row>
    <row r="33" spans="1:9" x14ac:dyDescent="0.2">
      <c r="A33" s="24">
        <v>22</v>
      </c>
      <c r="B33" s="32" t="s">
        <v>78</v>
      </c>
      <c r="C33" s="33">
        <f>I32</f>
        <v>-1.9158101162446286</v>
      </c>
      <c r="D33" s="31">
        <v>-112.55027</v>
      </c>
      <c r="E33" s="31">
        <v>22.929490000000001</v>
      </c>
      <c r="F33" s="31">
        <v>0</v>
      </c>
      <c r="G33" s="31">
        <v>0</v>
      </c>
      <c r="H33" s="40">
        <f t="shared" si="4"/>
        <v>-22.929490000000001</v>
      </c>
      <c r="I33" s="28">
        <f t="shared" si="5"/>
        <v>-1.9158101162446286</v>
      </c>
    </row>
    <row r="34" spans="1:9" x14ac:dyDescent="0.2">
      <c r="A34" s="24">
        <v>23</v>
      </c>
      <c r="D34" s="36">
        <f>SUM(D27:D33)</f>
        <v>-1011.12414</v>
      </c>
      <c r="E34" s="36">
        <f>SUM(E27:E33)</f>
        <v>-334.72150000000005</v>
      </c>
      <c r="F34" s="36">
        <f>SUM(F27:F33)</f>
        <v>41.107170000000004</v>
      </c>
      <c r="G34" s="36">
        <f>SUM(G27:G33)</f>
        <v>5.0001873952065035</v>
      </c>
      <c r="H34" s="42">
        <f>SUM(H27:H33)</f>
        <v>288.61414260479347</v>
      </c>
    </row>
    <row r="36" spans="1:9" x14ac:dyDescent="0.2">
      <c r="A36" s="18" t="s">
        <v>71</v>
      </c>
    </row>
    <row r="37" spans="1:9" x14ac:dyDescent="0.2">
      <c r="A37" s="34" t="s">
        <v>72</v>
      </c>
      <c r="B37" s="18" t="s">
        <v>73</v>
      </c>
    </row>
    <row r="38" spans="1:9" x14ac:dyDescent="0.2">
      <c r="A38" s="34" t="s">
        <v>74</v>
      </c>
      <c r="B38" s="18" t="s">
        <v>75</v>
      </c>
    </row>
    <row r="39" spans="1:9" x14ac:dyDescent="0.2">
      <c r="A39" s="34" t="s">
        <v>76</v>
      </c>
      <c r="B39" s="18" t="s">
        <v>77</v>
      </c>
    </row>
  </sheetData>
  <mergeCells count="1">
    <mergeCell ref="C7:H7"/>
  </mergeCells>
  <printOptions horizontalCentered="1"/>
  <pageMargins left="0.7" right="0.7" top="0.75" bottom="0.75" header="0.3" footer="0.3"/>
  <pageSetup scale="8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S12.1</vt:lpstr>
      <vt:lpstr>S12.3</vt:lpstr>
      <vt:lpstr>S12.1!Print_Area</vt:lpstr>
    </vt:vector>
  </TitlesOfParts>
  <Company>ATCO I-TEK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URD4</dc:creator>
  <cp:lastModifiedBy>Deana</cp:lastModifiedBy>
  <cp:lastPrinted>2014-07-17T14:42:55Z</cp:lastPrinted>
  <dcterms:created xsi:type="dcterms:W3CDTF">2014-07-10T19:24:52Z</dcterms:created>
  <dcterms:modified xsi:type="dcterms:W3CDTF">2014-07-29T16:55:19Z</dcterms:modified>
</cp:coreProperties>
</file>