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Attachment 3" sheetId="1" r:id="rId1"/>
  </sheets>
  <calcPr calcId="145621"/>
</workbook>
</file>

<file path=xl/calcChain.xml><?xml version="1.0" encoding="utf-8"?>
<calcChain xmlns="http://schemas.openxmlformats.org/spreadsheetml/2006/main">
  <c r="D28" i="1" l="1"/>
  <c r="Q28" i="1"/>
  <c r="Q14" i="1" s="1"/>
  <c r="Q16" i="1" s="1"/>
  <c r="P28" i="1"/>
  <c r="P14" i="1" s="1"/>
  <c r="P16" i="1" s="1"/>
  <c r="O28" i="1"/>
  <c r="O14" i="1" s="1"/>
  <c r="O16" i="1" s="1"/>
  <c r="Y25" i="1"/>
  <c r="Y24" i="1"/>
  <c r="U28" i="1"/>
  <c r="U14" i="1" s="1"/>
  <c r="U16" i="1" s="1"/>
  <c r="M28" i="1"/>
  <c r="M14" i="1" s="1"/>
  <c r="M16" i="1" s="1"/>
  <c r="K28" i="1"/>
  <c r="K14" i="1" s="1"/>
  <c r="K16" i="1" s="1"/>
  <c r="Y22" i="1"/>
  <c r="T28" i="1"/>
  <c r="T14" i="1" s="1"/>
  <c r="T16" i="1" s="1"/>
  <c r="J28" i="1"/>
  <c r="J14" i="1" s="1"/>
  <c r="J16" i="1" s="1"/>
  <c r="Y20" i="1"/>
  <c r="I28" i="1"/>
  <c r="I14" i="1" s="1"/>
  <c r="I16" i="1" s="1"/>
  <c r="H28" i="1"/>
  <c r="H14" i="1" s="1"/>
  <c r="F19" i="1"/>
  <c r="F28" i="1" s="1"/>
  <c r="F16" i="1"/>
  <c r="D16" i="1"/>
  <c r="Y15" i="1"/>
  <c r="Y27" i="1" l="1"/>
  <c r="Y19" i="1"/>
  <c r="L28" i="1"/>
  <c r="L14" i="1" s="1"/>
  <c r="L16" i="1" s="1"/>
  <c r="Y23" i="1"/>
  <c r="N28" i="1"/>
  <c r="N14" i="1" s="1"/>
  <c r="N16" i="1" s="1"/>
  <c r="V28" i="1"/>
  <c r="V14" i="1" s="1"/>
  <c r="V16" i="1" s="1"/>
  <c r="Y26" i="1"/>
  <c r="R28" i="1"/>
  <c r="R14" i="1" s="1"/>
  <c r="R16" i="1" s="1"/>
  <c r="S28" i="1"/>
  <c r="S14" i="1" s="1"/>
  <c r="S16" i="1" s="1"/>
  <c r="W28" i="1"/>
  <c r="W14" i="1" s="1"/>
  <c r="W16" i="1" s="1"/>
  <c r="H16" i="1"/>
  <c r="Y21" i="1"/>
  <c r="Y14" i="1" l="1"/>
  <c r="Y28" i="1"/>
  <c r="Y16" i="1"/>
</calcChain>
</file>

<file path=xl/sharedStrings.xml><?xml version="1.0" encoding="utf-8"?>
<sst xmlns="http://schemas.openxmlformats.org/spreadsheetml/2006/main" count="80" uniqueCount="69">
  <si>
    <t>The Yukon Electrical Company Limited</t>
  </si>
  <si>
    <t>2013 - 2015 General Rate Application</t>
  </si>
  <si>
    <t>Utility Revenue Requirement</t>
  </si>
  <si>
    <t>($000s)</t>
  </si>
  <si>
    <t>As Filed</t>
  </si>
  <si>
    <t>Updates</t>
  </si>
  <si>
    <t>YUB Directions</t>
  </si>
  <si>
    <t>Refiling</t>
  </si>
  <si>
    <t>Filing</t>
  </si>
  <si>
    <t>#1</t>
  </si>
  <si>
    <t>#2</t>
  </si>
  <si>
    <t>#3</t>
  </si>
  <si>
    <t>#4</t>
  </si>
  <si>
    <t>#5</t>
  </si>
  <si>
    <t>#6</t>
  </si>
  <si>
    <t>#7</t>
  </si>
  <si>
    <t>#8</t>
  </si>
  <si>
    <t>#9</t>
  </si>
  <si>
    <t>#10</t>
  </si>
  <si>
    <t>#11</t>
  </si>
  <si>
    <t>#12</t>
  </si>
  <si>
    <t>#13</t>
  </si>
  <si>
    <t>#14</t>
  </si>
  <si>
    <t>DSM</t>
  </si>
  <si>
    <t>Update</t>
  </si>
  <si>
    <t>Automated</t>
  </si>
  <si>
    <t>Watson</t>
  </si>
  <si>
    <t>Sales</t>
  </si>
  <si>
    <t>WHCT</t>
  </si>
  <si>
    <t>Fish Lake</t>
  </si>
  <si>
    <t>FTE</t>
  </si>
  <si>
    <t>DB</t>
  </si>
  <si>
    <t>Depreciation</t>
  </si>
  <si>
    <t>40% Equity</t>
  </si>
  <si>
    <t>Debt</t>
  </si>
  <si>
    <t>Study</t>
  </si>
  <si>
    <t>Meter</t>
  </si>
  <si>
    <t>Lake</t>
  </si>
  <si>
    <t>Carcross</t>
  </si>
  <si>
    <t>2014-2015</t>
  </si>
  <si>
    <t>2011-2013</t>
  </si>
  <si>
    <t>2015</t>
  </si>
  <si>
    <t>Forecast</t>
  </si>
  <si>
    <t>Purch Power</t>
  </si>
  <si>
    <t>Reduction</t>
  </si>
  <si>
    <t>Pension</t>
  </si>
  <si>
    <t>FRSR</t>
  </si>
  <si>
    <t>Rates</t>
  </si>
  <si>
    <t>ROE</t>
  </si>
  <si>
    <t>Thickness</t>
  </si>
  <si>
    <t>Costs</t>
  </si>
  <si>
    <t>Reading</t>
  </si>
  <si>
    <t>Bi-Fuel</t>
  </si>
  <si>
    <t>Standby</t>
  </si>
  <si>
    <t>Revenues</t>
  </si>
  <si>
    <t>Retail Revenues</t>
  </si>
  <si>
    <t>Other Revenue</t>
  </si>
  <si>
    <t>Total Revenues</t>
  </si>
  <si>
    <t>Purchase Power</t>
  </si>
  <si>
    <t>Fuel</t>
  </si>
  <si>
    <t>Operations and Maintenance</t>
  </si>
  <si>
    <t>Property Taxes</t>
  </si>
  <si>
    <t>Amortization of Contributions</t>
  </si>
  <si>
    <t>Amortization of Deferred Charges &amp; Credits</t>
  </si>
  <si>
    <t>Return on Rate Base</t>
  </si>
  <si>
    <t>Income Taxes</t>
  </si>
  <si>
    <t>Total Costs</t>
  </si>
  <si>
    <t>Line</t>
  </si>
  <si>
    <t>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</si>
</sst>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_);_(* \(#,##0\);_(* &quot;-&quot;_);_(@_)"/>
    <numFmt numFmtId="165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Fill="1" applyBorder="1"/>
    <xf numFmtId="0" fontId="3" fillId="0" borderId="0" xfId="0" applyFont="1" applyFill="1" applyBorder="1" applyAlignment="1">
      <alignment horizontal="centerContinuous"/>
    </xf>
    <xf numFmtId="164" fontId="2" fillId="0" borderId="0" xfId="0" applyNumberFormat="1" applyFont="1" applyFill="1" applyBorder="1" applyAlignment="1">
      <alignment horizontal="centerContinuous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164" fontId="3" fillId="0" borderId="1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/>
    <xf numFmtId="0" fontId="3" fillId="0" borderId="2" xfId="0" applyFont="1" applyFill="1" applyBorder="1" applyAlignment="1">
      <alignment horizontal="center"/>
    </xf>
    <xf numFmtId="164" fontId="2" fillId="0" borderId="3" xfId="0" applyNumberFormat="1" applyFont="1" applyFill="1" applyBorder="1" applyAlignment="1"/>
    <xf numFmtId="164" fontId="3" fillId="0" borderId="3" xfId="0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13" fontId="3" fillId="0" borderId="0" xfId="0" quotePrefix="1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Continuous"/>
    </xf>
    <xf numFmtId="164" fontId="2" fillId="0" borderId="3" xfId="0" applyNumberFormat="1" applyFont="1" applyFill="1" applyBorder="1"/>
    <xf numFmtId="164" fontId="2" fillId="0" borderId="0" xfId="0" applyNumberFormat="1" applyFont="1" applyFill="1" applyBorder="1"/>
    <xf numFmtId="9" fontId="3" fillId="0" borderId="0" xfId="0" applyNumberFormat="1" applyFont="1" applyFill="1" applyBorder="1" applyAlignment="1">
      <alignment horizontal="center"/>
    </xf>
    <xf numFmtId="10" fontId="3" fillId="0" borderId="0" xfId="0" applyNumberFormat="1" applyFont="1" applyFill="1" applyBorder="1" applyAlignment="1">
      <alignment horizontal="center"/>
    </xf>
    <xf numFmtId="164" fontId="3" fillId="0" borderId="4" xfId="0" quotePrefix="1" applyNumberFormat="1" applyFont="1" applyFill="1" applyBorder="1" applyAlignment="1">
      <alignment horizontal="center"/>
    </xf>
    <xf numFmtId="164" fontId="3" fillId="0" borderId="2" xfId="0" applyNumberFormat="1" applyFont="1" applyFill="1" applyBorder="1" applyAlignment="1">
      <alignment horizontal="center"/>
    </xf>
    <xf numFmtId="0" fontId="3" fillId="0" borderId="0" xfId="0" applyFont="1" applyFill="1" applyBorder="1"/>
    <xf numFmtId="0" fontId="2" fillId="0" borderId="0" xfId="0" applyFont="1" applyFill="1" applyBorder="1" applyAlignment="1">
      <alignment horizontal="left" indent="1"/>
    </xf>
    <xf numFmtId="164" fontId="2" fillId="0" borderId="4" xfId="0" applyNumberFormat="1" applyFont="1" applyFill="1" applyBorder="1"/>
    <xf numFmtId="164" fontId="2" fillId="0" borderId="2" xfId="0" applyNumberFormat="1" applyFont="1" applyFill="1" applyBorder="1"/>
    <xf numFmtId="164" fontId="2" fillId="0" borderId="3" xfId="1" applyNumberFormat="1" applyFont="1" applyFill="1" applyBorder="1"/>
    <xf numFmtId="164" fontId="2" fillId="0" borderId="0" xfId="1" applyNumberFormat="1" applyFont="1" applyFill="1" applyBorder="1"/>
    <xf numFmtId="164" fontId="2" fillId="0" borderId="5" xfId="0" applyNumberFormat="1" applyFont="1" applyFill="1" applyBorder="1"/>
    <xf numFmtId="164" fontId="2" fillId="0" borderId="6" xfId="0" applyNumberFormat="1" applyFont="1" applyFill="1" applyBorder="1"/>
    <xf numFmtId="164" fontId="2" fillId="0" borderId="7" xfId="0" applyNumberFormat="1" applyFont="1" applyFill="1" applyBorder="1"/>
    <xf numFmtId="9" fontId="2" fillId="0" borderId="0" xfId="2" applyFont="1" applyFill="1" applyBorder="1"/>
    <xf numFmtId="164" fontId="3" fillId="0" borderId="2" xfId="0" applyNumberFormat="1" applyFont="1" applyFill="1" applyBorder="1" applyAlignment="1">
      <alignment horizontal="center"/>
    </xf>
    <xf numFmtId="0" fontId="0" fillId="0" borderId="2" xfId="0" applyFont="1" applyBorder="1" applyAlignment="1"/>
    <xf numFmtId="0" fontId="3" fillId="0" borderId="0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2"/>
  <sheetViews>
    <sheetView tabSelected="1" view="pageBreakPreview" zoomScale="60" zoomScaleNormal="100" workbookViewId="0"/>
  </sheetViews>
  <sheetFormatPr defaultColWidth="7.5703125" defaultRowHeight="15" x14ac:dyDescent="0.2"/>
  <cols>
    <col min="1" max="1" width="7.5703125" style="1"/>
    <col min="2" max="2" width="3.7109375" style="1" customWidth="1"/>
    <col min="3" max="3" width="48.85546875" style="1" customWidth="1"/>
    <col min="4" max="4" width="13.7109375" style="16" customWidth="1"/>
    <col min="5" max="5" width="2.7109375" style="16" customWidth="1"/>
    <col min="6" max="6" width="13.7109375" style="16" customWidth="1"/>
    <col min="7" max="7" width="2.7109375" style="16" customWidth="1"/>
    <col min="8" max="23" width="15.28515625" style="16" customWidth="1"/>
    <col min="24" max="24" width="2.7109375" style="16" customWidth="1"/>
    <col min="25" max="25" width="15.28515625" style="16" customWidth="1"/>
    <col min="26" max="16384" width="7.5703125" style="1"/>
  </cols>
  <sheetData>
    <row r="1" spans="1:25" ht="15.75" x14ac:dyDescent="0.25">
      <c r="C1" s="33" t="s">
        <v>0</v>
      </c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</row>
    <row r="2" spans="1:25" ht="15.75" x14ac:dyDescent="0.25">
      <c r="C2" s="33" t="s">
        <v>1</v>
      </c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</row>
    <row r="3" spans="1:25" ht="15.75" x14ac:dyDescent="0.25">
      <c r="C3" s="33" t="s">
        <v>2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</row>
    <row r="4" spans="1:25" ht="15.75" x14ac:dyDescent="0.25">
      <c r="C4" s="33" t="s">
        <v>3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</row>
    <row r="5" spans="1:25" ht="16.5" thickBot="1" x14ac:dyDescent="0.3"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 x14ac:dyDescent="0.25">
      <c r="A6" s="4" t="s">
        <v>67</v>
      </c>
      <c r="C6" s="5"/>
      <c r="D6" s="6" t="s">
        <v>4</v>
      </c>
      <c r="E6" s="7"/>
      <c r="F6" s="6" t="s">
        <v>5</v>
      </c>
      <c r="G6" s="7"/>
      <c r="H6" s="31" t="s">
        <v>6</v>
      </c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7"/>
      <c r="Y6" s="6" t="s">
        <v>7</v>
      </c>
    </row>
    <row r="7" spans="1:25" ht="15.75" x14ac:dyDescent="0.25">
      <c r="A7" s="8" t="s">
        <v>68</v>
      </c>
      <c r="D7" s="9"/>
      <c r="E7" s="7"/>
      <c r="F7" s="10" t="s">
        <v>8</v>
      </c>
      <c r="G7" s="7"/>
      <c r="H7" s="11" t="s">
        <v>9</v>
      </c>
      <c r="I7" s="11" t="s">
        <v>10</v>
      </c>
      <c r="J7" s="11" t="s">
        <v>11</v>
      </c>
      <c r="K7" s="11" t="s">
        <v>12</v>
      </c>
      <c r="L7" s="11" t="s">
        <v>13</v>
      </c>
      <c r="M7" s="11" t="s">
        <v>14</v>
      </c>
      <c r="N7" s="11" t="s">
        <v>15</v>
      </c>
      <c r="O7" s="11" t="s">
        <v>16</v>
      </c>
      <c r="P7" s="12" t="s">
        <v>17</v>
      </c>
      <c r="Q7" s="11" t="s">
        <v>18</v>
      </c>
      <c r="R7" s="11" t="s">
        <v>19</v>
      </c>
      <c r="S7" s="11" t="s">
        <v>20</v>
      </c>
      <c r="T7" s="11" t="s">
        <v>21</v>
      </c>
      <c r="U7" s="11" t="s">
        <v>22</v>
      </c>
      <c r="V7" s="11" t="s">
        <v>23</v>
      </c>
      <c r="W7" s="11" t="s">
        <v>23</v>
      </c>
      <c r="X7" s="7"/>
      <c r="Y7" s="10" t="s">
        <v>24</v>
      </c>
    </row>
    <row r="8" spans="1:25" ht="15.75" x14ac:dyDescent="0.25">
      <c r="A8" s="13">
        <v>1</v>
      </c>
      <c r="C8" s="14"/>
      <c r="D8" s="15"/>
      <c r="F8" s="15"/>
      <c r="H8" s="11"/>
      <c r="I8" s="11"/>
      <c r="J8" s="11"/>
      <c r="K8" s="11"/>
      <c r="L8" s="11"/>
      <c r="M8" s="11"/>
      <c r="N8" s="11"/>
      <c r="O8" s="11"/>
      <c r="P8" s="17"/>
      <c r="Q8" s="11"/>
      <c r="R8" s="11"/>
      <c r="S8" s="11" t="s">
        <v>25</v>
      </c>
      <c r="T8" s="18" t="s">
        <v>26</v>
      </c>
      <c r="U8" s="11"/>
      <c r="V8" s="11" t="s">
        <v>9</v>
      </c>
      <c r="W8" s="11" t="s">
        <v>11</v>
      </c>
      <c r="X8" s="11"/>
      <c r="Y8" s="15"/>
    </row>
    <row r="9" spans="1:25" ht="15.75" x14ac:dyDescent="0.25">
      <c r="A9" s="13">
        <v>2</v>
      </c>
      <c r="C9" s="4"/>
      <c r="D9" s="10"/>
      <c r="E9" s="11"/>
      <c r="F9" s="10"/>
      <c r="G9" s="11"/>
      <c r="H9" s="11" t="s">
        <v>27</v>
      </c>
      <c r="I9" s="11" t="s">
        <v>28</v>
      </c>
      <c r="J9" s="4" t="s">
        <v>29</v>
      </c>
      <c r="K9" s="11" t="s">
        <v>30</v>
      </c>
      <c r="L9" s="11" t="s">
        <v>31</v>
      </c>
      <c r="M9" s="11"/>
      <c r="N9" s="11" t="s">
        <v>32</v>
      </c>
      <c r="O9" s="18">
        <v>8.7499999999999994E-2</v>
      </c>
      <c r="P9" s="11" t="s">
        <v>33</v>
      </c>
      <c r="Q9" s="18" t="s">
        <v>34</v>
      </c>
      <c r="R9" s="18" t="s">
        <v>35</v>
      </c>
      <c r="S9" s="11" t="s">
        <v>36</v>
      </c>
      <c r="T9" s="11" t="s">
        <v>37</v>
      </c>
      <c r="U9" s="18" t="s">
        <v>38</v>
      </c>
      <c r="V9" s="11" t="s">
        <v>39</v>
      </c>
      <c r="W9" s="18" t="s">
        <v>40</v>
      </c>
      <c r="X9" s="18"/>
      <c r="Y9" s="10"/>
    </row>
    <row r="10" spans="1:25" ht="15.75" x14ac:dyDescent="0.25">
      <c r="A10" s="13">
        <v>3</v>
      </c>
      <c r="C10" s="4"/>
      <c r="D10" s="19" t="s">
        <v>41</v>
      </c>
      <c r="E10" s="11"/>
      <c r="F10" s="19" t="s">
        <v>41</v>
      </c>
      <c r="G10" s="11"/>
      <c r="H10" s="20" t="s">
        <v>42</v>
      </c>
      <c r="I10" s="20" t="s">
        <v>42</v>
      </c>
      <c r="J10" s="20" t="s">
        <v>43</v>
      </c>
      <c r="K10" s="20" t="s">
        <v>44</v>
      </c>
      <c r="L10" s="20" t="s">
        <v>45</v>
      </c>
      <c r="M10" s="20" t="s">
        <v>46</v>
      </c>
      <c r="N10" s="20" t="s">
        <v>47</v>
      </c>
      <c r="O10" s="20" t="s">
        <v>48</v>
      </c>
      <c r="P10" s="20" t="s">
        <v>49</v>
      </c>
      <c r="Q10" s="20" t="s">
        <v>47</v>
      </c>
      <c r="R10" s="20" t="s">
        <v>50</v>
      </c>
      <c r="S10" s="20" t="s">
        <v>51</v>
      </c>
      <c r="T10" s="20" t="s">
        <v>52</v>
      </c>
      <c r="U10" s="20" t="s">
        <v>53</v>
      </c>
      <c r="V10" s="20" t="s">
        <v>42</v>
      </c>
      <c r="W10" s="20" t="s">
        <v>50</v>
      </c>
      <c r="X10" s="11"/>
      <c r="Y10" s="19" t="s">
        <v>41</v>
      </c>
    </row>
    <row r="11" spans="1:25" ht="15.75" x14ac:dyDescent="0.25">
      <c r="A11" s="13">
        <v>4</v>
      </c>
      <c r="C11" s="4"/>
      <c r="D11" s="10"/>
      <c r="E11" s="11"/>
      <c r="F11" s="10"/>
      <c r="G11" s="11"/>
      <c r="H11" s="11"/>
      <c r="I11" s="11"/>
      <c r="J11" s="4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0"/>
    </row>
    <row r="12" spans="1:25" ht="15.75" x14ac:dyDescent="0.25">
      <c r="A12" s="13">
        <v>5</v>
      </c>
      <c r="C12" s="4"/>
      <c r="D12" s="10"/>
      <c r="E12" s="11"/>
      <c r="F12" s="10"/>
      <c r="G12" s="11"/>
      <c r="H12" s="11"/>
      <c r="I12" s="11"/>
      <c r="J12" s="4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0"/>
    </row>
    <row r="13" spans="1:25" ht="15.75" x14ac:dyDescent="0.25">
      <c r="A13" s="13">
        <v>6</v>
      </c>
      <c r="C13" s="21" t="s">
        <v>54</v>
      </c>
      <c r="D13" s="15"/>
      <c r="F13" s="15"/>
      <c r="Y13" s="15"/>
    </row>
    <row r="14" spans="1:25" x14ac:dyDescent="0.2">
      <c r="A14" s="13">
        <v>7</v>
      </c>
      <c r="C14" s="22" t="s">
        <v>55</v>
      </c>
      <c r="D14" s="15">
        <v>59912</v>
      </c>
      <c r="F14" s="15">
        <v>58918</v>
      </c>
      <c r="H14" s="16">
        <f>H28</f>
        <v>745</v>
      </c>
      <c r="I14" s="16">
        <f t="shared" ref="I14:W14" si="0">I28</f>
        <v>-407</v>
      </c>
      <c r="J14" s="16">
        <f t="shared" si="0"/>
        <v>607.16986380723677</v>
      </c>
      <c r="K14" s="16">
        <f t="shared" si="0"/>
        <v>-175.6732940729465</v>
      </c>
      <c r="L14" s="16">
        <f t="shared" si="0"/>
        <v>-407.85045829572033</v>
      </c>
      <c r="M14" s="16">
        <f t="shared" si="0"/>
        <v>-2845.2425842857142</v>
      </c>
      <c r="N14" s="16">
        <f t="shared" si="0"/>
        <v>-71.8</v>
      </c>
      <c r="O14" s="16">
        <f t="shared" si="0"/>
        <v>-244.64577714285713</v>
      </c>
      <c r="P14" s="16">
        <f t="shared" si="0"/>
        <v>-315.45382771428569</v>
      </c>
      <c r="Q14" s="16">
        <f t="shared" si="0"/>
        <v>19</v>
      </c>
      <c r="R14" s="16">
        <f t="shared" si="0"/>
        <v>-48.711015428571429</v>
      </c>
      <c r="S14" s="16">
        <f t="shared" si="0"/>
        <v>-145.01701186135577</v>
      </c>
      <c r="T14" s="16">
        <f t="shared" si="0"/>
        <v>-343.6322402502766</v>
      </c>
      <c r="U14" s="16">
        <f t="shared" si="0"/>
        <v>-162.23633699965717</v>
      </c>
      <c r="V14" s="16">
        <f t="shared" si="0"/>
        <v>26</v>
      </c>
      <c r="W14" s="16">
        <f t="shared" si="0"/>
        <v>35</v>
      </c>
      <c r="Y14" s="15">
        <f>SUM(F14:W14)</f>
        <v>55182.907317755853</v>
      </c>
    </row>
    <row r="15" spans="1:25" x14ac:dyDescent="0.2">
      <c r="A15" s="13">
        <v>8</v>
      </c>
      <c r="C15" s="22" t="s">
        <v>56</v>
      </c>
      <c r="D15" s="23">
        <v>1275</v>
      </c>
      <c r="F15" s="23">
        <v>1275</v>
      </c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Y15" s="23">
        <f>SUM(F15:W15)</f>
        <v>1275</v>
      </c>
    </row>
    <row r="16" spans="1:25" ht="15.75" x14ac:dyDescent="0.25">
      <c r="A16" s="13">
        <v>9</v>
      </c>
      <c r="C16" s="21" t="s">
        <v>57</v>
      </c>
      <c r="D16" s="25">
        <f t="shared" ref="D16:W16" si="1">SUM(D14:D15)</f>
        <v>61187</v>
      </c>
      <c r="E16" s="26"/>
      <c r="F16" s="25">
        <f t="shared" si="1"/>
        <v>60193</v>
      </c>
      <c r="G16" s="26"/>
      <c r="H16" s="26">
        <f t="shared" si="1"/>
        <v>745</v>
      </c>
      <c r="I16" s="26">
        <f t="shared" si="1"/>
        <v>-407</v>
      </c>
      <c r="J16" s="26">
        <f>SUM(J14:J15)</f>
        <v>607.16986380723677</v>
      </c>
      <c r="K16" s="26">
        <f>SUM(K14:K15)</f>
        <v>-175.6732940729465</v>
      </c>
      <c r="L16" s="26">
        <f t="shared" si="1"/>
        <v>-407.85045829572033</v>
      </c>
      <c r="M16" s="26">
        <f t="shared" si="1"/>
        <v>-2845.2425842857142</v>
      </c>
      <c r="N16" s="26">
        <f t="shared" si="1"/>
        <v>-71.8</v>
      </c>
      <c r="O16" s="26">
        <f>SUM(O14:O15)</f>
        <v>-244.64577714285713</v>
      </c>
      <c r="P16" s="26">
        <f>SUM(P14:P15)</f>
        <v>-315.45382771428569</v>
      </c>
      <c r="Q16" s="26">
        <f t="shared" ref="Q16" si="2">SUM(Q14:Q15)</f>
        <v>19</v>
      </c>
      <c r="R16" s="26">
        <f>SUM(R14:R15)</f>
        <v>-48.711015428571429</v>
      </c>
      <c r="S16" s="26">
        <f>SUM(S14:S15)</f>
        <v>-145.01701186135577</v>
      </c>
      <c r="T16" s="26">
        <f>SUM(T14:T15)</f>
        <v>-343.6322402502766</v>
      </c>
      <c r="U16" s="26">
        <f t="shared" si="1"/>
        <v>-162.23633699965717</v>
      </c>
      <c r="V16" s="26">
        <f>SUM(V14:V15)</f>
        <v>26</v>
      </c>
      <c r="W16" s="26">
        <f t="shared" si="1"/>
        <v>35</v>
      </c>
      <c r="X16" s="26"/>
      <c r="Y16" s="25">
        <f>SUM(Y14:Y15)</f>
        <v>56457.907317755853</v>
      </c>
    </row>
    <row r="17" spans="1:25" x14ac:dyDescent="0.2">
      <c r="A17" s="13">
        <v>10</v>
      </c>
      <c r="D17" s="15"/>
      <c r="F17" s="15"/>
      <c r="Y17" s="15"/>
    </row>
    <row r="18" spans="1:25" ht="15.75" x14ac:dyDescent="0.25">
      <c r="A18" s="13">
        <v>11</v>
      </c>
      <c r="C18" s="21" t="s">
        <v>50</v>
      </c>
      <c r="D18" s="15"/>
      <c r="F18" s="15"/>
      <c r="Y18" s="15"/>
    </row>
    <row r="19" spans="1:25" x14ac:dyDescent="0.2">
      <c r="A19" s="13">
        <v>12</v>
      </c>
      <c r="C19" s="22" t="s">
        <v>58</v>
      </c>
      <c r="D19" s="25">
        <v>27013</v>
      </c>
      <c r="E19" s="26"/>
      <c r="F19" s="15">
        <f>26295.5</f>
        <v>26295.5</v>
      </c>
      <c r="H19" s="16">
        <v>745</v>
      </c>
      <c r="I19" s="26">
        <v>-407</v>
      </c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15">
        <f t="shared" ref="Y19:Y27" si="3">SUM(F19:W19)</f>
        <v>26633.5</v>
      </c>
    </row>
    <row r="20" spans="1:25" x14ac:dyDescent="0.2">
      <c r="A20" s="13">
        <v>13</v>
      </c>
      <c r="C20" s="22" t="s">
        <v>59</v>
      </c>
      <c r="D20" s="25">
        <v>6704</v>
      </c>
      <c r="E20" s="26"/>
      <c r="F20" s="15">
        <v>6704</v>
      </c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15">
        <f t="shared" si="3"/>
        <v>6704</v>
      </c>
    </row>
    <row r="21" spans="1:25" x14ac:dyDescent="0.2">
      <c r="A21" s="13">
        <v>14</v>
      </c>
      <c r="C21" s="22" t="s">
        <v>60</v>
      </c>
      <c r="D21" s="25">
        <v>12507</v>
      </c>
      <c r="E21" s="26"/>
      <c r="F21" s="15">
        <v>12258.5</v>
      </c>
      <c r="H21" s="26"/>
      <c r="I21" s="26"/>
      <c r="J21" s="26">
        <v>494</v>
      </c>
      <c r="K21" s="26">
        <v>-212</v>
      </c>
      <c r="L21" s="26">
        <v>-431</v>
      </c>
      <c r="M21" s="26"/>
      <c r="N21" s="26"/>
      <c r="O21" s="26"/>
      <c r="P21" s="26"/>
      <c r="Q21" s="26"/>
      <c r="R21" s="26"/>
      <c r="S21" s="26">
        <v>98</v>
      </c>
      <c r="T21" s="26">
        <v>-264</v>
      </c>
      <c r="U21" s="26"/>
      <c r="V21" s="26"/>
      <c r="W21" s="26"/>
      <c r="X21" s="26"/>
      <c r="Y21" s="15">
        <f t="shared" si="3"/>
        <v>11943.5</v>
      </c>
    </row>
    <row r="22" spans="1:25" x14ac:dyDescent="0.2">
      <c r="A22" s="13">
        <v>15</v>
      </c>
      <c r="C22" s="22" t="s">
        <v>61</v>
      </c>
      <c r="D22" s="25">
        <v>273</v>
      </c>
      <c r="E22" s="26"/>
      <c r="F22" s="15">
        <v>273</v>
      </c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15">
        <f t="shared" si="3"/>
        <v>273</v>
      </c>
    </row>
    <row r="23" spans="1:25" x14ac:dyDescent="0.2">
      <c r="A23" s="13">
        <v>16</v>
      </c>
      <c r="C23" s="22" t="s">
        <v>32</v>
      </c>
      <c r="D23" s="25">
        <v>8569</v>
      </c>
      <c r="E23" s="26"/>
      <c r="F23" s="15">
        <v>8561</v>
      </c>
      <c r="H23" s="26"/>
      <c r="I23" s="26"/>
      <c r="J23" s="26">
        <v>-38</v>
      </c>
      <c r="K23" s="26">
        <v>-2</v>
      </c>
      <c r="L23" s="26">
        <v>-14</v>
      </c>
      <c r="M23" s="26">
        <v>-2319</v>
      </c>
      <c r="N23" s="26">
        <v>-97.6</v>
      </c>
      <c r="O23" s="26"/>
      <c r="P23" s="26"/>
      <c r="Q23" s="26"/>
      <c r="R23" s="26"/>
      <c r="S23" s="26">
        <v>-169</v>
      </c>
      <c r="T23" s="26">
        <v>-28</v>
      </c>
      <c r="U23" s="26">
        <v>-56</v>
      </c>
      <c r="V23" s="26">
        <v>-89</v>
      </c>
      <c r="W23" s="26">
        <v>30</v>
      </c>
      <c r="X23" s="26"/>
      <c r="Y23" s="15">
        <f t="shared" si="3"/>
        <v>5778.4</v>
      </c>
    </row>
    <row r="24" spans="1:25" x14ac:dyDescent="0.2">
      <c r="A24" s="13">
        <v>17</v>
      </c>
      <c r="C24" s="22" t="s">
        <v>62</v>
      </c>
      <c r="D24" s="25">
        <v>-1749</v>
      </c>
      <c r="E24" s="26"/>
      <c r="F24" s="15">
        <v>-1749</v>
      </c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15">
        <f t="shared" si="3"/>
        <v>-1749</v>
      </c>
    </row>
    <row r="25" spans="1:25" x14ac:dyDescent="0.2">
      <c r="A25" s="13">
        <v>18</v>
      </c>
      <c r="C25" s="22" t="s">
        <v>63</v>
      </c>
      <c r="D25" s="25">
        <v>39</v>
      </c>
      <c r="E25" s="26"/>
      <c r="F25" s="15">
        <v>39</v>
      </c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>
        <v>-22</v>
      </c>
      <c r="S25" s="26"/>
      <c r="T25" s="26"/>
      <c r="U25" s="26"/>
      <c r="V25" s="26"/>
      <c r="W25" s="26"/>
      <c r="X25" s="26"/>
      <c r="Y25" s="15">
        <f t="shared" si="3"/>
        <v>17</v>
      </c>
    </row>
    <row r="26" spans="1:25" x14ac:dyDescent="0.2">
      <c r="A26" s="13">
        <v>19</v>
      </c>
      <c r="C26" s="22" t="s">
        <v>64</v>
      </c>
      <c r="D26" s="25">
        <v>7003</v>
      </c>
      <c r="E26" s="26"/>
      <c r="F26" s="15">
        <v>6987</v>
      </c>
      <c r="H26" s="26"/>
      <c r="I26" s="26"/>
      <c r="J26" s="26">
        <v>-84</v>
      </c>
      <c r="K26" s="26">
        <v>-7</v>
      </c>
      <c r="L26" s="26">
        <v>-40</v>
      </c>
      <c r="M26" s="26">
        <v>377</v>
      </c>
      <c r="N26" s="26">
        <v>9</v>
      </c>
      <c r="O26" s="26">
        <v>-170</v>
      </c>
      <c r="P26" s="26">
        <v>-166</v>
      </c>
      <c r="Q26" s="26">
        <v>19</v>
      </c>
      <c r="R26" s="26">
        <v>-14</v>
      </c>
      <c r="S26" s="26">
        <v>-172</v>
      </c>
      <c r="T26" s="26">
        <v>-51</v>
      </c>
      <c r="U26" s="26">
        <v>-106</v>
      </c>
      <c r="V26" s="26">
        <v>-31</v>
      </c>
      <c r="W26" s="26">
        <v>-6</v>
      </c>
      <c r="X26" s="26"/>
      <c r="Y26" s="15">
        <f t="shared" si="3"/>
        <v>6545</v>
      </c>
    </row>
    <row r="27" spans="1:25" x14ac:dyDescent="0.2">
      <c r="A27" s="13">
        <v>20</v>
      </c>
      <c r="C27" s="22" t="s">
        <v>65</v>
      </c>
      <c r="D27" s="25">
        <v>828</v>
      </c>
      <c r="E27" s="26"/>
      <c r="F27" s="23">
        <v>824</v>
      </c>
      <c r="H27" s="26"/>
      <c r="I27" s="26"/>
      <c r="J27" s="26">
        <v>235.16986380723677</v>
      </c>
      <c r="K27" s="26">
        <v>45.326705927053489</v>
      </c>
      <c r="L27" s="26">
        <v>77.14954170427967</v>
      </c>
      <c r="M27" s="26">
        <v>-903.24258428571432</v>
      </c>
      <c r="N27" s="26">
        <v>16.8</v>
      </c>
      <c r="O27" s="26">
        <v>-74.645777142857142</v>
      </c>
      <c r="P27" s="26">
        <v>-149.45382771428567</v>
      </c>
      <c r="Q27" s="26"/>
      <c r="R27" s="26">
        <v>-12.711015428571429</v>
      </c>
      <c r="S27" s="26">
        <v>97.982988138644231</v>
      </c>
      <c r="T27" s="26">
        <v>-0.63224025027659891</v>
      </c>
      <c r="U27" s="26">
        <v>-0.23633699965715493</v>
      </c>
      <c r="V27" s="26">
        <v>146</v>
      </c>
      <c r="W27" s="26">
        <v>11</v>
      </c>
      <c r="X27" s="26"/>
      <c r="Y27" s="23">
        <f t="shared" si="3"/>
        <v>312.50731775585189</v>
      </c>
    </row>
    <row r="28" spans="1:25" ht="16.5" thickBot="1" x14ac:dyDescent="0.3">
      <c r="A28" s="13">
        <v>21</v>
      </c>
      <c r="C28" s="21" t="s">
        <v>66</v>
      </c>
      <c r="D28" s="27">
        <f t="shared" ref="D28:F28" si="4">SUM(D19:D27)</f>
        <v>61187</v>
      </c>
      <c r="F28" s="27">
        <f t="shared" si="4"/>
        <v>60193</v>
      </c>
      <c r="H28" s="28">
        <f t="shared" ref="H28:I28" si="5">SUM(H19:H27)</f>
        <v>745</v>
      </c>
      <c r="I28" s="28">
        <f t="shared" si="5"/>
        <v>-407</v>
      </c>
      <c r="J28" s="28">
        <f>SUM(J19:J27)</f>
        <v>607.16986380723677</v>
      </c>
      <c r="K28" s="28">
        <f>SUM(K19:K27)</f>
        <v>-175.6732940729465</v>
      </c>
      <c r="L28" s="28">
        <f>SUM(L19:L27)</f>
        <v>-407.85045829572033</v>
      </c>
      <c r="M28" s="28">
        <f t="shared" ref="M28:Y28" si="6">SUM(M19:M27)</f>
        <v>-2845.2425842857142</v>
      </c>
      <c r="N28" s="28">
        <f>SUM(N19:N27)</f>
        <v>-71.8</v>
      </c>
      <c r="O28" s="28">
        <f t="shared" ref="O28:T28" si="7">SUM(O19:O27)</f>
        <v>-244.64577714285713</v>
      </c>
      <c r="P28" s="28">
        <f t="shared" si="7"/>
        <v>-315.45382771428569</v>
      </c>
      <c r="Q28" s="28">
        <f t="shared" si="7"/>
        <v>19</v>
      </c>
      <c r="R28" s="28">
        <f t="shared" si="7"/>
        <v>-48.711015428571429</v>
      </c>
      <c r="S28" s="28">
        <f t="shared" si="7"/>
        <v>-145.01701186135577</v>
      </c>
      <c r="T28" s="28">
        <f t="shared" si="7"/>
        <v>-343.6322402502766</v>
      </c>
      <c r="U28" s="28">
        <f t="shared" si="6"/>
        <v>-162.23633699965717</v>
      </c>
      <c r="V28" s="28">
        <f>SUM(V19:V27)</f>
        <v>26</v>
      </c>
      <c r="W28" s="28">
        <f t="shared" si="6"/>
        <v>35</v>
      </c>
      <c r="Y28" s="27">
        <f t="shared" si="6"/>
        <v>56457.907317755853</v>
      </c>
    </row>
    <row r="29" spans="1:25" ht="16.5" thickTop="1" thickBot="1" x14ac:dyDescent="0.25">
      <c r="A29" s="13">
        <v>22</v>
      </c>
      <c r="D29" s="29"/>
      <c r="F29" s="29"/>
      <c r="Y29" s="29"/>
    </row>
    <row r="30" spans="1:25" x14ac:dyDescent="0.2">
      <c r="A30" s="13"/>
      <c r="M30" s="30"/>
    </row>
    <row r="31" spans="1:25" ht="15.75" x14ac:dyDescent="0.25">
      <c r="C31" s="4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</row>
    <row r="32" spans="1:25" ht="15.75" x14ac:dyDescent="0.25">
      <c r="C32" s="4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</row>
  </sheetData>
  <mergeCells count="5">
    <mergeCell ref="H6:W6"/>
    <mergeCell ref="C1:Y1"/>
    <mergeCell ref="C2:Y2"/>
    <mergeCell ref="C3:Y3"/>
    <mergeCell ref="C4:Y4"/>
  </mergeCells>
  <printOptions horizontalCentered="1"/>
  <pageMargins left="0.7" right="0.7" top="1" bottom="0.75" header="0.55000000000000004" footer="0.55000000000000004"/>
  <pageSetup scale="34" orientation="landscape" r:id="rId1"/>
  <headerFooter>
    <oddHeader>&amp;R&amp;"Arial,Bold"&amp;10YECL 2013-2015 GRA Compliance Filing
Attachment 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Attachment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2014-05-26T16:57:24Z</dcterms:modified>
</cp:coreProperties>
</file>