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Attachment 1" sheetId="1" r:id="rId1"/>
  </sheets>
  <calcPr calcId="145621"/>
</workbook>
</file>

<file path=xl/calcChain.xml><?xml version="1.0" encoding="utf-8"?>
<calcChain xmlns="http://schemas.openxmlformats.org/spreadsheetml/2006/main">
  <c r="V29" i="1" l="1"/>
  <c r="V15" i="1" s="1"/>
  <c r="V17" i="1" s="1"/>
  <c r="U29" i="1"/>
  <c r="U15" i="1" s="1"/>
  <c r="U17" i="1" s="1"/>
  <c r="T29" i="1"/>
  <c r="S29" i="1"/>
  <c r="K29" i="1"/>
  <c r="K15" i="1" s="1"/>
  <c r="K17" i="1" s="1"/>
  <c r="I29" i="1"/>
  <c r="I15" i="1" s="1"/>
  <c r="I17" i="1" s="1"/>
  <c r="F29" i="1"/>
  <c r="D29" i="1"/>
  <c r="Y28" i="1"/>
  <c r="R29" i="1"/>
  <c r="R15" i="1" s="1"/>
  <c r="R17" i="1" s="1"/>
  <c r="Q29" i="1"/>
  <c r="Q15" i="1" s="1"/>
  <c r="Q17" i="1" s="1"/>
  <c r="P29" i="1"/>
  <c r="P15" i="1" s="1"/>
  <c r="P17" i="1" s="1"/>
  <c r="O29" i="1"/>
  <c r="O15" i="1" s="1"/>
  <c r="O17" i="1" s="1"/>
  <c r="N29" i="1"/>
  <c r="N15" i="1" s="1"/>
  <c r="N17" i="1" s="1"/>
  <c r="M29" i="1"/>
  <c r="M15" i="1" s="1"/>
  <c r="M17" i="1" s="1"/>
  <c r="Y27" i="1"/>
  <c r="Y26" i="1"/>
  <c r="Y25" i="1"/>
  <c r="W29" i="1"/>
  <c r="W15" i="1" s="1"/>
  <c r="W17" i="1" s="1"/>
  <c r="Y24" i="1"/>
  <c r="Y23" i="1"/>
  <c r="L29" i="1"/>
  <c r="L15" i="1" s="1"/>
  <c r="L17" i="1" s="1"/>
  <c r="J29" i="1"/>
  <c r="J15" i="1" s="1"/>
  <c r="J17" i="1" s="1"/>
  <c r="Y21" i="1"/>
  <c r="H29" i="1"/>
  <c r="H15" i="1" s="1"/>
  <c r="F17" i="1"/>
  <c r="D17" i="1"/>
  <c r="Y16" i="1"/>
  <c r="T15" i="1"/>
  <c r="T17" i="1" s="1"/>
  <c r="S15" i="1"/>
  <c r="S17" i="1" s="1"/>
  <c r="H17" i="1" l="1"/>
  <c r="Y15" i="1"/>
  <c r="Y20" i="1"/>
  <c r="Y22" i="1"/>
  <c r="Y29" i="1" l="1"/>
  <c r="Y17" i="1"/>
</calcChain>
</file>

<file path=xl/sharedStrings.xml><?xml version="1.0" encoding="utf-8"?>
<sst xmlns="http://schemas.openxmlformats.org/spreadsheetml/2006/main" count="80" uniqueCount="69">
  <si>
    <t>The Yukon Electrical Company Limited</t>
  </si>
  <si>
    <t>2013 - 2015 General Rate Application</t>
  </si>
  <si>
    <t>Utility Revenue Requirement</t>
  </si>
  <si>
    <t>($000s)</t>
  </si>
  <si>
    <t>As Filed</t>
  </si>
  <si>
    <t>Updates</t>
  </si>
  <si>
    <t>YUB Directions</t>
  </si>
  <si>
    <t>Refiling</t>
  </si>
  <si>
    <t>Filing</t>
  </si>
  <si>
    <t>#1</t>
  </si>
  <si>
    <t>#2</t>
  </si>
  <si>
    <t>#3</t>
  </si>
  <si>
    <t>#4</t>
  </si>
  <si>
    <t>#5</t>
  </si>
  <si>
    <t>#6</t>
  </si>
  <si>
    <t>#7</t>
  </si>
  <si>
    <t>#8</t>
  </si>
  <si>
    <t>#9</t>
  </si>
  <si>
    <t>#10</t>
  </si>
  <si>
    <t>#11</t>
  </si>
  <si>
    <t>#12</t>
  </si>
  <si>
    <t>#13</t>
  </si>
  <si>
    <t>#14</t>
  </si>
  <si>
    <t>DSM</t>
  </si>
  <si>
    <t>Update</t>
  </si>
  <si>
    <t>Automated</t>
  </si>
  <si>
    <t>Watson</t>
  </si>
  <si>
    <t>Sales</t>
  </si>
  <si>
    <t>WHCT</t>
  </si>
  <si>
    <t>Fish Lake</t>
  </si>
  <si>
    <t>FTE</t>
  </si>
  <si>
    <t>DB</t>
  </si>
  <si>
    <t>Depreciation</t>
  </si>
  <si>
    <t>40% Equity</t>
  </si>
  <si>
    <t>Debt</t>
  </si>
  <si>
    <t>Study</t>
  </si>
  <si>
    <t>Meter</t>
  </si>
  <si>
    <t>Lake</t>
  </si>
  <si>
    <t>Carcross</t>
  </si>
  <si>
    <t>2014-2015</t>
  </si>
  <si>
    <t>2011-2013</t>
  </si>
  <si>
    <t>2013</t>
  </si>
  <si>
    <t>Forecast</t>
  </si>
  <si>
    <t>Purch Power</t>
  </si>
  <si>
    <t>Reduction</t>
  </si>
  <si>
    <t>Pension</t>
  </si>
  <si>
    <t>FRSR</t>
  </si>
  <si>
    <t>Rates</t>
  </si>
  <si>
    <t>ROE</t>
  </si>
  <si>
    <t>Thickness</t>
  </si>
  <si>
    <t>Costs</t>
  </si>
  <si>
    <t>Reading</t>
  </si>
  <si>
    <t>Bi-Fuel</t>
  </si>
  <si>
    <t>Standby</t>
  </si>
  <si>
    <t>Revenues</t>
  </si>
  <si>
    <t>Retail Revenues</t>
  </si>
  <si>
    <t>Other Revenue</t>
  </si>
  <si>
    <t>Total Revenues</t>
  </si>
  <si>
    <t>Purchase Power</t>
  </si>
  <si>
    <t>Fuel</t>
  </si>
  <si>
    <t>Operations and Maintenance</t>
  </si>
  <si>
    <t>Property Taxes</t>
  </si>
  <si>
    <t>Amortization of Contributions</t>
  </si>
  <si>
    <t>Amortization of Deferred Charges &amp; Credits</t>
  </si>
  <si>
    <t>Return on Rate Base</t>
  </si>
  <si>
    <t>Income Taxes</t>
  </si>
  <si>
    <t>Total Costs</t>
  </si>
  <si>
    <t>Line</t>
  </si>
  <si>
    <t>No.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</si>
</sst>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_);_(* \(#,##0\);_(* &quot;-&quot;_);_(@_)"/>
    <numFmt numFmtId="165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0" applyFont="1" applyFill="1" applyBorder="1"/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Continuous"/>
    </xf>
    <xf numFmtId="164" fontId="2" fillId="0" borderId="0" xfId="0" applyNumberFormat="1" applyFont="1" applyFill="1" applyBorder="1" applyAlignment="1">
      <alignment horizontal="centerContinuous"/>
    </xf>
    <xf numFmtId="0" fontId="3" fillId="0" borderId="2" xfId="0" applyFont="1" applyFill="1" applyBorder="1" applyAlignment="1">
      <alignment horizontal="center"/>
    </xf>
    <xf numFmtId="0" fontId="3" fillId="0" borderId="0" xfId="0" applyFont="1" applyFill="1" applyBorder="1" applyAlignment="1"/>
    <xf numFmtId="164" fontId="3" fillId="0" borderId="1" xfId="0" applyNumberFormat="1" applyFont="1" applyFill="1" applyBorder="1" applyAlignment="1">
      <alignment horizontal="center"/>
    </xf>
    <xf numFmtId="164" fontId="2" fillId="0" borderId="0" xfId="0" applyNumberFormat="1" applyFont="1" applyFill="1" applyBorder="1" applyAlignment="1"/>
    <xf numFmtId="0" fontId="2" fillId="0" borderId="0" xfId="0" applyFont="1" applyFill="1" applyBorder="1" applyAlignment="1">
      <alignment horizontal="center"/>
    </xf>
    <xf numFmtId="164" fontId="2" fillId="0" borderId="3" xfId="0" applyNumberFormat="1" applyFont="1" applyFill="1" applyBorder="1" applyAlignment="1"/>
    <xf numFmtId="164" fontId="3" fillId="0" borderId="3" xfId="0" applyNumberFormat="1" applyFont="1" applyFill="1" applyBorder="1" applyAlignment="1">
      <alignment horizontal="center"/>
    </xf>
    <xf numFmtId="164" fontId="3" fillId="0" borderId="0" xfId="0" applyNumberFormat="1" applyFont="1" applyFill="1" applyBorder="1" applyAlignment="1">
      <alignment horizontal="center"/>
    </xf>
    <xf numFmtId="13" fontId="3" fillId="0" borderId="0" xfId="0" quotePrefix="1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Continuous"/>
    </xf>
    <xf numFmtId="164" fontId="2" fillId="0" borderId="3" xfId="0" applyNumberFormat="1" applyFont="1" applyFill="1" applyBorder="1"/>
    <xf numFmtId="164" fontId="2" fillId="0" borderId="0" xfId="0" applyNumberFormat="1" applyFont="1" applyFill="1" applyBorder="1"/>
    <xf numFmtId="9" fontId="3" fillId="0" borderId="0" xfId="0" applyNumberFormat="1" applyFont="1" applyFill="1" applyBorder="1" applyAlignment="1">
      <alignment horizontal="center"/>
    </xf>
    <xf numFmtId="10" fontId="3" fillId="0" borderId="0" xfId="0" applyNumberFormat="1" applyFont="1" applyFill="1" applyBorder="1" applyAlignment="1">
      <alignment horizontal="center"/>
    </xf>
    <xf numFmtId="164" fontId="3" fillId="0" borderId="4" xfId="0" quotePrefix="1" applyNumberFormat="1" applyFont="1" applyFill="1" applyBorder="1" applyAlignment="1">
      <alignment horizontal="center"/>
    </xf>
    <xf numFmtId="164" fontId="3" fillId="0" borderId="2" xfId="0" applyNumberFormat="1" applyFont="1" applyFill="1" applyBorder="1" applyAlignment="1">
      <alignment horizontal="center"/>
    </xf>
    <xf numFmtId="0" fontId="3" fillId="0" borderId="0" xfId="0" applyFont="1" applyFill="1" applyBorder="1"/>
    <xf numFmtId="0" fontId="2" fillId="0" borderId="0" xfId="0" applyFont="1" applyFill="1" applyBorder="1" applyAlignment="1">
      <alignment horizontal="left" indent="1"/>
    </xf>
    <xf numFmtId="164" fontId="2" fillId="0" borderId="4" xfId="0" applyNumberFormat="1" applyFont="1" applyFill="1" applyBorder="1"/>
    <xf numFmtId="164" fontId="2" fillId="0" borderId="2" xfId="0" applyNumberFormat="1" applyFont="1" applyFill="1" applyBorder="1"/>
    <xf numFmtId="164" fontId="2" fillId="0" borderId="3" xfId="1" applyNumberFormat="1" applyFont="1" applyFill="1" applyBorder="1"/>
    <xf numFmtId="164" fontId="2" fillId="0" borderId="0" xfId="1" applyNumberFormat="1" applyFont="1" applyFill="1" applyBorder="1"/>
    <xf numFmtId="164" fontId="2" fillId="0" borderId="5" xfId="0" applyNumberFormat="1" applyFont="1" applyFill="1" applyBorder="1"/>
    <xf numFmtId="164" fontId="2" fillId="0" borderId="6" xfId="0" applyNumberFormat="1" applyFont="1" applyFill="1" applyBorder="1"/>
    <xf numFmtId="164" fontId="2" fillId="0" borderId="7" xfId="0" applyNumberFormat="1" applyFont="1" applyFill="1" applyBorder="1"/>
    <xf numFmtId="9" fontId="2" fillId="0" borderId="0" xfId="2" applyFont="1" applyFill="1" applyBorder="1"/>
    <xf numFmtId="164" fontId="3" fillId="0" borderId="2" xfId="0" applyNumberFormat="1" applyFont="1" applyFill="1" applyBorder="1" applyAlignment="1">
      <alignment horizontal="center"/>
    </xf>
    <xf numFmtId="0" fontId="0" fillId="0" borderId="2" xfId="0" applyFont="1" applyBorder="1" applyAlignment="1"/>
    <xf numFmtId="0" fontId="3" fillId="0" borderId="0" xfId="0" applyFont="1" applyFill="1" applyBorder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5"/>
  <sheetViews>
    <sheetView tabSelected="1" view="pageBreakPreview" zoomScale="60" zoomScaleNormal="100" workbookViewId="0"/>
  </sheetViews>
  <sheetFormatPr defaultColWidth="7.5703125" defaultRowHeight="15" x14ac:dyDescent="0.2"/>
  <cols>
    <col min="1" max="1" width="7.5703125" style="1"/>
    <col min="2" max="2" width="3.7109375" style="1" customWidth="1"/>
    <col min="3" max="3" width="48.85546875" style="1" customWidth="1"/>
    <col min="4" max="4" width="13.7109375" style="16" customWidth="1"/>
    <col min="5" max="5" width="2.7109375" style="16" customWidth="1"/>
    <col min="6" max="6" width="13.7109375" style="16" customWidth="1"/>
    <col min="7" max="7" width="2.7109375" style="16" customWidth="1"/>
    <col min="8" max="13" width="15.28515625" style="16" customWidth="1"/>
    <col min="14" max="14" width="21.28515625" style="16" bestFit="1" customWidth="1"/>
    <col min="15" max="23" width="15.28515625" style="16" customWidth="1"/>
    <col min="24" max="24" width="2.7109375" style="16" customWidth="1"/>
    <col min="25" max="25" width="15.28515625" style="16" customWidth="1"/>
    <col min="26" max="16384" width="7.5703125" style="1"/>
  </cols>
  <sheetData>
    <row r="1" spans="1:25" ht="15.75" x14ac:dyDescent="0.25">
      <c r="C1" s="33" t="s">
        <v>0</v>
      </c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</row>
    <row r="2" spans="1:25" ht="15.75" x14ac:dyDescent="0.25">
      <c r="C2" s="33" t="s">
        <v>1</v>
      </c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</row>
    <row r="3" spans="1:25" ht="15.75" x14ac:dyDescent="0.25">
      <c r="C3" s="33" t="s">
        <v>2</v>
      </c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</row>
    <row r="4" spans="1:25" ht="15.75" x14ac:dyDescent="0.25">
      <c r="C4" s="33" t="s">
        <v>3</v>
      </c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</row>
    <row r="5" spans="1:25" ht="15.75" x14ac:dyDescent="0.25"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</row>
    <row r="6" spans="1:25" ht="16.5" thickBot="1" x14ac:dyDescent="0.3">
      <c r="A6" s="2" t="s">
        <v>67</v>
      </c>
      <c r="C6" s="3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spans="1:25" ht="15.75" x14ac:dyDescent="0.25">
      <c r="A7" s="5" t="s">
        <v>68</v>
      </c>
      <c r="C7" s="6"/>
      <c r="D7" s="7" t="s">
        <v>4</v>
      </c>
      <c r="E7" s="8"/>
      <c r="F7" s="7" t="s">
        <v>5</v>
      </c>
      <c r="G7" s="8"/>
      <c r="H7" s="31" t="s">
        <v>6</v>
      </c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8"/>
      <c r="Y7" s="7" t="s">
        <v>7</v>
      </c>
    </row>
    <row r="8" spans="1:25" ht="15.75" x14ac:dyDescent="0.25">
      <c r="A8" s="9">
        <v>1</v>
      </c>
      <c r="D8" s="10"/>
      <c r="E8" s="8"/>
      <c r="F8" s="11" t="s">
        <v>8</v>
      </c>
      <c r="G8" s="8"/>
      <c r="H8" s="12" t="s">
        <v>9</v>
      </c>
      <c r="I8" s="12" t="s">
        <v>10</v>
      </c>
      <c r="J8" s="12" t="s">
        <v>11</v>
      </c>
      <c r="K8" s="12" t="s">
        <v>12</v>
      </c>
      <c r="L8" s="12" t="s">
        <v>13</v>
      </c>
      <c r="M8" s="12" t="s">
        <v>14</v>
      </c>
      <c r="N8" s="12" t="s">
        <v>15</v>
      </c>
      <c r="O8" s="12" t="s">
        <v>16</v>
      </c>
      <c r="P8" s="13" t="s">
        <v>17</v>
      </c>
      <c r="Q8" s="12" t="s">
        <v>18</v>
      </c>
      <c r="R8" s="12" t="s">
        <v>19</v>
      </c>
      <c r="S8" s="12" t="s">
        <v>20</v>
      </c>
      <c r="T8" s="12" t="s">
        <v>21</v>
      </c>
      <c r="U8" s="12" t="s">
        <v>22</v>
      </c>
      <c r="V8" s="12" t="s">
        <v>23</v>
      </c>
      <c r="W8" s="12" t="s">
        <v>23</v>
      </c>
      <c r="X8" s="8"/>
      <c r="Y8" s="11" t="s">
        <v>24</v>
      </c>
    </row>
    <row r="9" spans="1:25" ht="15.75" x14ac:dyDescent="0.25">
      <c r="A9" s="9">
        <v>2</v>
      </c>
      <c r="C9" s="14"/>
      <c r="D9" s="15"/>
      <c r="F9" s="15"/>
      <c r="H9" s="12"/>
      <c r="I9" s="12"/>
      <c r="J9" s="12"/>
      <c r="K9" s="12"/>
      <c r="L9" s="12"/>
      <c r="M9" s="12"/>
      <c r="N9" s="12"/>
      <c r="O9" s="12"/>
      <c r="P9" s="17"/>
      <c r="Q9" s="12"/>
      <c r="R9" s="12"/>
      <c r="S9" s="12" t="s">
        <v>25</v>
      </c>
      <c r="T9" s="18" t="s">
        <v>26</v>
      </c>
      <c r="U9" s="12"/>
      <c r="V9" s="12" t="s">
        <v>9</v>
      </c>
      <c r="W9" s="12" t="s">
        <v>11</v>
      </c>
      <c r="X9" s="12"/>
      <c r="Y9" s="15"/>
    </row>
    <row r="10" spans="1:25" ht="15.75" x14ac:dyDescent="0.25">
      <c r="A10" s="9">
        <v>3</v>
      </c>
      <c r="C10" s="2"/>
      <c r="D10" s="11"/>
      <c r="E10" s="12"/>
      <c r="F10" s="11"/>
      <c r="G10" s="12"/>
      <c r="H10" s="12" t="s">
        <v>27</v>
      </c>
      <c r="I10" s="12" t="s">
        <v>28</v>
      </c>
      <c r="J10" s="2" t="s">
        <v>29</v>
      </c>
      <c r="K10" s="12" t="s">
        <v>30</v>
      </c>
      <c r="L10" s="12" t="s">
        <v>31</v>
      </c>
      <c r="M10" s="12"/>
      <c r="N10" s="12" t="s">
        <v>32</v>
      </c>
      <c r="O10" s="18">
        <v>8.7499999999999994E-2</v>
      </c>
      <c r="P10" s="12" t="s">
        <v>33</v>
      </c>
      <c r="Q10" s="18" t="s">
        <v>34</v>
      </c>
      <c r="R10" s="18" t="s">
        <v>35</v>
      </c>
      <c r="S10" s="12" t="s">
        <v>36</v>
      </c>
      <c r="T10" s="12" t="s">
        <v>37</v>
      </c>
      <c r="U10" s="18" t="s">
        <v>38</v>
      </c>
      <c r="V10" s="12" t="s">
        <v>39</v>
      </c>
      <c r="W10" s="18" t="s">
        <v>40</v>
      </c>
      <c r="X10" s="18"/>
      <c r="Y10" s="11"/>
    </row>
    <row r="11" spans="1:25" ht="15.75" x14ac:dyDescent="0.25">
      <c r="A11" s="9">
        <v>4</v>
      </c>
      <c r="C11" s="2"/>
      <c r="D11" s="19" t="s">
        <v>41</v>
      </c>
      <c r="E11" s="12"/>
      <c r="F11" s="19" t="s">
        <v>41</v>
      </c>
      <c r="G11" s="12"/>
      <c r="H11" s="20" t="s">
        <v>42</v>
      </c>
      <c r="I11" s="20" t="s">
        <v>42</v>
      </c>
      <c r="J11" s="20" t="s">
        <v>43</v>
      </c>
      <c r="K11" s="20" t="s">
        <v>44</v>
      </c>
      <c r="L11" s="20" t="s">
        <v>45</v>
      </c>
      <c r="M11" s="20" t="s">
        <v>46</v>
      </c>
      <c r="N11" s="20" t="s">
        <v>47</v>
      </c>
      <c r="O11" s="20" t="s">
        <v>48</v>
      </c>
      <c r="P11" s="20" t="s">
        <v>49</v>
      </c>
      <c r="Q11" s="20" t="s">
        <v>47</v>
      </c>
      <c r="R11" s="20" t="s">
        <v>50</v>
      </c>
      <c r="S11" s="20" t="s">
        <v>51</v>
      </c>
      <c r="T11" s="20" t="s">
        <v>52</v>
      </c>
      <c r="U11" s="20" t="s">
        <v>53</v>
      </c>
      <c r="V11" s="20" t="s">
        <v>42</v>
      </c>
      <c r="W11" s="20" t="s">
        <v>50</v>
      </c>
      <c r="X11" s="12"/>
      <c r="Y11" s="19" t="s">
        <v>41</v>
      </c>
    </row>
    <row r="12" spans="1:25" ht="15.75" x14ac:dyDescent="0.25">
      <c r="A12" s="9">
        <v>5</v>
      </c>
      <c r="C12" s="2"/>
      <c r="D12" s="11"/>
      <c r="E12" s="12"/>
      <c r="F12" s="11"/>
      <c r="G12" s="12"/>
      <c r="H12" s="12"/>
      <c r="I12" s="12"/>
      <c r="J12" s="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1"/>
    </row>
    <row r="13" spans="1:25" ht="15.75" x14ac:dyDescent="0.25">
      <c r="A13" s="9">
        <v>6</v>
      </c>
      <c r="C13" s="2"/>
      <c r="D13" s="11"/>
      <c r="E13" s="12"/>
      <c r="F13" s="11"/>
      <c r="G13" s="12"/>
      <c r="H13" s="12"/>
      <c r="I13" s="12"/>
      <c r="J13" s="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1"/>
    </row>
    <row r="14" spans="1:25" ht="15.75" x14ac:dyDescent="0.25">
      <c r="A14" s="9">
        <v>7</v>
      </c>
      <c r="C14" s="21" t="s">
        <v>54</v>
      </c>
      <c r="D14" s="15"/>
      <c r="F14" s="15"/>
      <c r="Y14" s="15"/>
    </row>
    <row r="15" spans="1:25" x14ac:dyDescent="0.2">
      <c r="A15" s="9">
        <v>8</v>
      </c>
      <c r="C15" s="22" t="s">
        <v>55</v>
      </c>
      <c r="D15" s="15">
        <v>53679</v>
      </c>
      <c r="F15" s="15">
        <v>52698</v>
      </c>
      <c r="H15" s="16">
        <f>H29</f>
        <v>0</v>
      </c>
      <c r="I15" s="16">
        <f t="shared" ref="I15:W15" si="0">I29</f>
        <v>-90.4</v>
      </c>
      <c r="J15" s="16">
        <f t="shared" si="0"/>
        <v>709</v>
      </c>
      <c r="K15" s="16">
        <f t="shared" si="0"/>
        <v>0</v>
      </c>
      <c r="L15" s="16">
        <f t="shared" si="0"/>
        <v>-313</v>
      </c>
      <c r="M15" s="16">
        <f t="shared" si="0"/>
        <v>-2719</v>
      </c>
      <c r="N15" s="16">
        <f t="shared" si="0"/>
        <v>12.1</v>
      </c>
      <c r="O15" s="16">
        <f t="shared" si="0"/>
        <v>-190</v>
      </c>
      <c r="P15" s="16">
        <f t="shared" si="0"/>
        <v>-258</v>
      </c>
      <c r="Q15" s="16">
        <f t="shared" si="0"/>
        <v>18</v>
      </c>
      <c r="R15" s="16">
        <f t="shared" si="0"/>
        <v>-10</v>
      </c>
      <c r="S15" s="16">
        <f t="shared" si="0"/>
        <v>0</v>
      </c>
      <c r="T15" s="16">
        <f t="shared" si="0"/>
        <v>0</v>
      </c>
      <c r="U15" s="16">
        <f t="shared" si="0"/>
        <v>0</v>
      </c>
      <c r="V15" s="16">
        <f t="shared" si="0"/>
        <v>0</v>
      </c>
      <c r="W15" s="16">
        <f t="shared" si="0"/>
        <v>-45</v>
      </c>
      <c r="Y15" s="15">
        <f>SUM(F15:W15)</f>
        <v>49811.7</v>
      </c>
    </row>
    <row r="16" spans="1:25" x14ac:dyDescent="0.2">
      <c r="A16" s="9">
        <v>9</v>
      </c>
      <c r="C16" s="22" t="s">
        <v>56</v>
      </c>
      <c r="D16" s="23">
        <v>1277</v>
      </c>
      <c r="F16" s="23">
        <v>1277</v>
      </c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Y16" s="23">
        <f>SUM(F16:W16)</f>
        <v>1277</v>
      </c>
    </row>
    <row r="17" spans="1:25" ht="15.75" x14ac:dyDescent="0.25">
      <c r="A17" s="9">
        <v>10</v>
      </c>
      <c r="C17" s="21" t="s">
        <v>57</v>
      </c>
      <c r="D17" s="25">
        <f t="shared" ref="D17:W17" si="1">SUM(D15:D16)</f>
        <v>54956</v>
      </c>
      <c r="E17" s="26"/>
      <c r="F17" s="25">
        <f t="shared" si="1"/>
        <v>53975</v>
      </c>
      <c r="G17" s="26"/>
      <c r="H17" s="26">
        <f t="shared" si="1"/>
        <v>0</v>
      </c>
      <c r="I17" s="26">
        <f t="shared" si="1"/>
        <v>-90.4</v>
      </c>
      <c r="J17" s="26">
        <f>SUM(J15:J16)</f>
        <v>709</v>
      </c>
      <c r="K17" s="26">
        <f>SUM(K15:K16)</f>
        <v>0</v>
      </c>
      <c r="L17" s="26">
        <f t="shared" si="1"/>
        <v>-313</v>
      </c>
      <c r="M17" s="26">
        <f t="shared" si="1"/>
        <v>-2719</v>
      </c>
      <c r="N17" s="26">
        <f t="shared" si="1"/>
        <v>12.1</v>
      </c>
      <c r="O17" s="26">
        <f>SUM(O15:O16)</f>
        <v>-190</v>
      </c>
      <c r="P17" s="26">
        <f>SUM(P15:P16)</f>
        <v>-258</v>
      </c>
      <c r="Q17" s="26">
        <f t="shared" ref="Q17" si="2">SUM(Q15:Q16)</f>
        <v>18</v>
      </c>
      <c r="R17" s="26">
        <f>SUM(R15:R16)</f>
        <v>-10</v>
      </c>
      <c r="S17" s="26">
        <f>SUM(S15:S16)</f>
        <v>0</v>
      </c>
      <c r="T17" s="26">
        <f>SUM(T15:T16)</f>
        <v>0</v>
      </c>
      <c r="U17" s="26">
        <f t="shared" si="1"/>
        <v>0</v>
      </c>
      <c r="V17" s="26">
        <f>SUM(V15:V16)</f>
        <v>0</v>
      </c>
      <c r="W17" s="26">
        <f t="shared" si="1"/>
        <v>-45</v>
      </c>
      <c r="X17" s="26"/>
      <c r="Y17" s="25">
        <f>SUM(Y15:Y16)</f>
        <v>51088.7</v>
      </c>
    </row>
    <row r="18" spans="1:25" x14ac:dyDescent="0.2">
      <c r="A18" s="9">
        <v>11</v>
      </c>
      <c r="D18" s="15"/>
      <c r="F18" s="15"/>
      <c r="Y18" s="15"/>
    </row>
    <row r="19" spans="1:25" ht="15.75" x14ac:dyDescent="0.25">
      <c r="A19" s="9">
        <v>12</v>
      </c>
      <c r="C19" s="21" t="s">
        <v>50</v>
      </c>
      <c r="D19" s="15"/>
      <c r="F19" s="15"/>
      <c r="Y19" s="15"/>
    </row>
    <row r="20" spans="1:25" x14ac:dyDescent="0.2">
      <c r="A20" s="9">
        <v>13</v>
      </c>
      <c r="C20" s="22" t="s">
        <v>58</v>
      </c>
      <c r="D20" s="25">
        <v>25630.44</v>
      </c>
      <c r="E20" s="26"/>
      <c r="F20" s="15">
        <v>24948.44</v>
      </c>
      <c r="H20" s="16">
        <v>0</v>
      </c>
      <c r="I20" s="26">
        <v>-90.4</v>
      </c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15">
        <f t="shared" ref="Y20:Y28" si="3">SUM(F20:W20)</f>
        <v>24858.039999999997</v>
      </c>
    </row>
    <row r="21" spans="1:25" x14ac:dyDescent="0.2">
      <c r="A21" s="9">
        <v>14</v>
      </c>
      <c r="C21" s="22" t="s">
        <v>59</v>
      </c>
      <c r="D21" s="25">
        <v>6611</v>
      </c>
      <c r="E21" s="26"/>
      <c r="F21" s="15">
        <v>6611</v>
      </c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15">
        <f t="shared" si="3"/>
        <v>6611</v>
      </c>
    </row>
    <row r="22" spans="1:25" x14ac:dyDescent="0.2">
      <c r="A22" s="9">
        <v>15</v>
      </c>
      <c r="C22" s="22" t="s">
        <v>60</v>
      </c>
      <c r="D22" s="25">
        <v>11735.42</v>
      </c>
      <c r="E22" s="26"/>
      <c r="F22" s="15">
        <v>11493.42</v>
      </c>
      <c r="H22" s="26"/>
      <c r="I22" s="26"/>
      <c r="J22" s="26">
        <v>494</v>
      </c>
      <c r="K22" s="26"/>
      <c r="L22" s="26">
        <v>-383</v>
      </c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15">
        <f t="shared" si="3"/>
        <v>11604.42</v>
      </c>
    </row>
    <row r="23" spans="1:25" x14ac:dyDescent="0.2">
      <c r="A23" s="9">
        <v>16</v>
      </c>
      <c r="C23" s="22" t="s">
        <v>61</v>
      </c>
      <c r="D23" s="25">
        <v>257</v>
      </c>
      <c r="E23" s="26"/>
      <c r="F23" s="15">
        <v>257</v>
      </c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15">
        <f t="shared" si="3"/>
        <v>257</v>
      </c>
    </row>
    <row r="24" spans="1:25" x14ac:dyDescent="0.2">
      <c r="A24" s="9">
        <v>17</v>
      </c>
      <c r="C24" s="22" t="s">
        <v>32</v>
      </c>
      <c r="D24" s="25">
        <v>6570</v>
      </c>
      <c r="E24" s="26"/>
      <c r="F24" s="15">
        <v>6560</v>
      </c>
      <c r="H24" s="26"/>
      <c r="I24" s="26"/>
      <c r="J24" s="26">
        <v>-17</v>
      </c>
      <c r="K24" s="26"/>
      <c r="L24" s="26">
        <v>-2</v>
      </c>
      <c r="M24" s="26">
        <v>-1966</v>
      </c>
      <c r="N24" s="26">
        <v>-6.6</v>
      </c>
      <c r="O24" s="26"/>
      <c r="P24" s="26"/>
      <c r="Q24" s="26"/>
      <c r="R24" s="26"/>
      <c r="S24" s="26"/>
      <c r="T24" s="26"/>
      <c r="U24" s="26"/>
      <c r="V24" s="26"/>
      <c r="W24" s="26">
        <v>-48</v>
      </c>
      <c r="X24" s="26"/>
      <c r="Y24" s="15">
        <f t="shared" si="3"/>
        <v>4520.3999999999996</v>
      </c>
    </row>
    <row r="25" spans="1:25" x14ac:dyDescent="0.2">
      <c r="A25" s="9">
        <v>18</v>
      </c>
      <c r="C25" s="22" t="s">
        <v>62</v>
      </c>
      <c r="D25" s="25">
        <v>-1444</v>
      </c>
      <c r="E25" s="26"/>
      <c r="F25" s="15">
        <v>-1444</v>
      </c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15">
        <f t="shared" si="3"/>
        <v>-1444</v>
      </c>
    </row>
    <row r="26" spans="1:25" x14ac:dyDescent="0.2">
      <c r="A26" s="9">
        <v>19</v>
      </c>
      <c r="C26" s="22" t="s">
        <v>63</v>
      </c>
      <c r="D26" s="25">
        <v>40</v>
      </c>
      <c r="E26" s="26"/>
      <c r="F26" s="15">
        <v>18</v>
      </c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15">
        <f t="shared" si="3"/>
        <v>18</v>
      </c>
    </row>
    <row r="27" spans="1:25" x14ac:dyDescent="0.2">
      <c r="A27" s="9">
        <v>20</v>
      </c>
      <c r="C27" s="22" t="s">
        <v>64</v>
      </c>
      <c r="D27" s="25">
        <v>5308</v>
      </c>
      <c r="E27" s="26"/>
      <c r="F27" s="15">
        <v>5294</v>
      </c>
      <c r="H27" s="26"/>
      <c r="I27" s="26"/>
      <c r="J27" s="26">
        <v>-18</v>
      </c>
      <c r="K27" s="26"/>
      <c r="L27" s="26">
        <v>-7</v>
      </c>
      <c r="M27" s="26">
        <v>72</v>
      </c>
      <c r="N27" s="26">
        <v>7.5</v>
      </c>
      <c r="O27" s="26">
        <v>-133</v>
      </c>
      <c r="P27" s="26">
        <v>-144</v>
      </c>
      <c r="Q27" s="26">
        <v>18</v>
      </c>
      <c r="R27" s="26">
        <v>-8</v>
      </c>
      <c r="S27" s="26"/>
      <c r="T27" s="26"/>
      <c r="U27" s="26"/>
      <c r="V27" s="26"/>
      <c r="W27" s="26">
        <v>-2</v>
      </c>
      <c r="X27" s="26"/>
      <c r="Y27" s="15">
        <f t="shared" si="3"/>
        <v>5079.5</v>
      </c>
    </row>
    <row r="28" spans="1:25" x14ac:dyDescent="0.2">
      <c r="A28" s="9">
        <v>21</v>
      </c>
      <c r="C28" s="22" t="s">
        <v>65</v>
      </c>
      <c r="D28" s="25">
        <v>248</v>
      </c>
      <c r="E28" s="26"/>
      <c r="F28" s="23">
        <v>237</v>
      </c>
      <c r="H28" s="26"/>
      <c r="I28" s="26"/>
      <c r="J28" s="26">
        <v>250</v>
      </c>
      <c r="K28" s="26"/>
      <c r="L28" s="26">
        <v>79</v>
      </c>
      <c r="M28" s="26">
        <v>-825</v>
      </c>
      <c r="N28" s="26">
        <v>11.2</v>
      </c>
      <c r="O28" s="26">
        <v>-57</v>
      </c>
      <c r="P28" s="26">
        <v>-114</v>
      </c>
      <c r="Q28" s="26"/>
      <c r="R28" s="26">
        <v>-2</v>
      </c>
      <c r="S28" s="26"/>
      <c r="T28" s="26"/>
      <c r="U28" s="26"/>
      <c r="V28" s="26"/>
      <c r="W28" s="26">
        <v>5</v>
      </c>
      <c r="X28" s="26"/>
      <c r="Y28" s="23">
        <f t="shared" si="3"/>
        <v>-415.8</v>
      </c>
    </row>
    <row r="29" spans="1:25" ht="16.5" thickBot="1" x14ac:dyDescent="0.3">
      <c r="A29" s="9">
        <v>22</v>
      </c>
      <c r="C29" s="21" t="s">
        <v>66</v>
      </c>
      <c r="D29" s="27">
        <f t="shared" ref="D29:F29" si="4">SUM(D20:D28)</f>
        <v>54955.86</v>
      </c>
      <c r="F29" s="27">
        <f t="shared" si="4"/>
        <v>53974.86</v>
      </c>
      <c r="H29" s="28">
        <f t="shared" ref="H29" si="5">SUM(H20:H28)</f>
        <v>0</v>
      </c>
      <c r="I29" s="28">
        <f>SUM(I20:I28)</f>
        <v>-90.4</v>
      </c>
      <c r="J29" s="28">
        <f>SUM(J20:J28)</f>
        <v>709</v>
      </c>
      <c r="K29" s="28">
        <f>SUM(K20:K28)</f>
        <v>0</v>
      </c>
      <c r="L29" s="28">
        <f>SUM(L20:L28)</f>
        <v>-313</v>
      </c>
      <c r="M29" s="28">
        <f t="shared" ref="M29:Y29" si="6">SUM(M20:M28)</f>
        <v>-2719</v>
      </c>
      <c r="N29" s="28">
        <f t="shared" si="6"/>
        <v>12.1</v>
      </c>
      <c r="O29" s="28">
        <f t="shared" si="6"/>
        <v>-190</v>
      </c>
      <c r="P29" s="28">
        <f t="shared" si="6"/>
        <v>-258</v>
      </c>
      <c r="Q29" s="28">
        <f t="shared" si="6"/>
        <v>18</v>
      </c>
      <c r="R29" s="28">
        <f t="shared" si="6"/>
        <v>-10</v>
      </c>
      <c r="S29" s="28">
        <f t="shared" si="6"/>
        <v>0</v>
      </c>
      <c r="T29" s="28">
        <f t="shared" si="6"/>
        <v>0</v>
      </c>
      <c r="U29" s="28">
        <f t="shared" si="6"/>
        <v>0</v>
      </c>
      <c r="V29" s="28">
        <f>SUM(V20:V28)</f>
        <v>0</v>
      </c>
      <c r="W29" s="28">
        <f t="shared" si="6"/>
        <v>-45</v>
      </c>
      <c r="Y29" s="27">
        <f t="shared" si="6"/>
        <v>51088.56</v>
      </c>
    </row>
    <row r="30" spans="1:25" ht="16.5" thickTop="1" thickBot="1" x14ac:dyDescent="0.25">
      <c r="A30" s="9">
        <v>23</v>
      </c>
      <c r="D30" s="29"/>
      <c r="F30" s="29"/>
      <c r="Y30" s="29"/>
    </row>
    <row r="31" spans="1:25" x14ac:dyDescent="0.2">
      <c r="M31" s="30"/>
    </row>
    <row r="32" spans="1:25" ht="15.75" x14ac:dyDescent="0.25">
      <c r="C32" s="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</row>
    <row r="33" spans="3:25" ht="15.75" x14ac:dyDescent="0.25">
      <c r="C33" s="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</row>
    <row r="34" spans="3:25" ht="15.75" x14ac:dyDescent="0.25">
      <c r="C34" s="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</row>
    <row r="35" spans="3:25" ht="15.75" x14ac:dyDescent="0.25">
      <c r="C35" s="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</row>
  </sheetData>
  <mergeCells count="5">
    <mergeCell ref="H7:W7"/>
    <mergeCell ref="C1:Y1"/>
    <mergeCell ref="C2:Y2"/>
    <mergeCell ref="C3:Y3"/>
    <mergeCell ref="C4:Y4"/>
  </mergeCells>
  <printOptions horizontalCentered="1"/>
  <pageMargins left="0.7" right="0.7" top="1" bottom="0.75" header="0.55000000000000004" footer="0.55000000000000004"/>
  <pageSetup scale="33" orientation="landscape" r:id="rId1"/>
  <headerFooter>
    <oddHeader>&amp;R&amp;"Arial,Bold"&amp;10YECL 2013-2015 GRA Compliance Filing
Attachment 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Attachment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2014-05-26T16:56:20Z</dcterms:modified>
</cp:coreProperties>
</file>