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5AB31CFA-4255-4193-9A46-157C840037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8.1" sheetId="1" r:id="rId1"/>
    <sheet name="Table 8.2" sheetId="2" r:id="rId2"/>
  </sheets>
  <definedNames>
    <definedName name="_xlnm.Print_Area" localSheetId="0">'Table 8.1'!$A$1:$F$21</definedName>
    <definedName name="_xlnm.Print_Area" localSheetId="1">'Table 8.2'!$A$1:$F$26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6" i="1"/>
  <c r="E11" i="2" l="1"/>
  <c r="E10" i="2"/>
  <c r="E9" i="2"/>
  <c r="D9" i="2"/>
  <c r="C19" i="1" l="1"/>
  <c r="C20" i="1" s="1"/>
  <c r="E19" i="1"/>
  <c r="D11" i="2" l="1"/>
  <c r="C10" i="2"/>
</calcChain>
</file>

<file path=xl/sharedStrings.xml><?xml version="1.0" encoding="utf-8"?>
<sst xmlns="http://schemas.openxmlformats.org/spreadsheetml/2006/main" count="43" uniqueCount="31">
  <si>
    <t>Revenues ($millions)</t>
  </si>
  <si>
    <t>Number of employees</t>
  </si>
  <si>
    <t>Number of customers</t>
  </si>
  <si>
    <t>Rate base ($millions)</t>
  </si>
  <si>
    <t>Debt/Equity ratio</t>
  </si>
  <si>
    <t>YEC</t>
  </si>
  <si>
    <t>Acquisition of Product</t>
  </si>
  <si>
    <t>Hydroelectric</t>
  </si>
  <si>
    <t>Thermal/Other</t>
  </si>
  <si>
    <t>Purchased</t>
  </si>
  <si>
    <t>Residential</t>
  </si>
  <si>
    <t>Other/misc</t>
  </si>
  <si>
    <t>Electricity</t>
  </si>
  <si>
    <t>60%/40%</t>
  </si>
  <si>
    <t>Wholesale</t>
  </si>
  <si>
    <t>Commercial</t>
  </si>
  <si>
    <t>Industrial</t>
  </si>
  <si>
    <t>Energy sales share</t>
  </si>
  <si>
    <t>Revenue share by customer type</t>
  </si>
  <si>
    <t>Capital Structure</t>
  </si>
  <si>
    <t>ROE Benchmark</t>
  </si>
  <si>
    <t>ROE Risk Adder</t>
  </si>
  <si>
    <t xml:space="preserve">Fair ROE Approved </t>
  </si>
  <si>
    <t>Services</t>
  </si>
  <si>
    <t>AEY</t>
  </si>
  <si>
    <t>Fortis BC Inc. (Electric)</t>
  </si>
  <si>
    <t>Comparison of YEC to BC Utilities Size of Operations and Financial Structure (2022)</t>
  </si>
  <si>
    <t>Comparison of YEC to BC Utilities - Nature of Business (2022)</t>
  </si>
  <si>
    <t>YEC Final ROE after OIC 1995/90</t>
  </si>
  <si>
    <t>Table 8.1:</t>
  </si>
  <si>
    <t>Table 8.2: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</si>
</sst>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10"/>
      <name val="Arial"/>
    </font>
    <font>
      <sz val="10"/>
      <name val="Arial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0" fontId="3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164" fontId="3" fillId="0" borderId="0" xfId="21" applyFont="1" applyAlignment="1">
      <alignment horizontal="center" vertical="center"/>
    </xf>
  </cellXfs>
  <cellStyles count="22">
    <cellStyle name="Accent2 2" xfId="20" xr:uid="{2B01D658-4493-4477-8BDB-7D3112BF22F1}"/>
    <cellStyle name="Accent4 2" xfId="19" xr:uid="{60D63A71-C627-4788-BB4E-205863D6618C}"/>
    <cellStyle name="Comma" xfId="21" builtinId="3"/>
    <cellStyle name="Comma 10" xfId="15" xr:uid="{EA51E594-3915-4C12-9C16-C9A86F2B5B7A}"/>
    <cellStyle name="Comma 2" xfId="6" xr:uid="{C3BAC48F-BDA6-4C14-9155-C731E9C46FB4}"/>
    <cellStyle name="Comma 3" xfId="10" xr:uid="{F7DE7268-63F5-40F4-90FA-6F50C2389030}"/>
    <cellStyle name="Comma 4" xfId="18" xr:uid="{88D5CE48-7A0C-4213-B305-200E1257221E}"/>
    <cellStyle name="Comma 5" xfId="5" xr:uid="{62499ACC-9FE7-4216-AF06-97415A42CD6C}"/>
    <cellStyle name="Comma 9" xfId="8" xr:uid="{28031573-3390-4CC0-A3AE-DD34E1FC84D0}"/>
    <cellStyle name="Comma 9 2" xfId="12" xr:uid="{71C0D9A7-8730-45E2-A62D-0F5C7F1ABFA1}"/>
    <cellStyle name="Currency 2" xfId="17" xr:uid="{086E4A70-B5D6-4C14-A52B-9B6CCDE18250}"/>
    <cellStyle name="Currency 5" xfId="16" xr:uid="{BA14DDC0-07CE-4308-8B6B-F0D66782C240}"/>
    <cellStyle name="Normal" xfId="0" builtinId="0"/>
    <cellStyle name="Normal 10" xfId="14" xr:uid="{410BE266-22EB-4965-8EF3-92D0DE7AAB0D}"/>
    <cellStyle name="Normal 2" xfId="4" xr:uid="{BA97527B-5C19-4266-BBEB-A84D808528A6}"/>
    <cellStyle name="Normal 3" xfId="2" xr:uid="{6CB4468C-BC15-4028-BE78-3C83D0A3500F}"/>
    <cellStyle name="Normal 9" xfId="7" xr:uid="{8151E54E-6354-4808-B32A-6E5D5DE7F013}"/>
    <cellStyle name="Normal 9 2" xfId="11" xr:uid="{00755664-6B85-44E6-A70E-7B2F29978D37}"/>
    <cellStyle name="Percent" xfId="1" builtinId="5"/>
    <cellStyle name="Percent 2" xfId="3" xr:uid="{5111D0EC-9640-4A56-8637-CB8A4277EBB5}"/>
    <cellStyle name="Percent 4" xfId="9" xr:uid="{4D470579-0DB7-4BB2-9A54-22C16FE6914E}"/>
    <cellStyle name="Percent 4 2" xfId="13" xr:uid="{58F6A22F-4DCF-42F3-9B47-39480195C4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31"/>
  <sheetViews>
    <sheetView showGridLines="0" tabSelected="1" view="pageBreakPreview" zoomScaleNormal="100" zoomScaleSheetLayoutView="100" workbookViewId="0">
      <selection activeCell="D4" sqref="D4"/>
    </sheetView>
  </sheetViews>
  <sheetFormatPr defaultColWidth="9.08984375" defaultRowHeight="14.5" x14ac:dyDescent="0.35"/>
  <cols>
    <col min="1" max="1" width="7" style="3" customWidth="1"/>
    <col min="2" max="2" width="29.36328125" style="3" customWidth="1"/>
    <col min="3" max="3" width="12.6328125" style="3" customWidth="1"/>
    <col min="4" max="4" width="13.453125" style="3" customWidth="1"/>
    <col min="5" max="5" width="14.54296875" style="3" customWidth="1"/>
    <col min="6" max="6" width="6.36328125" style="3" customWidth="1"/>
    <col min="36" max="16384" width="9.08984375" style="3"/>
  </cols>
  <sheetData>
    <row r="1" spans="2:5" x14ac:dyDescent="0.35">
      <c r="B1" s="1" t="s">
        <v>29</v>
      </c>
      <c r="C1" s="2"/>
      <c r="D1" s="2"/>
      <c r="E1" s="2"/>
    </row>
    <row r="2" spans="2:5" x14ac:dyDescent="0.35">
      <c r="B2" s="1" t="s">
        <v>26</v>
      </c>
      <c r="C2" s="2"/>
      <c r="D2" s="2"/>
      <c r="E2" s="2"/>
    </row>
    <row r="4" spans="2:5" ht="39" customHeight="1" x14ac:dyDescent="0.35">
      <c r="B4" s="4"/>
      <c r="C4" s="5" t="s">
        <v>5</v>
      </c>
      <c r="D4" s="5" t="s">
        <v>25</v>
      </c>
      <c r="E4" s="5" t="s">
        <v>24</v>
      </c>
    </row>
    <row r="5" spans="2:5" x14ac:dyDescent="0.35">
      <c r="C5" s="12"/>
      <c r="D5" s="12"/>
      <c r="E5" s="12"/>
    </row>
    <row r="6" spans="2:5" x14ac:dyDescent="0.35">
      <c r="B6" s="3" t="s">
        <v>0</v>
      </c>
      <c r="C6" s="13">
        <v>75.474999999999994</v>
      </c>
      <c r="D6" s="13">
        <v>474</v>
      </c>
      <c r="E6" s="13">
        <f>56.491+6.059</f>
        <v>62.55</v>
      </c>
    </row>
    <row r="7" spans="2:5" ht="6.75" customHeight="1" x14ac:dyDescent="0.35">
      <c r="C7" s="13"/>
      <c r="D7" s="13"/>
      <c r="E7" s="13"/>
    </row>
    <row r="8" spans="2:5" x14ac:dyDescent="0.35">
      <c r="B8" s="3" t="s">
        <v>3</v>
      </c>
      <c r="C8" s="13">
        <v>303.39999999999998</v>
      </c>
      <c r="D8" s="13">
        <v>1583</v>
      </c>
      <c r="E8" s="13">
        <v>114.999</v>
      </c>
    </row>
    <row r="9" spans="2:5" ht="6.75" customHeight="1" x14ac:dyDescent="0.35">
      <c r="C9" s="13"/>
      <c r="D9" s="13"/>
      <c r="E9" s="13"/>
    </row>
    <row r="10" spans="2:5" x14ac:dyDescent="0.35">
      <c r="B10" s="3" t="s">
        <v>1</v>
      </c>
      <c r="C10" s="14">
        <v>107</v>
      </c>
      <c r="D10" s="14">
        <v>518</v>
      </c>
      <c r="E10" s="14">
        <f>76.26-3</f>
        <v>73.260000000000005</v>
      </c>
    </row>
    <row r="11" spans="2:5" ht="6.75" customHeight="1" x14ac:dyDescent="0.35">
      <c r="C11" s="14"/>
      <c r="D11" s="14"/>
      <c r="E11" s="14"/>
    </row>
    <row r="12" spans="2:5" x14ac:dyDescent="0.35">
      <c r="B12" s="3" t="s">
        <v>2</v>
      </c>
      <c r="C12" s="14">
        <v>2341</v>
      </c>
      <c r="D12" s="14">
        <v>148861</v>
      </c>
      <c r="E12" s="14">
        <v>20308</v>
      </c>
    </row>
    <row r="13" spans="2:5" ht="6.75" customHeight="1" x14ac:dyDescent="0.35">
      <c r="C13" s="13"/>
      <c r="D13" s="13"/>
      <c r="E13" s="13"/>
    </row>
    <row r="14" spans="2:5" x14ac:dyDescent="0.35">
      <c r="B14" s="3" t="s">
        <v>19</v>
      </c>
      <c r="C14" s="13"/>
      <c r="D14" s="13"/>
      <c r="E14" s="13"/>
    </row>
    <row r="15" spans="2:5" x14ac:dyDescent="0.35">
      <c r="B15" s="9" t="s">
        <v>4</v>
      </c>
      <c r="C15" s="13" t="s">
        <v>13</v>
      </c>
      <c r="D15" s="13" t="s">
        <v>13</v>
      </c>
      <c r="E15" s="13" t="s">
        <v>13</v>
      </c>
    </row>
    <row r="16" spans="2:5" ht="6.75" customHeight="1" x14ac:dyDescent="0.35">
      <c r="C16" s="13"/>
      <c r="D16" s="13"/>
      <c r="E16" s="13"/>
    </row>
    <row r="17" spans="2:6" x14ac:dyDescent="0.35">
      <c r="B17" s="3" t="s">
        <v>20</v>
      </c>
      <c r="C17" s="17">
        <v>8.7499999999999994E-2</v>
      </c>
      <c r="D17" s="17">
        <v>8.7499999999999994E-2</v>
      </c>
      <c r="E17" s="17">
        <v>8.7499999999999994E-2</v>
      </c>
    </row>
    <row r="18" spans="2:6" x14ac:dyDescent="0.35">
      <c r="B18" s="3" t="s">
        <v>21</v>
      </c>
      <c r="C18" s="18">
        <v>4.0000000000000001E-3</v>
      </c>
      <c r="D18" s="20">
        <v>4.0000000000000001E-3</v>
      </c>
      <c r="E18" s="18">
        <v>2.5000000000000001E-3</v>
      </c>
    </row>
    <row r="19" spans="2:6" x14ac:dyDescent="0.35">
      <c r="B19" s="3" t="s">
        <v>22</v>
      </c>
      <c r="C19" s="15">
        <f>SUM(C17:C18)</f>
        <v>9.1499999999999998E-2</v>
      </c>
      <c r="D19" s="20">
        <v>9.1499999999999998E-2</v>
      </c>
      <c r="E19" s="20">
        <f>SUM(E17:E18)</f>
        <v>0.09</v>
      </c>
    </row>
    <row r="20" spans="2:6" x14ac:dyDescent="0.35">
      <c r="B20" s="3" t="s">
        <v>28</v>
      </c>
      <c r="C20" s="15">
        <f>C19-0.005</f>
        <v>8.6499999999999994E-2</v>
      </c>
      <c r="D20" s="20"/>
      <c r="E20" s="20"/>
    </row>
    <row r="21" spans="2:6" x14ac:dyDescent="0.35">
      <c r="C21" s="6"/>
      <c r="D21" s="7"/>
      <c r="E21" s="6"/>
    </row>
    <row r="22" spans="2:6" x14ac:dyDescent="0.35">
      <c r="B22" s="8"/>
      <c r="C22" s="8"/>
      <c r="D22" s="8"/>
      <c r="E22" s="8"/>
      <c r="F22" s="8"/>
    </row>
    <row r="23" spans="2:6" x14ac:dyDescent="0.35">
      <c r="B23" s="8"/>
      <c r="C23" s="8"/>
      <c r="D23" s="8"/>
      <c r="E23" s="8"/>
      <c r="F23" s="8"/>
    </row>
    <row r="24" spans="2:6" x14ac:dyDescent="0.35">
      <c r="B24" s="8"/>
      <c r="C24" s="8"/>
      <c r="D24" s="8"/>
      <c r="E24" s="8"/>
      <c r="F24" s="8"/>
    </row>
    <row r="25" spans="2:6" x14ac:dyDescent="0.35">
      <c r="B25" s="8"/>
      <c r="C25" s="8"/>
      <c r="D25" s="8"/>
      <c r="E25" s="8"/>
      <c r="F25" s="8"/>
    </row>
    <row r="26" spans="2:6" x14ac:dyDescent="0.35">
      <c r="B26" s="8"/>
      <c r="C26" s="8"/>
      <c r="D26" s="8"/>
      <c r="E26" s="8"/>
      <c r="F26" s="8"/>
    </row>
    <row r="27" spans="2:6" x14ac:dyDescent="0.35">
      <c r="B27" s="8"/>
      <c r="C27" s="8"/>
      <c r="D27" s="8"/>
      <c r="E27" s="8"/>
      <c r="F27" s="8"/>
    </row>
    <row r="28" spans="2:6" x14ac:dyDescent="0.35">
      <c r="B28" s="8"/>
      <c r="C28" s="8"/>
      <c r="D28" s="8"/>
      <c r="E28" s="8"/>
      <c r="F28" s="8"/>
    </row>
    <row r="29" spans="2:6" x14ac:dyDescent="0.35">
      <c r="B29" s="8"/>
      <c r="C29" s="8"/>
      <c r="D29" s="8"/>
      <c r="E29" s="8"/>
      <c r="F29" s="8"/>
    </row>
    <row r="30" spans="2:6" x14ac:dyDescent="0.35">
      <c r="B30" s="8"/>
      <c r="C30" s="8"/>
      <c r="D30" s="8"/>
      <c r="E30" s="8"/>
      <c r="F30" s="8"/>
    </row>
    <row r="31" spans="2:6" x14ac:dyDescent="0.35">
      <c r="B31" s="8"/>
      <c r="C31" s="8"/>
      <c r="D31" s="8"/>
      <c r="E31" s="8"/>
      <c r="F31" s="8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25"/>
  <sheetViews>
    <sheetView view="pageBreakPreview" zoomScale="115" zoomScaleNormal="100" zoomScaleSheetLayoutView="115" workbookViewId="0">
      <selection activeCell="B4" sqref="B4"/>
    </sheetView>
  </sheetViews>
  <sheetFormatPr defaultColWidth="9.08984375" defaultRowHeight="14.5" x14ac:dyDescent="0.35"/>
  <cols>
    <col min="1" max="1" width="4.54296875" style="3" customWidth="1"/>
    <col min="2" max="2" width="28.36328125" style="3" customWidth="1"/>
    <col min="3" max="4" width="13.453125" style="3" customWidth="1"/>
    <col min="5" max="5" width="15.36328125" style="3" customWidth="1"/>
    <col min="6" max="6" width="5.36328125" style="3" customWidth="1"/>
    <col min="7" max="7" width="9.08984375" style="3"/>
    <col min="26" max="16384" width="9.08984375" style="3"/>
  </cols>
  <sheetData>
    <row r="1" spans="2:5" x14ac:dyDescent="0.35">
      <c r="B1" s="1" t="s">
        <v>30</v>
      </c>
      <c r="C1" s="2"/>
      <c r="D1" s="2"/>
      <c r="E1" s="2"/>
    </row>
    <row r="2" spans="2:5" x14ac:dyDescent="0.35">
      <c r="B2" s="1" t="s">
        <v>27</v>
      </c>
      <c r="C2" s="2"/>
      <c r="D2" s="2"/>
      <c r="E2" s="2"/>
    </row>
    <row r="4" spans="2:5" ht="42" customHeight="1" x14ac:dyDescent="0.35">
      <c r="B4" s="4"/>
      <c r="C4" s="5" t="s">
        <v>5</v>
      </c>
      <c r="D4" s="5" t="s">
        <v>25</v>
      </c>
      <c r="E4" s="5" t="s">
        <v>24</v>
      </c>
    </row>
    <row r="6" spans="2:5" x14ac:dyDescent="0.35">
      <c r="B6" s="3" t="s">
        <v>23</v>
      </c>
      <c r="C6" s="10" t="s">
        <v>12</v>
      </c>
      <c r="D6" s="10" t="s">
        <v>12</v>
      </c>
      <c r="E6" s="10" t="s">
        <v>12</v>
      </c>
    </row>
    <row r="8" spans="2:5" x14ac:dyDescent="0.35">
      <c r="B8" s="3" t="s">
        <v>6</v>
      </c>
    </row>
    <row r="9" spans="2:5" x14ac:dyDescent="0.35">
      <c r="B9" s="11" t="s">
        <v>7</v>
      </c>
      <c r="C9" s="16">
        <v>0.91600000000000004</v>
      </c>
      <c r="D9" s="16">
        <f>1679/3771</f>
        <v>0.44523998939273401</v>
      </c>
      <c r="E9" s="16">
        <f>9597/382320</f>
        <v>2.5102008788449467E-2</v>
      </c>
    </row>
    <row r="10" spans="2:5" x14ac:dyDescent="0.35">
      <c r="B10" s="11" t="s">
        <v>8</v>
      </c>
      <c r="C10" s="16">
        <f>1-C9</f>
        <v>8.3999999999999964E-2</v>
      </c>
      <c r="D10" s="21">
        <v>0</v>
      </c>
      <c r="E10" s="16">
        <f>(284+21516)/383320</f>
        <v>5.6871543358029845E-2</v>
      </c>
    </row>
    <row r="11" spans="2:5" x14ac:dyDescent="0.35">
      <c r="B11" s="11" t="s">
        <v>9</v>
      </c>
      <c r="C11" s="12"/>
      <c r="D11" s="16">
        <f>1-D9</f>
        <v>0.55476001060726599</v>
      </c>
      <c r="E11" s="16">
        <f>(350448+475)/382320</f>
        <v>0.91787769407825903</v>
      </c>
    </row>
    <row r="12" spans="2:5" x14ac:dyDescent="0.35">
      <c r="C12" s="12"/>
      <c r="D12" s="12"/>
      <c r="E12" s="12"/>
    </row>
    <row r="13" spans="2:5" x14ac:dyDescent="0.35">
      <c r="B13" s="3" t="s">
        <v>18</v>
      </c>
      <c r="C13" s="12"/>
      <c r="D13" s="12"/>
      <c r="E13" s="12"/>
    </row>
    <row r="14" spans="2:5" x14ac:dyDescent="0.35">
      <c r="B14" s="11" t="s">
        <v>10</v>
      </c>
      <c r="C14" s="19">
        <v>4.4063728419215825E-2</v>
      </c>
      <c r="D14" s="19">
        <v>0.43852459016393441</v>
      </c>
      <c r="E14" s="19">
        <v>0.47452981589339488</v>
      </c>
    </row>
    <row r="15" spans="2:5" x14ac:dyDescent="0.35">
      <c r="B15" s="11" t="s">
        <v>15</v>
      </c>
      <c r="C15" s="19">
        <v>8.9214789942627507E-2</v>
      </c>
      <c r="D15" s="19">
        <v>0.23155737704918034</v>
      </c>
      <c r="E15" s="19">
        <v>0.49587969057107306</v>
      </c>
    </row>
    <row r="16" spans="2:5" x14ac:dyDescent="0.35">
      <c r="B16" s="11" t="s">
        <v>16</v>
      </c>
      <c r="C16" s="19">
        <v>0.21161467625518865</v>
      </c>
      <c r="D16" s="19">
        <v>9.6311475409836061E-2</v>
      </c>
      <c r="E16" s="19">
        <v>0</v>
      </c>
    </row>
    <row r="17" spans="2:5" x14ac:dyDescent="0.35">
      <c r="B17" s="11" t="s">
        <v>14</v>
      </c>
      <c r="C17" s="19">
        <v>0.64917126351690768</v>
      </c>
      <c r="D17" s="19">
        <v>0.11065573770491803</v>
      </c>
      <c r="E17" s="19">
        <v>6.3111960618136582E-4</v>
      </c>
    </row>
    <row r="18" spans="2:5" x14ac:dyDescent="0.35">
      <c r="B18" s="11" t="s">
        <v>11</v>
      </c>
      <c r="C18" s="19">
        <v>5.9355418660603336E-3</v>
      </c>
      <c r="D18" s="19">
        <v>0.12295081967213115</v>
      </c>
      <c r="E18" s="19">
        <v>2.8959373929350669E-2</v>
      </c>
    </row>
    <row r="19" spans="2:5" x14ac:dyDescent="0.35">
      <c r="C19" s="12"/>
      <c r="D19" s="12"/>
      <c r="E19" s="12"/>
    </row>
    <row r="20" spans="2:5" x14ac:dyDescent="0.35">
      <c r="B20" s="3" t="s">
        <v>17</v>
      </c>
      <c r="C20" s="13"/>
      <c r="D20" s="13"/>
      <c r="E20" s="13"/>
    </row>
    <row r="21" spans="2:5" x14ac:dyDescent="0.35">
      <c r="B21" s="11" t="s">
        <v>10</v>
      </c>
      <c r="C21" s="19">
        <v>3.5411355167679938E-2</v>
      </c>
      <c r="D21" s="19">
        <v>0.37546789519147711</v>
      </c>
      <c r="E21" s="19">
        <v>0.51552909673935798</v>
      </c>
    </row>
    <row r="22" spans="2:5" x14ac:dyDescent="0.35">
      <c r="B22" s="11" t="s">
        <v>15</v>
      </c>
      <c r="C22" s="19">
        <v>6.2638916127345221E-2</v>
      </c>
      <c r="D22" s="19">
        <v>0.2769939533544486</v>
      </c>
      <c r="E22" s="19">
        <v>0.46188387750829207</v>
      </c>
    </row>
    <row r="23" spans="2:5" x14ac:dyDescent="0.35">
      <c r="B23" s="11" t="s">
        <v>16</v>
      </c>
      <c r="C23" s="19">
        <v>0.19441924887232789</v>
      </c>
      <c r="D23" s="19">
        <v>0.16671465591707457</v>
      </c>
      <c r="E23" s="19">
        <v>0</v>
      </c>
    </row>
    <row r="24" spans="2:5" x14ac:dyDescent="0.35">
      <c r="B24" s="11" t="s">
        <v>14</v>
      </c>
      <c r="C24" s="19">
        <v>0.70753047983264694</v>
      </c>
      <c r="D24" s="19">
        <v>0.16671465591707457</v>
      </c>
      <c r="E24" s="19">
        <v>1.1570375431134226E-3</v>
      </c>
    </row>
    <row r="25" spans="2:5" x14ac:dyDescent="0.35">
      <c r="B25" s="11" t="s">
        <v>11</v>
      </c>
      <c r="C25" s="19">
        <v>0</v>
      </c>
      <c r="D25" s="19">
        <v>1.4108839619925137E-2</v>
      </c>
      <c r="E25" s="19">
        <v>2.1429988209236462E-2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7E092911265439F2FFC4A0897F5B1" ma:contentTypeVersion="0" ma:contentTypeDescription="Create a new document." ma:contentTypeScope="" ma:versionID="0be6aa7257834247ca860e39b26f4bc5">
  <xsd:schema xmlns:xsd="http://www.w3.org/2001/XMLSchema" xmlns:xs="http://www.w3.org/2001/XMLSchema" xmlns:p="http://schemas.microsoft.com/office/2006/metadata/properties" xmlns:ns2="ebfaebbf-4320-422c-ac1d-4cb4d6876cbf" xmlns:ns3="5925ECD6-3344-4054-AFF6-73630168C54F" targetNamespace="http://schemas.microsoft.com/office/2006/metadata/properties" ma:root="true" ma:fieldsID="a0053e016f16d4dc33c493eff08a90fa" ns2:_="" ns3:_="">
    <xsd:import namespace="ebfaebbf-4320-422c-ac1d-4cb4d6876cbf"/>
    <xsd:import namespace="5925ECD6-3344-4054-AFF6-73630168C5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ECD6-3344-4054-AFF6-73630168C54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5925ECD6-3344-4054-AFF6-73630168C54F" xsi:nil="true"/>
  </documentManagement>
</p:properties>
</file>

<file path=customXml/itemProps1.xml><?xml version="1.0" encoding="utf-8"?>
<ds:datastoreItem xmlns:ds="http://schemas.openxmlformats.org/officeDocument/2006/customXml" ds:itemID="{2F297B31-ABDF-47F7-9488-A02FB8145823}"/>
</file>

<file path=customXml/itemProps2.xml><?xml version="1.0" encoding="utf-8"?>
<ds:datastoreItem xmlns:ds="http://schemas.openxmlformats.org/officeDocument/2006/customXml" ds:itemID="{355A5233-1B1B-4A58-9956-219E43715D29}"/>
</file>

<file path=customXml/itemProps3.xml><?xml version="1.0" encoding="utf-8"?>
<ds:datastoreItem xmlns:ds="http://schemas.openxmlformats.org/officeDocument/2006/customXml" ds:itemID="{8B866675-1152-49A7-8202-A49E26FEA0FC}"/>
</file>

<file path=customXml/itemProps4.xml><?xml version="1.0" encoding="utf-8"?>
<ds:datastoreItem xmlns:ds="http://schemas.openxmlformats.org/officeDocument/2006/customXml" ds:itemID="{3F9B85CE-2607-4932-A823-879118D1B4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8.1</vt:lpstr>
      <vt:lpstr>Table 8.2</vt:lpstr>
      <vt:lpstr>'Table 8.1'!Print_Area</vt:lpstr>
      <vt:lpstr>'Table 8.2'!Print_Area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2023-08-30T18:21:26Z</dcterms:created>
  <dcterms:modified xsi:type="dcterms:W3CDTF">2023-08-30T18:22:56Z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0x01010014D7E092911265439F2FFC4A0897F5B1</vt:lpwstr>
  </property>
</Properties>
</file>