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70" windowWidth="19440" windowHeight="12240"/>
  </bookViews>
  <sheets>
    <sheet name="Undertaking #11" sheetId="1" r:id="rId1"/>
  </sheets>
  <definedNames>
    <definedName name="_xlnm.Print_Area" localSheetId="0">'Undertaking #11'!$A$1:$O$84</definedName>
  </definedNames>
  <calcPr calcId="145621"/>
</workbook>
</file>

<file path=xl/calcChain.xml><?xml version="1.0" encoding="utf-8"?>
<calcChain xmlns="http://schemas.openxmlformats.org/spreadsheetml/2006/main">
  <c r="I21" i="1" l="1"/>
  <c r="F45" i="1"/>
  <c r="I44" i="1"/>
  <c r="F70" i="1"/>
  <c r="E70" i="1"/>
  <c r="C70" i="1"/>
  <c r="C82" i="1" s="1"/>
  <c r="H76" i="1"/>
  <c r="G76" i="1"/>
  <c r="D76" i="1"/>
  <c r="C76" i="1"/>
  <c r="C9" i="1"/>
  <c r="C71" i="1" s="1"/>
  <c r="C10" i="1"/>
  <c r="D9" i="1"/>
  <c r="E9" i="1"/>
  <c r="F9" i="1"/>
  <c r="G9" i="1"/>
  <c r="H9" i="1"/>
  <c r="I9" i="1"/>
  <c r="J9" i="1"/>
  <c r="K9" i="1"/>
  <c r="L9" i="1"/>
  <c r="M9" i="1"/>
  <c r="N9" i="1"/>
  <c r="D10" i="1"/>
  <c r="E10" i="1"/>
  <c r="E72" i="1" s="1"/>
  <c r="F10" i="1"/>
  <c r="G10" i="1"/>
  <c r="H10" i="1"/>
  <c r="I10" i="1"/>
  <c r="I72" i="1" s="1"/>
  <c r="J10" i="1"/>
  <c r="J72" i="1" s="1"/>
  <c r="J84" i="1" s="1"/>
  <c r="K10" i="1"/>
  <c r="L10" i="1"/>
  <c r="M10" i="1"/>
  <c r="N10" i="1"/>
  <c r="E8" i="1"/>
  <c r="F8" i="1"/>
  <c r="G8" i="1"/>
  <c r="G70" i="1" s="1"/>
  <c r="G82" i="1" s="1"/>
  <c r="H8" i="1"/>
  <c r="H70" i="1" s="1"/>
  <c r="H82" i="1" s="1"/>
  <c r="I8" i="1"/>
  <c r="J8" i="1"/>
  <c r="K8" i="1"/>
  <c r="L8" i="1"/>
  <c r="M8" i="1"/>
  <c r="N8" i="1"/>
  <c r="D8" i="1"/>
  <c r="D70" i="1" s="1"/>
  <c r="D82" i="1" s="1"/>
  <c r="N14" i="1"/>
  <c r="M14" i="1"/>
  <c r="L14" i="1"/>
  <c r="K14" i="1"/>
  <c r="J14" i="1"/>
  <c r="I14" i="1"/>
  <c r="H14" i="1"/>
  <c r="G14" i="1"/>
  <c r="F14" i="1"/>
  <c r="F76" i="1" s="1"/>
  <c r="E14" i="1"/>
  <c r="E76" i="1" s="1"/>
  <c r="N16" i="1"/>
  <c r="M16" i="1"/>
  <c r="L16" i="1"/>
  <c r="L78" i="1" s="1"/>
  <c r="K16" i="1"/>
  <c r="J16" i="1"/>
  <c r="J78" i="1" s="1"/>
  <c r="I16" i="1"/>
  <c r="I78" i="1" s="1"/>
  <c r="H16" i="1"/>
  <c r="H78" i="1" s="1"/>
  <c r="G16" i="1"/>
  <c r="F16" i="1"/>
  <c r="E16" i="1"/>
  <c r="E78" i="1" s="1"/>
  <c r="D16" i="1"/>
  <c r="D78" i="1" s="1"/>
  <c r="C16" i="1"/>
  <c r="N15" i="1"/>
  <c r="M15" i="1"/>
  <c r="L15" i="1"/>
  <c r="K15" i="1"/>
  <c r="J15" i="1"/>
  <c r="I15" i="1"/>
  <c r="H15" i="1"/>
  <c r="G15" i="1"/>
  <c r="F15" i="1"/>
  <c r="E15" i="1"/>
  <c r="E77" i="1" s="1"/>
  <c r="D15" i="1"/>
  <c r="C15" i="1"/>
  <c r="D14" i="1"/>
  <c r="O53" i="1"/>
  <c r="O52" i="1"/>
  <c r="O51" i="1"/>
  <c r="O59" i="1"/>
  <c r="O58" i="1"/>
  <c r="O57" i="1"/>
  <c r="C45" i="1"/>
  <c r="C77" i="1" s="1"/>
  <c r="D45" i="1"/>
  <c r="E45" i="1"/>
  <c r="G45" i="1"/>
  <c r="G71" i="1" s="1"/>
  <c r="H45" i="1"/>
  <c r="D46" i="1"/>
  <c r="D72" i="1" s="1"/>
  <c r="I46" i="1"/>
  <c r="J46" i="1"/>
  <c r="J44" i="1"/>
  <c r="J76" i="1" s="1"/>
  <c r="K44" i="1"/>
  <c r="L44" i="1"/>
  <c r="M44" i="1"/>
  <c r="M70" i="1" s="1"/>
  <c r="N44" i="1"/>
  <c r="N76" i="1" s="1"/>
  <c r="H28" i="1"/>
  <c r="G28" i="1"/>
  <c r="F28" i="1"/>
  <c r="E28" i="1"/>
  <c r="E46" i="1" s="1"/>
  <c r="D28" i="1"/>
  <c r="C28" i="1"/>
  <c r="J27" i="1"/>
  <c r="K27" i="1"/>
  <c r="L27" i="1"/>
  <c r="M27" i="1"/>
  <c r="N27" i="1"/>
  <c r="N45" i="1" s="1"/>
  <c r="N71" i="1" s="1"/>
  <c r="I27" i="1"/>
  <c r="D22" i="1"/>
  <c r="E22" i="1"/>
  <c r="F22" i="1"/>
  <c r="F46" i="1" s="1"/>
  <c r="G22" i="1"/>
  <c r="G46" i="1" s="1"/>
  <c r="G78" i="1" s="1"/>
  <c r="H22" i="1"/>
  <c r="H46" i="1" s="1"/>
  <c r="H72" i="1" s="1"/>
  <c r="I22" i="1"/>
  <c r="J22" i="1"/>
  <c r="K22" i="1"/>
  <c r="K46" i="1" s="1"/>
  <c r="K72" i="1" s="1"/>
  <c r="L22" i="1"/>
  <c r="L46" i="1" s="1"/>
  <c r="L72" i="1" s="1"/>
  <c r="M22" i="1"/>
  <c r="M46" i="1" s="1"/>
  <c r="N22" i="1"/>
  <c r="N46" i="1" s="1"/>
  <c r="C22" i="1"/>
  <c r="C46" i="1" s="1"/>
  <c r="C72" i="1" s="1"/>
  <c r="J21" i="1"/>
  <c r="J45" i="1" s="1"/>
  <c r="J71" i="1" s="1"/>
  <c r="K21" i="1"/>
  <c r="L21" i="1"/>
  <c r="L45" i="1" s="1"/>
  <c r="L71" i="1" s="1"/>
  <c r="M21" i="1"/>
  <c r="M45" i="1" s="1"/>
  <c r="M71" i="1" s="1"/>
  <c r="N21" i="1"/>
  <c r="N72" i="1" l="1"/>
  <c r="F72" i="1"/>
  <c r="F84" i="1" s="1"/>
  <c r="L84" i="1"/>
  <c r="H84" i="1"/>
  <c r="D84" i="1"/>
  <c r="J77" i="1"/>
  <c r="J83" i="1" s="1"/>
  <c r="F78" i="1"/>
  <c r="N78" i="1"/>
  <c r="F82" i="1"/>
  <c r="C84" i="1"/>
  <c r="M78" i="1"/>
  <c r="M72" i="1"/>
  <c r="M84" i="1" s="1"/>
  <c r="I84" i="1"/>
  <c r="E84" i="1"/>
  <c r="E82" i="1"/>
  <c r="C78" i="1"/>
  <c r="O78" i="1" s="1"/>
  <c r="K78" i="1"/>
  <c r="K84" i="1" s="1"/>
  <c r="G72" i="1"/>
  <c r="G84" i="1" s="1"/>
  <c r="K45" i="1"/>
  <c r="K71" i="1" s="1"/>
  <c r="L70" i="1"/>
  <c r="D71" i="1"/>
  <c r="E71" i="1"/>
  <c r="E83" i="1" s="1"/>
  <c r="K76" i="1"/>
  <c r="H71" i="1"/>
  <c r="I45" i="1"/>
  <c r="I77" i="1" s="1"/>
  <c r="M83" i="1"/>
  <c r="M77" i="1"/>
  <c r="N77" i="1"/>
  <c r="N83" i="1" s="1"/>
  <c r="M76" i="1"/>
  <c r="M82" i="1" s="1"/>
  <c r="K77" i="1"/>
  <c r="K70" i="1"/>
  <c r="K82" i="1" s="1"/>
  <c r="L77" i="1"/>
  <c r="L83" i="1" s="1"/>
  <c r="F71" i="1"/>
  <c r="F77" i="1"/>
  <c r="C83" i="1"/>
  <c r="D77" i="1"/>
  <c r="H77" i="1"/>
  <c r="H83" i="1" s="1"/>
  <c r="G77" i="1"/>
  <c r="G83" i="1" s="1"/>
  <c r="J70" i="1"/>
  <c r="J82" i="1" s="1"/>
  <c r="N70" i="1"/>
  <c r="N82" i="1" s="1"/>
  <c r="L76" i="1"/>
  <c r="L82" i="1" s="1"/>
  <c r="I76" i="1"/>
  <c r="I70" i="1"/>
  <c r="O72" i="1" l="1"/>
  <c r="D83" i="1"/>
  <c r="N84" i="1"/>
  <c r="I82" i="1"/>
  <c r="O76" i="1"/>
  <c r="O77" i="1"/>
  <c r="I71" i="1"/>
  <c r="I83" i="1" s="1"/>
  <c r="K83" i="1"/>
  <c r="F83" i="1"/>
  <c r="O70" i="1"/>
  <c r="O71" i="1" l="1"/>
  <c r="O65" i="1" l="1"/>
  <c r="O64" i="1"/>
  <c r="O63" i="1"/>
  <c r="O82" i="1" l="1"/>
  <c r="O83" i="1"/>
  <c r="O84" i="1"/>
</calcChain>
</file>

<file path=xl/sharedStrings.xml><?xml version="1.0" encoding="utf-8"?>
<sst xmlns="http://schemas.openxmlformats.org/spreadsheetml/2006/main" count="194" uniqueCount="33">
  <si>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</si>
  <si>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</si>
  <si>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</si>
  <si>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</si>
  <si>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</si>
  <si>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</si>
  <si>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</si>
  <si>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</si>
  <si>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</si>
  <si>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</si>
  <si>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</si>
  <si>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</si>
  <si>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Industrial Primary Rate Schedule 39 effective January 1, 2012</t>
  </si>
  <si>
    <t>Year</t>
  </si>
  <si>
    <t>Total</t>
  </si>
  <si>
    <t>Forecast Energy (kWh):</t>
  </si>
  <si>
    <t>Demand Revenue ($000)</t>
  </si>
  <si>
    <t>Energy Revenue ($000):</t>
  </si>
  <si>
    <t>Total Revenue ($000):</t>
  </si>
  <si>
    <t>Forecast Billed Demand (kVa):</t>
  </si>
  <si>
    <t>Forecast Measured Demand (kVa):</t>
  </si>
  <si>
    <t>Rates</t>
  </si>
  <si>
    <t>Billing Determinants</t>
  </si>
  <si>
    <t>Revenue</t>
  </si>
  <si>
    <t>Industrial Sales Forecast - Update</t>
  </si>
  <si>
    <t>Demand Charge ($ per kVa)</t>
  </si>
  <si>
    <t>Energy ($/kWh)</t>
  </si>
  <si>
    <t>YECL Rider R (%)</t>
  </si>
  <si>
    <t>YEC Rider R1 (Industrial) (%)</t>
  </si>
  <si>
    <t>YEC Rider J (Industrial) (%)</t>
  </si>
  <si>
    <t>Total Riders (J, R, and R1) (%)</t>
  </si>
  <si>
    <t>YECL Shortfall/Surplus Adjustment (%)</t>
  </si>
  <si>
    <t>Yukon Electrical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</si>
</sst>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00_);[Red]\(&quot;$&quot;#,##0.0000\)"/>
    <numFmt numFmtId="167" formatCode="_(* #,##0_);_(* \(#,##0\);_(* &quot;-&quot;??_);_(@_)"/>
    <numFmt numFmtId="168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7" fontId="3" fillId="0" borderId="1" xfId="1" applyNumberFormat="1" applyFont="1" applyBorder="1"/>
    <xf numFmtId="0" fontId="4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1" xfId="0" applyFont="1" applyBorder="1" applyAlignment="1">
      <alignment horizontal="center"/>
    </xf>
    <xf numFmtId="10" fontId="3" fillId="0" borderId="1" xfId="3" applyNumberFormat="1" applyFont="1" applyFill="1" applyBorder="1"/>
    <xf numFmtId="10" fontId="3" fillId="2" borderId="1" xfId="3" applyNumberFormat="1" applyFont="1" applyFill="1" applyBorder="1"/>
    <xf numFmtId="168" fontId="3" fillId="2" borderId="1" xfId="3" applyNumberFormat="1" applyFont="1" applyFill="1" applyBorder="1"/>
    <xf numFmtId="164" fontId="3" fillId="2" borderId="1" xfId="2" applyFont="1" applyFill="1" applyBorder="1"/>
    <xf numFmtId="166" fontId="3" fillId="2" borderId="1" xfId="2" applyNumberFormat="1" applyFont="1" applyFill="1" applyBorder="1"/>
    <xf numFmtId="169" fontId="3" fillId="0" borderId="1" xfId="2" applyNumberFormat="1" applyFont="1" applyBorder="1"/>
    <xf numFmtId="166" fontId="3" fillId="0" borderId="1" xfId="2" applyNumberFormat="1" applyFont="1" applyFill="1" applyBorder="1"/>
    <xf numFmtId="164" fontId="3" fillId="0" borderId="1" xfId="2" applyFont="1" applyFill="1" applyBorder="1"/>
    <xf numFmtId="0" fontId="5" fillId="0" borderId="0" xfId="0" applyFont="1"/>
    <xf numFmtId="0" fontId="5" fillId="0" borderId="0" xfId="0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4"/>
  <sheetViews>
    <sheetView showGridLines="0" tabSelected="1" zoomScale="90" zoomScaleNormal="90" workbookViewId="0">
      <selection activeCell="A2" sqref="A2"/>
    </sheetView>
  </sheetViews>
  <sheetFormatPr defaultRowHeight="12.75" x14ac:dyDescent="0.2"/>
  <cols>
    <col min="1" max="1" width="4" style="1" customWidth="1"/>
    <col min="2" max="2" width="10.7109375" style="1" customWidth="1"/>
    <col min="3" max="14" width="9.5703125" style="1" customWidth="1"/>
    <col min="15" max="15" width="11.140625" style="1" bestFit="1" customWidth="1"/>
    <col min="16" max="16384" width="9.140625" style="1"/>
  </cols>
  <sheetData>
    <row r="1" spans="1:16" s="10" customFormat="1" ht="15.75" x14ac:dyDescent="0.25">
      <c r="A1" s="21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</row>
    <row r="2" spans="1:16" s="10" customFormat="1" ht="15.75" x14ac:dyDescent="0.25">
      <c r="A2" s="21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6" ht="14.25" customHeight="1" x14ac:dyDescent="0.2"/>
    <row r="4" spans="1:16" ht="15.75" x14ac:dyDescent="0.25">
      <c r="A4" s="20" t="s">
        <v>21</v>
      </c>
    </row>
    <row r="5" spans="1:16" x14ac:dyDescent="0.2">
      <c r="A5" s="5"/>
      <c r="B5" s="5" t="s">
        <v>12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6" x14ac:dyDescent="0.2">
      <c r="B6" s="1" t="s">
        <v>25</v>
      </c>
    </row>
    <row r="7" spans="1:16" x14ac:dyDescent="0.2">
      <c r="B7" s="2" t="s">
        <v>13</v>
      </c>
      <c r="C7" s="11" t="s">
        <v>0</v>
      </c>
      <c r="D7" s="11" t="s">
        <v>1</v>
      </c>
      <c r="E7" s="11" t="s">
        <v>2</v>
      </c>
      <c r="F7" s="11" t="s">
        <v>3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1" t="s">
        <v>9</v>
      </c>
      <c r="M7" s="11" t="s">
        <v>10</v>
      </c>
      <c r="N7" s="11" t="s">
        <v>11</v>
      </c>
    </row>
    <row r="8" spans="1:16" x14ac:dyDescent="0.2">
      <c r="B8" s="2">
        <v>2013</v>
      </c>
      <c r="C8" s="15">
        <v>15.94</v>
      </c>
      <c r="D8" s="19">
        <f>$C$8</f>
        <v>15.94</v>
      </c>
      <c r="E8" s="19">
        <f t="shared" ref="E8:N10" si="0">$C$8</f>
        <v>15.94</v>
      </c>
      <c r="F8" s="19">
        <f t="shared" si="0"/>
        <v>15.94</v>
      </c>
      <c r="G8" s="19">
        <f t="shared" si="0"/>
        <v>15.94</v>
      </c>
      <c r="H8" s="19">
        <f t="shared" si="0"/>
        <v>15.94</v>
      </c>
      <c r="I8" s="19">
        <f t="shared" si="0"/>
        <v>15.94</v>
      </c>
      <c r="J8" s="19">
        <f t="shared" si="0"/>
        <v>15.94</v>
      </c>
      <c r="K8" s="19">
        <f t="shared" si="0"/>
        <v>15.94</v>
      </c>
      <c r="L8" s="19">
        <f t="shared" si="0"/>
        <v>15.94</v>
      </c>
      <c r="M8" s="19">
        <f t="shared" si="0"/>
        <v>15.94</v>
      </c>
      <c r="N8" s="19">
        <f t="shared" si="0"/>
        <v>15.94</v>
      </c>
    </row>
    <row r="9" spans="1:16" x14ac:dyDescent="0.2">
      <c r="B9" s="2">
        <v>2014</v>
      </c>
      <c r="C9" s="19">
        <f t="shared" ref="C9:D10" si="1">$C$8</f>
        <v>15.94</v>
      </c>
      <c r="D9" s="19">
        <f t="shared" si="1"/>
        <v>15.94</v>
      </c>
      <c r="E9" s="19">
        <f t="shared" si="0"/>
        <v>15.94</v>
      </c>
      <c r="F9" s="19">
        <f t="shared" si="0"/>
        <v>15.94</v>
      </c>
      <c r="G9" s="19">
        <f t="shared" si="0"/>
        <v>15.94</v>
      </c>
      <c r="H9" s="19">
        <f t="shared" si="0"/>
        <v>15.94</v>
      </c>
      <c r="I9" s="19">
        <f t="shared" si="0"/>
        <v>15.94</v>
      </c>
      <c r="J9" s="19">
        <f t="shared" si="0"/>
        <v>15.94</v>
      </c>
      <c r="K9" s="19">
        <f t="shared" si="0"/>
        <v>15.94</v>
      </c>
      <c r="L9" s="19">
        <f t="shared" si="0"/>
        <v>15.94</v>
      </c>
      <c r="M9" s="19">
        <f t="shared" si="0"/>
        <v>15.94</v>
      </c>
      <c r="N9" s="19">
        <f t="shared" si="0"/>
        <v>15.94</v>
      </c>
    </row>
    <row r="10" spans="1:16" x14ac:dyDescent="0.2">
      <c r="B10" s="2">
        <v>2015</v>
      </c>
      <c r="C10" s="19">
        <f t="shared" si="1"/>
        <v>15.94</v>
      </c>
      <c r="D10" s="19">
        <f t="shared" si="1"/>
        <v>15.94</v>
      </c>
      <c r="E10" s="19">
        <f t="shared" si="0"/>
        <v>15.94</v>
      </c>
      <c r="F10" s="19">
        <f t="shared" si="0"/>
        <v>15.94</v>
      </c>
      <c r="G10" s="19">
        <f t="shared" si="0"/>
        <v>15.94</v>
      </c>
      <c r="H10" s="19">
        <f t="shared" si="0"/>
        <v>15.94</v>
      </c>
      <c r="I10" s="19">
        <f t="shared" si="0"/>
        <v>15.94</v>
      </c>
      <c r="J10" s="19">
        <f t="shared" si="0"/>
        <v>15.94</v>
      </c>
      <c r="K10" s="19">
        <f t="shared" si="0"/>
        <v>15.94</v>
      </c>
      <c r="L10" s="19">
        <f t="shared" si="0"/>
        <v>15.94</v>
      </c>
      <c r="M10" s="19">
        <f t="shared" si="0"/>
        <v>15.94</v>
      </c>
      <c r="N10" s="19">
        <f t="shared" si="0"/>
        <v>15.94</v>
      </c>
    </row>
    <row r="12" spans="1:16" x14ac:dyDescent="0.2">
      <c r="B12" s="1" t="s">
        <v>26</v>
      </c>
    </row>
    <row r="13" spans="1:16" x14ac:dyDescent="0.2">
      <c r="B13" s="2" t="s">
        <v>13</v>
      </c>
      <c r="C13" s="11" t="s">
        <v>0</v>
      </c>
      <c r="D13" s="11" t="s">
        <v>1</v>
      </c>
      <c r="E13" s="11" t="s">
        <v>2</v>
      </c>
      <c r="F13" s="11" t="s">
        <v>3</v>
      </c>
      <c r="G13" s="11" t="s">
        <v>4</v>
      </c>
      <c r="H13" s="11" t="s">
        <v>5</v>
      </c>
      <c r="I13" s="11" t="s">
        <v>6</v>
      </c>
      <c r="J13" s="11" t="s">
        <v>7</v>
      </c>
      <c r="K13" s="11" t="s">
        <v>8</v>
      </c>
      <c r="L13" s="11" t="s">
        <v>9</v>
      </c>
      <c r="M13" s="11" t="s">
        <v>10</v>
      </c>
      <c r="N13" s="11" t="s">
        <v>11</v>
      </c>
    </row>
    <row r="14" spans="1:16" x14ac:dyDescent="0.2">
      <c r="B14" s="2">
        <v>2013</v>
      </c>
      <c r="C14" s="16">
        <v>8.0799999999999997E-2</v>
      </c>
      <c r="D14" s="18">
        <f>$C$14</f>
        <v>8.0799999999999997E-2</v>
      </c>
      <c r="E14" s="18">
        <f t="shared" ref="E14:N14" si="2">$C$14</f>
        <v>8.0799999999999997E-2</v>
      </c>
      <c r="F14" s="18">
        <f t="shared" si="2"/>
        <v>8.0799999999999997E-2</v>
      </c>
      <c r="G14" s="18">
        <f t="shared" si="2"/>
        <v>8.0799999999999997E-2</v>
      </c>
      <c r="H14" s="18">
        <f t="shared" si="2"/>
        <v>8.0799999999999997E-2</v>
      </c>
      <c r="I14" s="18">
        <f t="shared" si="2"/>
        <v>8.0799999999999997E-2</v>
      </c>
      <c r="J14" s="18">
        <f t="shared" si="2"/>
        <v>8.0799999999999997E-2</v>
      </c>
      <c r="K14" s="18">
        <f t="shared" si="2"/>
        <v>8.0799999999999997E-2</v>
      </c>
      <c r="L14" s="18">
        <f t="shared" si="2"/>
        <v>8.0799999999999997E-2</v>
      </c>
      <c r="M14" s="18">
        <f t="shared" si="2"/>
        <v>8.0799999999999997E-2</v>
      </c>
      <c r="N14" s="18">
        <f t="shared" si="2"/>
        <v>8.0799999999999997E-2</v>
      </c>
    </row>
    <row r="15" spans="1:16" x14ac:dyDescent="0.2">
      <c r="B15" s="2">
        <v>2014</v>
      </c>
      <c r="C15" s="18">
        <f t="shared" ref="C15:N16" si="3">$C$14</f>
        <v>8.0799999999999997E-2</v>
      </c>
      <c r="D15" s="18">
        <f t="shared" si="3"/>
        <v>8.0799999999999997E-2</v>
      </c>
      <c r="E15" s="18">
        <f t="shared" si="3"/>
        <v>8.0799999999999997E-2</v>
      </c>
      <c r="F15" s="18">
        <f t="shared" si="3"/>
        <v>8.0799999999999997E-2</v>
      </c>
      <c r="G15" s="18">
        <f t="shared" si="3"/>
        <v>8.0799999999999997E-2</v>
      </c>
      <c r="H15" s="18">
        <f t="shared" si="3"/>
        <v>8.0799999999999997E-2</v>
      </c>
      <c r="I15" s="18">
        <f t="shared" si="3"/>
        <v>8.0799999999999997E-2</v>
      </c>
      <c r="J15" s="18">
        <f t="shared" si="3"/>
        <v>8.0799999999999997E-2</v>
      </c>
      <c r="K15" s="18">
        <f t="shared" si="3"/>
        <v>8.0799999999999997E-2</v>
      </c>
      <c r="L15" s="18">
        <f t="shared" si="3"/>
        <v>8.0799999999999997E-2</v>
      </c>
      <c r="M15" s="18">
        <f t="shared" si="3"/>
        <v>8.0799999999999997E-2</v>
      </c>
      <c r="N15" s="18">
        <f t="shared" si="3"/>
        <v>8.0799999999999997E-2</v>
      </c>
    </row>
    <row r="16" spans="1:16" x14ac:dyDescent="0.2">
      <c r="B16" s="2">
        <v>2015</v>
      </c>
      <c r="C16" s="18">
        <f t="shared" si="3"/>
        <v>8.0799999999999997E-2</v>
      </c>
      <c r="D16" s="18">
        <f t="shared" si="3"/>
        <v>8.0799999999999997E-2</v>
      </c>
      <c r="E16" s="18">
        <f t="shared" si="3"/>
        <v>8.0799999999999997E-2</v>
      </c>
      <c r="F16" s="18">
        <f t="shared" si="3"/>
        <v>8.0799999999999997E-2</v>
      </c>
      <c r="G16" s="18">
        <f t="shared" si="3"/>
        <v>8.0799999999999997E-2</v>
      </c>
      <c r="H16" s="18">
        <f t="shared" si="3"/>
        <v>8.0799999999999997E-2</v>
      </c>
      <c r="I16" s="18">
        <f t="shared" si="3"/>
        <v>8.0799999999999997E-2</v>
      </c>
      <c r="J16" s="18">
        <f t="shared" si="3"/>
        <v>8.0799999999999997E-2</v>
      </c>
      <c r="K16" s="18">
        <f t="shared" si="3"/>
        <v>8.0799999999999997E-2</v>
      </c>
      <c r="L16" s="18">
        <f t="shared" si="3"/>
        <v>8.0799999999999997E-2</v>
      </c>
      <c r="M16" s="18">
        <f t="shared" si="3"/>
        <v>8.0799999999999997E-2</v>
      </c>
      <c r="N16" s="18">
        <f t="shared" si="3"/>
        <v>8.0799999999999997E-2</v>
      </c>
    </row>
    <row r="18" spans="2:14" x14ac:dyDescent="0.2">
      <c r="B18" s="1" t="s">
        <v>27</v>
      </c>
    </row>
    <row r="19" spans="2:14" x14ac:dyDescent="0.2">
      <c r="B19" s="2" t="s">
        <v>13</v>
      </c>
      <c r="C19" s="11" t="s">
        <v>0</v>
      </c>
      <c r="D19" s="11" t="s">
        <v>1</v>
      </c>
      <c r="E19" s="11" t="s">
        <v>2</v>
      </c>
      <c r="F19" s="11" t="s">
        <v>3</v>
      </c>
      <c r="G19" s="11" t="s">
        <v>4</v>
      </c>
      <c r="H19" s="11" t="s">
        <v>5</v>
      </c>
      <c r="I19" s="11" t="s">
        <v>6</v>
      </c>
      <c r="J19" s="11" t="s">
        <v>7</v>
      </c>
      <c r="K19" s="11" t="s">
        <v>8</v>
      </c>
      <c r="L19" s="11" t="s">
        <v>9</v>
      </c>
      <c r="M19" s="11" t="s">
        <v>10</v>
      </c>
      <c r="N19" s="11" t="s">
        <v>11</v>
      </c>
    </row>
    <row r="20" spans="2:14" x14ac:dyDescent="0.2">
      <c r="B20" s="2">
        <v>2013</v>
      </c>
      <c r="C20" s="13"/>
      <c r="D20" s="13"/>
      <c r="E20" s="13"/>
      <c r="F20" s="13"/>
      <c r="G20" s="13"/>
      <c r="H20" s="13"/>
      <c r="I20" s="13">
        <v>6.5000000000000002E-2</v>
      </c>
      <c r="J20" s="13">
        <v>6.5000000000000002E-2</v>
      </c>
      <c r="K20" s="13">
        <v>6.5000000000000002E-2</v>
      </c>
      <c r="L20" s="13">
        <v>6.5000000000000002E-2</v>
      </c>
      <c r="M20" s="13">
        <v>6.5000000000000002E-2</v>
      </c>
      <c r="N20" s="13">
        <v>6.5000000000000002E-2</v>
      </c>
    </row>
    <row r="21" spans="2:14" x14ac:dyDescent="0.2">
      <c r="B21" s="2">
        <v>2014</v>
      </c>
      <c r="C21" s="13">
        <v>6.5000000000000002E-2</v>
      </c>
      <c r="D21" s="13">
        <v>6.5000000000000002E-2</v>
      </c>
      <c r="E21" s="13">
        <v>6.5000000000000002E-2</v>
      </c>
      <c r="F21" s="13">
        <v>6.5000000000000002E-2</v>
      </c>
      <c r="G21" s="13">
        <v>6.5000000000000002E-2</v>
      </c>
      <c r="H21" s="13">
        <v>6.5000000000000002E-2</v>
      </c>
      <c r="I21" s="13">
        <f>6.5%+3.4%</f>
        <v>9.9000000000000005E-2</v>
      </c>
      <c r="J21" s="13">
        <f t="shared" ref="J21:N21" si="4">6.5%+3.4%</f>
        <v>9.9000000000000005E-2</v>
      </c>
      <c r="K21" s="13">
        <f t="shared" si="4"/>
        <v>9.9000000000000005E-2</v>
      </c>
      <c r="L21" s="13">
        <f t="shared" si="4"/>
        <v>9.9000000000000005E-2</v>
      </c>
      <c r="M21" s="13">
        <f t="shared" si="4"/>
        <v>9.9000000000000005E-2</v>
      </c>
      <c r="N21" s="13">
        <f t="shared" si="4"/>
        <v>9.9000000000000005E-2</v>
      </c>
    </row>
    <row r="22" spans="2:14" x14ac:dyDescent="0.2">
      <c r="B22" s="2">
        <v>2015</v>
      </c>
      <c r="C22" s="13">
        <f>6.5%+3.4%+2.2%</f>
        <v>0.12100000000000001</v>
      </c>
      <c r="D22" s="13">
        <f t="shared" ref="D22:N22" si="5">6.5%+3.4%+2.2%</f>
        <v>0.12100000000000001</v>
      </c>
      <c r="E22" s="13">
        <f t="shared" si="5"/>
        <v>0.12100000000000001</v>
      </c>
      <c r="F22" s="13">
        <f t="shared" si="5"/>
        <v>0.12100000000000001</v>
      </c>
      <c r="G22" s="13">
        <f t="shared" si="5"/>
        <v>0.12100000000000001</v>
      </c>
      <c r="H22" s="13">
        <f t="shared" si="5"/>
        <v>0.12100000000000001</v>
      </c>
      <c r="I22" s="13">
        <f t="shared" si="5"/>
        <v>0.12100000000000001</v>
      </c>
      <c r="J22" s="13">
        <f t="shared" si="5"/>
        <v>0.12100000000000001</v>
      </c>
      <c r="K22" s="13">
        <f t="shared" si="5"/>
        <v>0.12100000000000001</v>
      </c>
      <c r="L22" s="13">
        <f t="shared" si="5"/>
        <v>0.12100000000000001</v>
      </c>
      <c r="M22" s="13">
        <f t="shared" si="5"/>
        <v>0.12100000000000001</v>
      </c>
      <c r="N22" s="13">
        <f t="shared" si="5"/>
        <v>0.12100000000000001</v>
      </c>
    </row>
    <row r="24" spans="2:14" x14ac:dyDescent="0.2">
      <c r="B24" s="1" t="s">
        <v>31</v>
      </c>
    </row>
    <row r="25" spans="2:14" x14ac:dyDescent="0.2">
      <c r="B25" s="2" t="s">
        <v>13</v>
      </c>
      <c r="C25" s="11" t="s">
        <v>0</v>
      </c>
      <c r="D25" s="11" t="s">
        <v>1</v>
      </c>
      <c r="E25" s="11" t="s">
        <v>2</v>
      </c>
      <c r="F25" s="11" t="s">
        <v>3</v>
      </c>
      <c r="G25" s="11" t="s">
        <v>4</v>
      </c>
      <c r="H25" s="11" t="s">
        <v>5</v>
      </c>
      <c r="I25" s="11" t="s">
        <v>6</v>
      </c>
      <c r="J25" s="11" t="s">
        <v>7</v>
      </c>
      <c r="K25" s="11" t="s">
        <v>8</v>
      </c>
      <c r="L25" s="11" t="s">
        <v>9</v>
      </c>
      <c r="M25" s="11" t="s">
        <v>10</v>
      </c>
      <c r="N25" s="11" t="s">
        <v>11</v>
      </c>
    </row>
    <row r="26" spans="2:14" x14ac:dyDescent="0.2">
      <c r="B26" s="2">
        <v>2013</v>
      </c>
      <c r="C26" s="14"/>
      <c r="D26" s="14"/>
      <c r="E26" s="14"/>
      <c r="F26" s="14"/>
      <c r="G26" s="14"/>
      <c r="H26" s="14"/>
      <c r="I26" s="13"/>
      <c r="J26" s="13"/>
      <c r="K26" s="13"/>
      <c r="L26" s="13"/>
      <c r="M26" s="13"/>
      <c r="N26" s="13"/>
    </row>
    <row r="27" spans="2:14" x14ac:dyDescent="0.2">
      <c r="B27" s="2">
        <v>2014</v>
      </c>
      <c r="C27" s="13"/>
      <c r="D27" s="13"/>
      <c r="E27" s="13"/>
      <c r="F27" s="13"/>
      <c r="G27" s="13"/>
      <c r="H27" s="13"/>
      <c r="I27" s="13">
        <f>3.25%+3.4%</f>
        <v>6.6500000000000004E-2</v>
      </c>
      <c r="J27" s="13">
        <f t="shared" ref="J27:N27" si="6">3.25%+3.4%</f>
        <v>6.6500000000000004E-2</v>
      </c>
      <c r="K27" s="13">
        <f t="shared" si="6"/>
        <v>6.6500000000000004E-2</v>
      </c>
      <c r="L27" s="13">
        <f t="shared" si="6"/>
        <v>6.6500000000000004E-2</v>
      </c>
      <c r="M27" s="13">
        <f t="shared" si="6"/>
        <v>6.6500000000000004E-2</v>
      </c>
      <c r="N27" s="13">
        <f t="shared" si="6"/>
        <v>6.6500000000000004E-2</v>
      </c>
    </row>
    <row r="28" spans="2:14" x14ac:dyDescent="0.2">
      <c r="B28" s="2">
        <v>2015</v>
      </c>
      <c r="C28" s="13">
        <f t="shared" ref="C28:H28" si="7">3.25%+3.4%</f>
        <v>6.6500000000000004E-2</v>
      </c>
      <c r="D28" s="13">
        <f t="shared" si="7"/>
        <v>6.6500000000000004E-2</v>
      </c>
      <c r="E28" s="13">
        <f t="shared" si="7"/>
        <v>6.6500000000000004E-2</v>
      </c>
      <c r="F28" s="13">
        <f t="shared" si="7"/>
        <v>6.6500000000000004E-2</v>
      </c>
      <c r="G28" s="13">
        <f t="shared" si="7"/>
        <v>6.6500000000000004E-2</v>
      </c>
      <c r="H28" s="13">
        <f t="shared" si="7"/>
        <v>6.6500000000000004E-2</v>
      </c>
      <c r="I28" s="13"/>
      <c r="J28" s="13"/>
      <c r="K28" s="13"/>
      <c r="L28" s="13"/>
      <c r="M28" s="13"/>
      <c r="N28" s="13"/>
    </row>
    <row r="30" spans="2:14" x14ac:dyDescent="0.2">
      <c r="B30" s="1" t="s">
        <v>28</v>
      </c>
    </row>
    <row r="31" spans="2:14" x14ac:dyDescent="0.2">
      <c r="B31" s="2" t="s">
        <v>13</v>
      </c>
      <c r="C31" s="11" t="s">
        <v>0</v>
      </c>
      <c r="D31" s="11" t="s">
        <v>1</v>
      </c>
      <c r="E31" s="11" t="s">
        <v>2</v>
      </c>
      <c r="F31" s="11" t="s">
        <v>3</v>
      </c>
      <c r="G31" s="11" t="s">
        <v>4</v>
      </c>
      <c r="H31" s="11" t="s">
        <v>5</v>
      </c>
      <c r="I31" s="11" t="s">
        <v>6</v>
      </c>
      <c r="J31" s="11" t="s">
        <v>7</v>
      </c>
      <c r="K31" s="11" t="s">
        <v>8</v>
      </c>
      <c r="L31" s="11" t="s">
        <v>9</v>
      </c>
      <c r="M31" s="11" t="s">
        <v>10</v>
      </c>
      <c r="N31" s="11" t="s">
        <v>11</v>
      </c>
    </row>
    <row r="32" spans="2:14" x14ac:dyDescent="0.2">
      <c r="B32" s="2">
        <v>2013</v>
      </c>
      <c r="C32" s="13"/>
      <c r="D32" s="13"/>
      <c r="E32" s="13"/>
      <c r="F32" s="13"/>
      <c r="G32" s="13"/>
      <c r="H32" s="13"/>
      <c r="I32" s="13">
        <v>3.6200000000000003E-2</v>
      </c>
      <c r="J32" s="13">
        <v>3.6200000000000003E-2</v>
      </c>
      <c r="K32" s="13">
        <v>3.6200000000000003E-2</v>
      </c>
      <c r="L32" s="13">
        <v>3.6200000000000003E-2</v>
      </c>
      <c r="M32" s="13">
        <v>3.6200000000000003E-2</v>
      </c>
      <c r="N32" s="13">
        <v>3.6200000000000003E-2</v>
      </c>
    </row>
    <row r="33" spans="1:14" x14ac:dyDescent="0.2">
      <c r="B33" s="2">
        <v>2014</v>
      </c>
      <c r="C33" s="13">
        <v>3.6200000000000003E-2</v>
      </c>
      <c r="D33" s="13">
        <v>3.6200000000000003E-2</v>
      </c>
      <c r="E33" s="13">
        <v>3.6200000000000003E-2</v>
      </c>
      <c r="F33" s="13">
        <v>3.6200000000000003E-2</v>
      </c>
      <c r="G33" s="13">
        <v>3.6200000000000003E-2</v>
      </c>
      <c r="H33" s="13">
        <v>3.6200000000000003E-2</v>
      </c>
      <c r="I33" s="13"/>
      <c r="J33" s="13"/>
      <c r="K33" s="13"/>
      <c r="L33" s="13"/>
      <c r="M33" s="13"/>
      <c r="N33" s="13"/>
    </row>
    <row r="34" spans="1:14" x14ac:dyDescent="0.2">
      <c r="B34" s="2">
        <v>2015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6" spans="1:14" x14ac:dyDescent="0.2">
      <c r="B36" s="1" t="s">
        <v>29</v>
      </c>
    </row>
    <row r="37" spans="1:14" x14ac:dyDescent="0.2">
      <c r="B37" s="2" t="s">
        <v>13</v>
      </c>
      <c r="C37" s="11" t="s">
        <v>0</v>
      </c>
      <c r="D37" s="11" t="s">
        <v>1</v>
      </c>
      <c r="E37" s="11" t="s">
        <v>2</v>
      </c>
      <c r="F37" s="11" t="s">
        <v>3</v>
      </c>
      <c r="G37" s="11" t="s">
        <v>4</v>
      </c>
      <c r="H37" s="11" t="s">
        <v>5</v>
      </c>
      <c r="I37" s="11" t="s">
        <v>6</v>
      </c>
      <c r="J37" s="11" t="s">
        <v>7</v>
      </c>
      <c r="K37" s="11" t="s">
        <v>8</v>
      </c>
      <c r="L37" s="11" t="s">
        <v>9</v>
      </c>
      <c r="M37" s="11" t="s">
        <v>10</v>
      </c>
      <c r="N37" s="11" t="s">
        <v>11</v>
      </c>
    </row>
    <row r="38" spans="1:14" x14ac:dyDescent="0.2">
      <c r="B38" s="2">
        <v>2013</v>
      </c>
      <c r="C38" s="14"/>
      <c r="D38" s="14"/>
      <c r="E38" s="14"/>
      <c r="F38" s="14"/>
      <c r="G38" s="14"/>
      <c r="H38" s="14"/>
      <c r="I38" s="13">
        <v>7.3599999999999999E-2</v>
      </c>
      <c r="J38" s="13">
        <v>7.3599999999999999E-2</v>
      </c>
      <c r="K38" s="13">
        <v>7.3599999999999999E-2</v>
      </c>
      <c r="L38" s="13">
        <v>7.3599999999999999E-2</v>
      </c>
      <c r="M38" s="13">
        <v>7.3599999999999999E-2</v>
      </c>
      <c r="N38" s="13">
        <v>7.3599999999999999E-2</v>
      </c>
    </row>
    <row r="39" spans="1:14" x14ac:dyDescent="0.2">
      <c r="B39" s="2">
        <v>2014</v>
      </c>
      <c r="C39" s="13">
        <v>7.3599999999999999E-2</v>
      </c>
      <c r="D39" s="13">
        <v>7.3599999999999999E-2</v>
      </c>
      <c r="E39" s="13">
        <v>7.3599999999999999E-2</v>
      </c>
      <c r="F39" s="13">
        <v>7.3599999999999999E-2</v>
      </c>
      <c r="G39" s="13">
        <v>7.3599999999999999E-2</v>
      </c>
      <c r="H39" s="13">
        <v>7.3599999999999999E-2</v>
      </c>
      <c r="I39" s="13">
        <v>7.3599999999999999E-2</v>
      </c>
      <c r="J39" s="13">
        <v>7.3599999999999999E-2</v>
      </c>
      <c r="K39" s="13">
        <v>7.3599999999999999E-2</v>
      </c>
      <c r="L39" s="13">
        <v>7.3599999999999999E-2</v>
      </c>
      <c r="M39" s="13">
        <v>7.3599999999999999E-2</v>
      </c>
      <c r="N39" s="13">
        <v>7.3599999999999999E-2</v>
      </c>
    </row>
    <row r="40" spans="1:14" x14ac:dyDescent="0.2">
      <c r="B40" s="2">
        <v>2015</v>
      </c>
      <c r="C40" s="13">
        <v>7.3599999999999999E-2</v>
      </c>
      <c r="D40" s="13">
        <v>7.3599999999999999E-2</v>
      </c>
      <c r="E40" s="13">
        <v>7.3599999999999999E-2</v>
      </c>
      <c r="F40" s="13">
        <v>7.3599999999999999E-2</v>
      </c>
      <c r="G40" s="13">
        <v>7.3599999999999999E-2</v>
      </c>
      <c r="H40" s="13">
        <v>7.3599999999999999E-2</v>
      </c>
      <c r="I40" s="13">
        <v>7.3599999999999999E-2</v>
      </c>
      <c r="J40" s="13">
        <v>7.3599999999999999E-2</v>
      </c>
      <c r="K40" s="13">
        <v>7.3599999999999999E-2</v>
      </c>
      <c r="L40" s="13">
        <v>7.3599999999999999E-2</v>
      </c>
      <c r="M40" s="13">
        <v>7.3599999999999999E-2</v>
      </c>
      <c r="N40" s="13">
        <v>7.3599999999999999E-2</v>
      </c>
    </row>
    <row r="42" spans="1:14" x14ac:dyDescent="0.2">
      <c r="B42" s="1" t="s">
        <v>30</v>
      </c>
    </row>
    <row r="43" spans="1:14" x14ac:dyDescent="0.2">
      <c r="B43" s="2" t="s">
        <v>13</v>
      </c>
      <c r="C43" s="11" t="s">
        <v>0</v>
      </c>
      <c r="D43" s="11" t="s">
        <v>1</v>
      </c>
      <c r="E43" s="11" t="s">
        <v>2</v>
      </c>
      <c r="F43" s="11" t="s">
        <v>3</v>
      </c>
      <c r="G43" s="11" t="s">
        <v>4</v>
      </c>
      <c r="H43" s="11" t="s">
        <v>5</v>
      </c>
      <c r="I43" s="11" t="s">
        <v>6</v>
      </c>
      <c r="J43" s="11" t="s">
        <v>7</v>
      </c>
      <c r="K43" s="11" t="s">
        <v>8</v>
      </c>
      <c r="L43" s="11" t="s">
        <v>9</v>
      </c>
      <c r="M43" s="11" t="s">
        <v>10</v>
      </c>
      <c r="N43" s="11" t="s">
        <v>11</v>
      </c>
    </row>
    <row r="44" spans="1:14" x14ac:dyDescent="0.2">
      <c r="B44" s="2">
        <v>2013</v>
      </c>
      <c r="C44" s="12"/>
      <c r="D44" s="12"/>
      <c r="E44" s="12"/>
      <c r="F44" s="12"/>
      <c r="G44" s="12"/>
      <c r="H44" s="12"/>
      <c r="I44" s="12">
        <f t="shared" ref="I44:N44" si="8">I20+I26+I32+I38</f>
        <v>0.17480000000000001</v>
      </c>
      <c r="J44" s="12">
        <f t="shared" si="8"/>
        <v>0.17480000000000001</v>
      </c>
      <c r="K44" s="12">
        <f t="shared" si="8"/>
        <v>0.17480000000000001</v>
      </c>
      <c r="L44" s="12">
        <f t="shared" si="8"/>
        <v>0.17480000000000001</v>
      </c>
      <c r="M44" s="12">
        <f t="shared" si="8"/>
        <v>0.17480000000000001</v>
      </c>
      <c r="N44" s="12">
        <f t="shared" si="8"/>
        <v>0.17480000000000001</v>
      </c>
    </row>
    <row r="45" spans="1:14" x14ac:dyDescent="0.2">
      <c r="B45" s="2">
        <v>2014</v>
      </c>
      <c r="C45" s="12">
        <f t="shared" ref="C45:N45" si="9">C21+C27+C33+C39</f>
        <v>0.17480000000000001</v>
      </c>
      <c r="D45" s="12">
        <f t="shared" si="9"/>
        <v>0.17480000000000001</v>
      </c>
      <c r="E45" s="12">
        <f t="shared" si="9"/>
        <v>0.17480000000000001</v>
      </c>
      <c r="F45" s="12">
        <f t="shared" si="9"/>
        <v>0.17480000000000001</v>
      </c>
      <c r="G45" s="12">
        <f t="shared" si="9"/>
        <v>0.17480000000000001</v>
      </c>
      <c r="H45" s="12">
        <f t="shared" si="9"/>
        <v>0.17480000000000001</v>
      </c>
      <c r="I45" s="12">
        <f t="shared" si="9"/>
        <v>0.23910000000000001</v>
      </c>
      <c r="J45" s="12">
        <f t="shared" si="9"/>
        <v>0.23910000000000001</v>
      </c>
      <c r="K45" s="12">
        <f t="shared" si="9"/>
        <v>0.23910000000000001</v>
      </c>
      <c r="L45" s="12">
        <f t="shared" si="9"/>
        <v>0.23910000000000001</v>
      </c>
      <c r="M45" s="12">
        <f t="shared" si="9"/>
        <v>0.23910000000000001</v>
      </c>
      <c r="N45" s="12">
        <f t="shared" si="9"/>
        <v>0.23910000000000001</v>
      </c>
    </row>
    <row r="46" spans="1:14" x14ac:dyDescent="0.2">
      <c r="B46" s="2">
        <v>2015</v>
      </c>
      <c r="C46" s="12">
        <f t="shared" ref="C46:N46" si="10">C22+C28+C34+C40</f>
        <v>0.2611</v>
      </c>
      <c r="D46" s="12">
        <f t="shared" si="10"/>
        <v>0.2611</v>
      </c>
      <c r="E46" s="12">
        <f t="shared" si="10"/>
        <v>0.2611</v>
      </c>
      <c r="F46" s="12">
        <f t="shared" si="10"/>
        <v>0.2611</v>
      </c>
      <c r="G46" s="12">
        <f t="shared" si="10"/>
        <v>0.2611</v>
      </c>
      <c r="H46" s="12">
        <f t="shared" si="10"/>
        <v>0.2611</v>
      </c>
      <c r="I46" s="12">
        <f t="shared" si="10"/>
        <v>0.1946</v>
      </c>
      <c r="J46" s="12">
        <f t="shared" si="10"/>
        <v>0.1946</v>
      </c>
      <c r="K46" s="12">
        <f t="shared" si="10"/>
        <v>0.1946</v>
      </c>
      <c r="L46" s="12">
        <f t="shared" si="10"/>
        <v>0.1946</v>
      </c>
      <c r="M46" s="12">
        <f t="shared" si="10"/>
        <v>0.1946</v>
      </c>
      <c r="N46" s="12">
        <f t="shared" si="10"/>
        <v>0.1946</v>
      </c>
    </row>
    <row r="48" spans="1:14" ht="15.75" x14ac:dyDescent="0.25">
      <c r="A48" s="20" t="s">
        <v>22</v>
      </c>
    </row>
    <row r="49" spans="2:15" x14ac:dyDescent="0.2">
      <c r="B49" s="1" t="s">
        <v>20</v>
      </c>
    </row>
    <row r="50" spans="2:15" x14ac:dyDescent="0.2">
      <c r="B50" s="2" t="s">
        <v>13</v>
      </c>
      <c r="C50" s="11" t="s">
        <v>0</v>
      </c>
      <c r="D50" s="11" t="s">
        <v>1</v>
      </c>
      <c r="E50" s="11" t="s">
        <v>2</v>
      </c>
      <c r="F50" s="11" t="s">
        <v>3</v>
      </c>
      <c r="G50" s="11" t="s">
        <v>4</v>
      </c>
      <c r="H50" s="11" t="s">
        <v>5</v>
      </c>
      <c r="I50" s="11" t="s">
        <v>6</v>
      </c>
      <c r="J50" s="11" t="s">
        <v>7</v>
      </c>
      <c r="K50" s="11" t="s">
        <v>8</v>
      </c>
      <c r="L50" s="11" t="s">
        <v>9</v>
      </c>
      <c r="M50" s="11" t="s">
        <v>10</v>
      </c>
      <c r="N50" s="11" t="s">
        <v>11</v>
      </c>
      <c r="O50" s="11" t="s">
        <v>14</v>
      </c>
    </row>
    <row r="51" spans="2:15" x14ac:dyDescent="0.2">
      <c r="B51" s="2">
        <v>2013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>
        <f>SUM(C51:N51)</f>
        <v>0</v>
      </c>
    </row>
    <row r="52" spans="2:15" x14ac:dyDescent="0.2">
      <c r="B52" s="2">
        <v>2014</v>
      </c>
      <c r="C52" s="4"/>
      <c r="D52" s="4"/>
      <c r="E52" s="4"/>
      <c r="F52" s="4">
        <v>1250</v>
      </c>
      <c r="G52" s="4">
        <v>1250</v>
      </c>
      <c r="H52" s="4">
        <v>1250</v>
      </c>
      <c r="I52" s="4">
        <v>1250</v>
      </c>
      <c r="J52" s="4">
        <v>1250</v>
      </c>
      <c r="K52" s="4">
        <v>1250</v>
      </c>
      <c r="L52" s="4">
        <v>1250</v>
      </c>
      <c r="M52" s="4">
        <v>1250</v>
      </c>
      <c r="N52" s="4"/>
      <c r="O52" s="4">
        <f>SUM(C52:N52)</f>
        <v>10000</v>
      </c>
    </row>
    <row r="53" spans="2:15" x14ac:dyDescent="0.2">
      <c r="B53" s="2">
        <v>2015</v>
      </c>
      <c r="C53" s="4"/>
      <c r="D53" s="4"/>
      <c r="E53" s="4">
        <v>1250</v>
      </c>
      <c r="F53" s="4">
        <v>1250</v>
      </c>
      <c r="G53" s="4">
        <v>1250</v>
      </c>
      <c r="H53" s="4">
        <v>1250</v>
      </c>
      <c r="I53" s="4">
        <v>1250</v>
      </c>
      <c r="J53" s="4">
        <v>1250</v>
      </c>
      <c r="K53" s="4">
        <v>1250</v>
      </c>
      <c r="L53" s="4">
        <v>1250</v>
      </c>
      <c r="M53" s="4">
        <v>1250</v>
      </c>
      <c r="N53" s="4"/>
      <c r="O53" s="4">
        <f>SUM(C53:N53)</f>
        <v>11250</v>
      </c>
    </row>
    <row r="55" spans="2:15" x14ac:dyDescent="0.2">
      <c r="B55" s="1" t="s">
        <v>19</v>
      </c>
    </row>
    <row r="56" spans="2:15" x14ac:dyDescent="0.2">
      <c r="B56" s="2" t="s">
        <v>13</v>
      </c>
      <c r="C56" s="11" t="s">
        <v>0</v>
      </c>
      <c r="D56" s="11" t="s">
        <v>1</v>
      </c>
      <c r="E56" s="11" t="s">
        <v>2</v>
      </c>
      <c r="F56" s="11" t="s">
        <v>3</v>
      </c>
      <c r="G56" s="11" t="s">
        <v>4</v>
      </c>
      <c r="H56" s="11" t="s">
        <v>5</v>
      </c>
      <c r="I56" s="11" t="s">
        <v>6</v>
      </c>
      <c r="J56" s="11" t="s">
        <v>7</v>
      </c>
      <c r="K56" s="11" t="s">
        <v>8</v>
      </c>
      <c r="L56" s="11" t="s">
        <v>9</v>
      </c>
      <c r="M56" s="11" t="s">
        <v>10</v>
      </c>
      <c r="N56" s="11" t="s">
        <v>11</v>
      </c>
      <c r="O56" s="11" t="s">
        <v>14</v>
      </c>
    </row>
    <row r="57" spans="2:15" x14ac:dyDescent="0.2">
      <c r="B57" s="2">
        <v>2013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>
        <f>SUM(C57:N57)</f>
        <v>0</v>
      </c>
    </row>
    <row r="58" spans="2:15" x14ac:dyDescent="0.2">
      <c r="B58" s="2">
        <v>2014</v>
      </c>
      <c r="C58" s="4">
        <v>0</v>
      </c>
      <c r="D58" s="4">
        <v>0</v>
      </c>
      <c r="E58" s="4">
        <v>0</v>
      </c>
      <c r="F58" s="4">
        <v>1250</v>
      </c>
      <c r="G58" s="4">
        <v>1250</v>
      </c>
      <c r="H58" s="4">
        <v>1250</v>
      </c>
      <c r="I58" s="4">
        <v>1250</v>
      </c>
      <c r="J58" s="4">
        <v>1250</v>
      </c>
      <c r="K58" s="4">
        <v>1250</v>
      </c>
      <c r="L58" s="4">
        <v>1250</v>
      </c>
      <c r="M58" s="4">
        <v>1250</v>
      </c>
      <c r="N58" s="4">
        <v>1250</v>
      </c>
      <c r="O58" s="4">
        <f>SUM(C58:N58)</f>
        <v>11250</v>
      </c>
    </row>
    <row r="59" spans="2:15" x14ac:dyDescent="0.2">
      <c r="B59" s="2">
        <v>2015</v>
      </c>
      <c r="C59" s="4">
        <v>1250</v>
      </c>
      <c r="D59" s="4">
        <v>1250</v>
      </c>
      <c r="E59" s="4">
        <v>1250</v>
      </c>
      <c r="F59" s="4">
        <v>1250</v>
      </c>
      <c r="G59" s="4">
        <v>1250</v>
      </c>
      <c r="H59" s="4">
        <v>1250</v>
      </c>
      <c r="I59" s="4">
        <v>1250</v>
      </c>
      <c r="J59" s="4">
        <v>1250</v>
      </c>
      <c r="K59" s="4">
        <v>1250</v>
      </c>
      <c r="L59" s="4">
        <v>1250</v>
      </c>
      <c r="M59" s="4">
        <v>1250</v>
      </c>
      <c r="N59" s="4">
        <v>1250</v>
      </c>
      <c r="O59" s="4">
        <f>SUM(C59:N59)</f>
        <v>15000</v>
      </c>
    </row>
    <row r="61" spans="2:15" x14ac:dyDescent="0.2">
      <c r="B61" s="1" t="s">
        <v>15</v>
      </c>
    </row>
    <row r="62" spans="2:15" x14ac:dyDescent="0.2">
      <c r="B62" s="2" t="s">
        <v>13</v>
      </c>
      <c r="C62" s="11" t="s">
        <v>0</v>
      </c>
      <c r="D62" s="11" t="s">
        <v>1</v>
      </c>
      <c r="E62" s="11" t="s">
        <v>2</v>
      </c>
      <c r="F62" s="11" t="s">
        <v>3</v>
      </c>
      <c r="G62" s="11" t="s">
        <v>4</v>
      </c>
      <c r="H62" s="11" t="s">
        <v>5</v>
      </c>
      <c r="I62" s="11" t="s">
        <v>6</v>
      </c>
      <c r="J62" s="11" t="s">
        <v>7</v>
      </c>
      <c r="K62" s="11" t="s">
        <v>8</v>
      </c>
      <c r="L62" s="11" t="s">
        <v>9</v>
      </c>
      <c r="M62" s="11" t="s">
        <v>10</v>
      </c>
      <c r="N62" s="11" t="s">
        <v>11</v>
      </c>
      <c r="O62" s="11" t="s">
        <v>14</v>
      </c>
    </row>
    <row r="63" spans="2:15" x14ac:dyDescent="0.2">
      <c r="B63" s="2">
        <v>2013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>
        <f>SUM(C63:N63)</f>
        <v>0</v>
      </c>
    </row>
    <row r="64" spans="2:15" x14ac:dyDescent="0.2">
      <c r="B64" s="2">
        <v>2014</v>
      </c>
      <c r="C64" s="4">
        <v>0</v>
      </c>
      <c r="D64" s="4">
        <v>0</v>
      </c>
      <c r="E64" s="4">
        <v>0</v>
      </c>
      <c r="F64" s="4">
        <v>504000</v>
      </c>
      <c r="G64" s="4">
        <v>520800</v>
      </c>
      <c r="H64" s="4">
        <v>504000</v>
      </c>
      <c r="I64" s="4">
        <v>520800</v>
      </c>
      <c r="J64" s="4">
        <v>520800</v>
      </c>
      <c r="K64" s="4">
        <v>504000</v>
      </c>
      <c r="L64" s="4">
        <v>520800</v>
      </c>
      <c r="M64" s="4">
        <v>504000</v>
      </c>
      <c r="N64" s="4">
        <v>0</v>
      </c>
      <c r="O64" s="4">
        <f>SUM(C64:N64)</f>
        <v>4099200</v>
      </c>
    </row>
    <row r="65" spans="1:15" x14ac:dyDescent="0.2">
      <c r="B65" s="2">
        <v>2015</v>
      </c>
      <c r="C65" s="4">
        <v>0</v>
      </c>
      <c r="D65" s="4">
        <v>0</v>
      </c>
      <c r="E65" s="4">
        <v>520800</v>
      </c>
      <c r="F65" s="4">
        <v>504000</v>
      </c>
      <c r="G65" s="4">
        <v>520800</v>
      </c>
      <c r="H65" s="4">
        <v>504000</v>
      </c>
      <c r="I65" s="4">
        <v>520800</v>
      </c>
      <c r="J65" s="4">
        <v>520800</v>
      </c>
      <c r="K65" s="4">
        <v>504000</v>
      </c>
      <c r="L65" s="4">
        <v>520800</v>
      </c>
      <c r="M65" s="4">
        <v>504000</v>
      </c>
      <c r="N65" s="4">
        <v>0</v>
      </c>
      <c r="O65" s="4">
        <f>SUM(C65:N65)</f>
        <v>4620000</v>
      </c>
    </row>
    <row r="67" spans="1:15" customFormat="1" ht="15.75" x14ac:dyDescent="0.25">
      <c r="A67" s="20" t="s">
        <v>23</v>
      </c>
    </row>
    <row r="68" spans="1:15" x14ac:dyDescent="0.2">
      <c r="B68" s="1" t="s">
        <v>16</v>
      </c>
    </row>
    <row r="69" spans="1:15" x14ac:dyDescent="0.2">
      <c r="B69" s="2" t="s">
        <v>13</v>
      </c>
      <c r="C69" s="11" t="s">
        <v>0</v>
      </c>
      <c r="D69" s="11" t="s">
        <v>1</v>
      </c>
      <c r="E69" s="11" t="s">
        <v>2</v>
      </c>
      <c r="F69" s="11" t="s">
        <v>3</v>
      </c>
      <c r="G69" s="11" t="s">
        <v>4</v>
      </c>
      <c r="H69" s="11" t="s">
        <v>5</v>
      </c>
      <c r="I69" s="11" t="s">
        <v>6</v>
      </c>
      <c r="J69" s="11" t="s">
        <v>7</v>
      </c>
      <c r="K69" s="11" t="s">
        <v>8</v>
      </c>
      <c r="L69" s="11" t="s">
        <v>9</v>
      </c>
      <c r="M69" s="11" t="s">
        <v>10</v>
      </c>
      <c r="N69" s="11" t="s">
        <v>11</v>
      </c>
      <c r="O69" s="3" t="s">
        <v>14</v>
      </c>
    </row>
    <row r="70" spans="1:15" x14ac:dyDescent="0.2">
      <c r="B70" s="2">
        <v>2013</v>
      </c>
      <c r="C70" s="17">
        <f>C8*(1+C44)*C57/1000</f>
        <v>0</v>
      </c>
      <c r="D70" s="17">
        <f t="shared" ref="D70:N70" si="11">D8*(1+D44)*D57/1000</f>
        <v>0</v>
      </c>
      <c r="E70" s="17">
        <f t="shared" si="11"/>
        <v>0</v>
      </c>
      <c r="F70" s="17">
        <f t="shared" si="11"/>
        <v>0</v>
      </c>
      <c r="G70" s="17">
        <f t="shared" si="11"/>
        <v>0</v>
      </c>
      <c r="H70" s="17">
        <f t="shared" si="11"/>
        <v>0</v>
      </c>
      <c r="I70" s="17">
        <f t="shared" si="11"/>
        <v>0</v>
      </c>
      <c r="J70" s="17">
        <f t="shared" si="11"/>
        <v>0</v>
      </c>
      <c r="K70" s="17">
        <f t="shared" si="11"/>
        <v>0</v>
      </c>
      <c r="L70" s="17">
        <f t="shared" si="11"/>
        <v>0</v>
      </c>
      <c r="M70" s="17">
        <f t="shared" si="11"/>
        <v>0</v>
      </c>
      <c r="N70" s="17">
        <f t="shared" si="11"/>
        <v>0</v>
      </c>
      <c r="O70" s="17">
        <f>SUM(C70:N70)</f>
        <v>0</v>
      </c>
    </row>
    <row r="71" spans="1:15" x14ac:dyDescent="0.2">
      <c r="B71" s="2">
        <v>2014</v>
      </c>
      <c r="C71" s="17">
        <f>C9*(1+C45)*C58/1000</f>
        <v>0</v>
      </c>
      <c r="D71" s="17">
        <f t="shared" ref="D71:N71" si="12">D9*(1+D45)*D58/1000</f>
        <v>0</v>
      </c>
      <c r="E71" s="17">
        <f t="shared" si="12"/>
        <v>0</v>
      </c>
      <c r="F71" s="17">
        <f t="shared" si="12"/>
        <v>23.407889999999998</v>
      </c>
      <c r="G71" s="17">
        <f t="shared" si="12"/>
        <v>23.407889999999998</v>
      </c>
      <c r="H71" s="17">
        <f t="shared" si="12"/>
        <v>23.407889999999998</v>
      </c>
      <c r="I71" s="17">
        <f t="shared" si="12"/>
        <v>24.6890675</v>
      </c>
      <c r="J71" s="17">
        <f t="shared" si="12"/>
        <v>24.6890675</v>
      </c>
      <c r="K71" s="17">
        <f t="shared" si="12"/>
        <v>24.6890675</v>
      </c>
      <c r="L71" s="17">
        <f t="shared" si="12"/>
        <v>24.6890675</v>
      </c>
      <c r="M71" s="17">
        <f t="shared" si="12"/>
        <v>24.6890675</v>
      </c>
      <c r="N71" s="17">
        <f t="shared" si="12"/>
        <v>24.6890675</v>
      </c>
      <c r="O71" s="17">
        <f>SUM(C71:N71)</f>
        <v>218.35807499999996</v>
      </c>
    </row>
    <row r="72" spans="1:15" x14ac:dyDescent="0.2">
      <c r="B72" s="2">
        <v>2015</v>
      </c>
      <c r="C72" s="17">
        <f>C10*(1+C46)*C59/1000</f>
        <v>25.127417499999996</v>
      </c>
      <c r="D72" s="17">
        <f t="shared" ref="D72:N72" si="13">D10*(1+D46)*D59/1000</f>
        <v>25.127417499999996</v>
      </c>
      <c r="E72" s="17">
        <f t="shared" si="13"/>
        <v>25.127417499999996</v>
      </c>
      <c r="F72" s="17">
        <f t="shared" si="13"/>
        <v>25.127417499999996</v>
      </c>
      <c r="G72" s="17">
        <f t="shared" si="13"/>
        <v>25.127417499999996</v>
      </c>
      <c r="H72" s="17">
        <f t="shared" si="13"/>
        <v>25.127417499999996</v>
      </c>
      <c r="I72" s="17">
        <f t="shared" si="13"/>
        <v>23.802405</v>
      </c>
      <c r="J72" s="17">
        <f t="shared" si="13"/>
        <v>23.802405</v>
      </c>
      <c r="K72" s="17">
        <f t="shared" si="13"/>
        <v>23.802405</v>
      </c>
      <c r="L72" s="17">
        <f t="shared" si="13"/>
        <v>23.802405</v>
      </c>
      <c r="M72" s="17">
        <f t="shared" si="13"/>
        <v>23.802405</v>
      </c>
      <c r="N72" s="17">
        <f t="shared" si="13"/>
        <v>23.802405</v>
      </c>
      <c r="O72" s="17">
        <f>SUM(C72:N72)</f>
        <v>293.578935</v>
      </c>
    </row>
    <row r="74" spans="1:15" x14ac:dyDescent="0.2">
      <c r="B74" s="1" t="s">
        <v>17</v>
      </c>
    </row>
    <row r="75" spans="1:15" x14ac:dyDescent="0.2">
      <c r="B75" s="2" t="s">
        <v>13</v>
      </c>
      <c r="C75" s="11" t="s">
        <v>0</v>
      </c>
      <c r="D75" s="11" t="s">
        <v>1</v>
      </c>
      <c r="E75" s="11" t="s">
        <v>2</v>
      </c>
      <c r="F75" s="11" t="s">
        <v>3</v>
      </c>
      <c r="G75" s="11" t="s">
        <v>4</v>
      </c>
      <c r="H75" s="11" t="s">
        <v>5</v>
      </c>
      <c r="I75" s="11" t="s">
        <v>6</v>
      </c>
      <c r="J75" s="11" t="s">
        <v>7</v>
      </c>
      <c r="K75" s="11" t="s">
        <v>8</v>
      </c>
      <c r="L75" s="11" t="s">
        <v>9</v>
      </c>
      <c r="M75" s="11" t="s">
        <v>10</v>
      </c>
      <c r="N75" s="11" t="s">
        <v>11</v>
      </c>
      <c r="O75" s="3" t="s">
        <v>14</v>
      </c>
    </row>
    <row r="76" spans="1:15" x14ac:dyDescent="0.2">
      <c r="B76" s="2">
        <v>2013</v>
      </c>
      <c r="C76" s="17">
        <f>C14*(1+C44)*C63/1000</f>
        <v>0</v>
      </c>
      <c r="D76" s="17">
        <f t="shared" ref="D76:N76" si="14">D14*(1+D44)*D63/1000</f>
        <v>0</v>
      </c>
      <c r="E76" s="17">
        <f t="shared" si="14"/>
        <v>0</v>
      </c>
      <c r="F76" s="17">
        <f t="shared" si="14"/>
        <v>0</v>
      </c>
      <c r="G76" s="17">
        <f t="shared" si="14"/>
        <v>0</v>
      </c>
      <c r="H76" s="17">
        <f t="shared" si="14"/>
        <v>0</v>
      </c>
      <c r="I76" s="17">
        <f t="shared" si="14"/>
        <v>0</v>
      </c>
      <c r="J76" s="17">
        <f t="shared" si="14"/>
        <v>0</v>
      </c>
      <c r="K76" s="17">
        <f t="shared" si="14"/>
        <v>0</v>
      </c>
      <c r="L76" s="17">
        <f t="shared" si="14"/>
        <v>0</v>
      </c>
      <c r="M76" s="17">
        <f t="shared" si="14"/>
        <v>0</v>
      </c>
      <c r="N76" s="17">
        <f t="shared" si="14"/>
        <v>0</v>
      </c>
      <c r="O76" s="17">
        <f>SUM(C76:N76)</f>
        <v>0</v>
      </c>
    </row>
    <row r="77" spans="1:15" x14ac:dyDescent="0.2">
      <c r="B77" s="2">
        <v>2014</v>
      </c>
      <c r="C77" s="17">
        <f t="shared" ref="C77:N77" si="15">C15*(1+C45)*C64/1000</f>
        <v>0</v>
      </c>
      <c r="D77" s="17">
        <f t="shared" si="15"/>
        <v>0</v>
      </c>
      <c r="E77" s="17">
        <f t="shared" si="15"/>
        <v>0</v>
      </c>
      <c r="F77" s="17">
        <f t="shared" si="15"/>
        <v>47.841615359999999</v>
      </c>
      <c r="G77" s="17">
        <f t="shared" si="15"/>
        <v>49.436335871999994</v>
      </c>
      <c r="H77" s="17">
        <f t="shared" si="15"/>
        <v>47.841615359999999</v>
      </c>
      <c r="I77" s="17">
        <f t="shared" si="15"/>
        <v>52.142121023999998</v>
      </c>
      <c r="J77" s="17">
        <f t="shared" si="15"/>
        <v>52.142121023999998</v>
      </c>
      <c r="K77" s="17">
        <f t="shared" si="15"/>
        <v>50.46011712</v>
      </c>
      <c r="L77" s="17">
        <f t="shared" si="15"/>
        <v>52.142121023999998</v>
      </c>
      <c r="M77" s="17">
        <f t="shared" si="15"/>
        <v>50.46011712</v>
      </c>
      <c r="N77" s="17">
        <f t="shared" si="15"/>
        <v>0</v>
      </c>
      <c r="O77" s="17">
        <f>SUM(C77:N77)</f>
        <v>402.46616390399998</v>
      </c>
    </row>
    <row r="78" spans="1:15" x14ac:dyDescent="0.2">
      <c r="B78" s="2">
        <v>2015</v>
      </c>
      <c r="C78" s="17">
        <f t="shared" ref="C78:N78" si="16">C16*(1+C46)*C65/1000</f>
        <v>0</v>
      </c>
      <c r="D78" s="17">
        <f t="shared" si="16"/>
        <v>0</v>
      </c>
      <c r="E78" s="17">
        <f t="shared" si="16"/>
        <v>53.067895103999987</v>
      </c>
      <c r="F78" s="17">
        <f t="shared" si="16"/>
        <v>51.356027519999991</v>
      </c>
      <c r="G78" s="17">
        <f t="shared" si="16"/>
        <v>53.067895103999987</v>
      </c>
      <c r="H78" s="17">
        <f t="shared" si="16"/>
        <v>51.356027519999991</v>
      </c>
      <c r="I78" s="17">
        <f t="shared" si="16"/>
        <v>50.269532543999993</v>
      </c>
      <c r="J78" s="17">
        <f t="shared" si="16"/>
        <v>50.269532543999993</v>
      </c>
      <c r="K78" s="17">
        <f t="shared" si="16"/>
        <v>48.647934719999988</v>
      </c>
      <c r="L78" s="17">
        <f t="shared" si="16"/>
        <v>50.269532543999993</v>
      </c>
      <c r="M78" s="17">
        <f t="shared" si="16"/>
        <v>48.647934719999988</v>
      </c>
      <c r="N78" s="17">
        <f t="shared" si="16"/>
        <v>0</v>
      </c>
      <c r="O78" s="17">
        <f>SUM(C78:N78)</f>
        <v>456.95231231999992</v>
      </c>
    </row>
    <row r="80" spans="1:15" x14ac:dyDescent="0.2">
      <c r="B80" s="1" t="s">
        <v>18</v>
      </c>
    </row>
    <row r="81" spans="2:15" x14ac:dyDescent="0.2">
      <c r="B81" s="2" t="s">
        <v>13</v>
      </c>
      <c r="C81" s="11" t="s">
        <v>0</v>
      </c>
      <c r="D81" s="11" t="s">
        <v>1</v>
      </c>
      <c r="E81" s="11" t="s">
        <v>2</v>
      </c>
      <c r="F81" s="11" t="s">
        <v>3</v>
      </c>
      <c r="G81" s="11" t="s">
        <v>4</v>
      </c>
      <c r="H81" s="11" t="s">
        <v>5</v>
      </c>
      <c r="I81" s="11" t="s">
        <v>6</v>
      </c>
      <c r="J81" s="11" t="s">
        <v>7</v>
      </c>
      <c r="K81" s="11" t="s">
        <v>8</v>
      </c>
      <c r="L81" s="11" t="s">
        <v>9</v>
      </c>
      <c r="M81" s="11" t="s">
        <v>10</v>
      </c>
      <c r="N81" s="11" t="s">
        <v>11</v>
      </c>
      <c r="O81" s="3" t="s">
        <v>14</v>
      </c>
    </row>
    <row r="82" spans="2:15" x14ac:dyDescent="0.2">
      <c r="B82" s="2">
        <v>2013</v>
      </c>
      <c r="C82" s="17">
        <f>C70+C76</f>
        <v>0</v>
      </c>
      <c r="D82" s="17">
        <f t="shared" ref="D82:N82" si="17">D70+D76</f>
        <v>0</v>
      </c>
      <c r="E82" s="17">
        <f t="shared" si="17"/>
        <v>0</v>
      </c>
      <c r="F82" s="17">
        <f t="shared" si="17"/>
        <v>0</v>
      </c>
      <c r="G82" s="17">
        <f t="shared" si="17"/>
        <v>0</v>
      </c>
      <c r="H82" s="17">
        <f t="shared" si="17"/>
        <v>0</v>
      </c>
      <c r="I82" s="17">
        <f t="shared" si="17"/>
        <v>0</v>
      </c>
      <c r="J82" s="17">
        <f t="shared" si="17"/>
        <v>0</v>
      </c>
      <c r="K82" s="17">
        <f t="shared" si="17"/>
        <v>0</v>
      </c>
      <c r="L82" s="17">
        <f t="shared" si="17"/>
        <v>0</v>
      </c>
      <c r="M82" s="17">
        <f t="shared" si="17"/>
        <v>0</v>
      </c>
      <c r="N82" s="17">
        <f t="shared" si="17"/>
        <v>0</v>
      </c>
      <c r="O82" s="17">
        <f>SUM(C82:N82)</f>
        <v>0</v>
      </c>
    </row>
    <row r="83" spans="2:15" x14ac:dyDescent="0.2">
      <c r="B83" s="2">
        <v>2014</v>
      </c>
      <c r="C83" s="17">
        <f t="shared" ref="C83:N84" si="18">C71+C77</f>
        <v>0</v>
      </c>
      <c r="D83" s="17">
        <f t="shared" si="18"/>
        <v>0</v>
      </c>
      <c r="E83" s="17">
        <f t="shared" si="18"/>
        <v>0</v>
      </c>
      <c r="F83" s="17">
        <f t="shared" si="18"/>
        <v>71.249505360000001</v>
      </c>
      <c r="G83" s="17">
        <f t="shared" si="18"/>
        <v>72.844225871999996</v>
      </c>
      <c r="H83" s="17">
        <f t="shared" si="18"/>
        <v>71.249505360000001</v>
      </c>
      <c r="I83" s="17">
        <f t="shared" si="18"/>
        <v>76.831188523999998</v>
      </c>
      <c r="J83" s="17">
        <f t="shared" si="18"/>
        <v>76.831188523999998</v>
      </c>
      <c r="K83" s="17">
        <f t="shared" si="18"/>
        <v>75.14918462</v>
      </c>
      <c r="L83" s="17">
        <f t="shared" si="18"/>
        <v>76.831188523999998</v>
      </c>
      <c r="M83" s="17">
        <f t="shared" si="18"/>
        <v>75.14918462</v>
      </c>
      <c r="N83" s="17">
        <f t="shared" si="18"/>
        <v>24.6890675</v>
      </c>
      <c r="O83" s="17">
        <f>SUM(C83:N83)</f>
        <v>620.82423890400003</v>
      </c>
    </row>
    <row r="84" spans="2:15" x14ac:dyDescent="0.2">
      <c r="B84" s="2">
        <v>2015</v>
      </c>
      <c r="C84" s="17">
        <f t="shared" si="18"/>
        <v>25.127417499999996</v>
      </c>
      <c r="D84" s="17">
        <f t="shared" si="18"/>
        <v>25.127417499999996</v>
      </c>
      <c r="E84" s="17">
        <f t="shared" si="18"/>
        <v>78.19531260399998</v>
      </c>
      <c r="F84" s="17">
        <f t="shared" si="18"/>
        <v>76.483445019999991</v>
      </c>
      <c r="G84" s="17">
        <f t="shared" si="18"/>
        <v>78.19531260399998</v>
      </c>
      <c r="H84" s="17">
        <f t="shared" si="18"/>
        <v>76.483445019999991</v>
      </c>
      <c r="I84" s="17">
        <f t="shared" si="18"/>
        <v>74.071937543999994</v>
      </c>
      <c r="J84" s="17">
        <f t="shared" si="18"/>
        <v>74.071937543999994</v>
      </c>
      <c r="K84" s="17">
        <f t="shared" si="18"/>
        <v>72.450339719999988</v>
      </c>
      <c r="L84" s="17">
        <f t="shared" si="18"/>
        <v>74.071937543999994</v>
      </c>
      <c r="M84" s="17">
        <f t="shared" si="18"/>
        <v>72.450339719999988</v>
      </c>
      <c r="N84" s="17">
        <f t="shared" si="18"/>
        <v>23.802405</v>
      </c>
      <c r="O84" s="17">
        <f>SUM(C84:N84)</f>
        <v>750.53124731999981</v>
      </c>
    </row>
  </sheetData>
  <phoneticPr fontId="2" type="noConversion"/>
  <printOptions horizontalCentered="1"/>
  <pageMargins left="0.25" right="0.25" top="0.5" bottom="0.26" header="0.25" footer="0.25"/>
  <pageSetup scale="66" orientation="portrait" r:id="rId1"/>
  <headerFooter alignWithMargins="0">
    <oddHeader>&amp;R&amp;"Arial,Bold"Response to Undertaking #11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Undertaking #11</vt:lpstr>
      <vt:lpstr>'Undertaking #11'!Print_Area</vt:lpstr>
    </vt:vector>
  </TitlesOfParts>
  <Company>ATCO Group of Companies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Rochelle Hocker</dc:creator>
  <cp:lastModifiedBy>Deana</cp:lastModifiedBy>
  <cp:lastPrinted>2013-11-06T15:02:30Z</cp:lastPrinted>
  <dcterms:created xsi:type="dcterms:W3CDTF">2013-07-24T19:45:05Z</dcterms:created>
  <dcterms:modified xsi:type="dcterms:W3CDTF">2014-03-25T06:39:49Z</dcterms:modified>
</cp:coreProperties>
</file>