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480" yWindow="105" windowWidth="23250" windowHeight="11670" activeTab="1"/>
  </bookViews>
  <sheets>
    <sheet name="Table 4.2A-1 and Table 4.2A-2" sheetId="7" r:id="rId1"/>
    <sheet name="Table 4.2A-3" sheetId="5" r:id="rId2"/>
    <sheet name="Table 4.2A-4" sheetId="6" r:id="rId3"/>
  </sheets>
  <definedNames>
    <definedName name="_xlnm.Print_Area" localSheetId="0">'Table 4.2A-1 and Table 4.2A-2'!$A$1:$E$44,'Table 4.2A-1 and Table 4.2A-2'!$I$2:$S$25,'Table 4.2A-1 and Table 4.2A-2'!$V$2:$AF$26,'Table 4.2A-1 and Table 4.2A-2'!$I$29:$S$54</definedName>
    <definedName name="_xlnm.Print_Area" localSheetId="1">'Table 4.2A-3'!$A$1:$T$25</definedName>
    <definedName name="_xlnm.Print_Area" localSheetId="2">'Table 4.2A-4'!$A$1:$T$23</definedName>
    <definedName name="_xlnm.Print_Titles" localSheetId="1">'Table 4.2A-3'!$B:$G</definedName>
  </definedNames>
  <calcPr calcId="152511"/>
</workbook>
</file>

<file path=xl/calcChain.xml><?xml version="1.0" encoding="utf-8"?>
<calcChain xmlns="http://schemas.openxmlformats.org/spreadsheetml/2006/main">
  <c r="R13" i="5" l="1"/>
  <c r="I15" i="5"/>
  <c r="S13" i="5"/>
  <c r="Q13" i="5"/>
  <c r="O13" i="5"/>
  <c r="M13" i="5"/>
  <c r="K13" i="5"/>
  <c r="I13" i="5"/>
  <c r="S11" i="5"/>
  <c r="Q11" i="5"/>
  <c r="O11" i="5"/>
  <c r="M11" i="5"/>
  <c r="K11" i="5"/>
  <c r="I11" i="5"/>
  <c r="A5" i="7" l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L12" i="6" l="1"/>
  <c r="N12" i="6" s="1"/>
  <c r="N11" i="6"/>
  <c r="O11" i="6" s="1"/>
  <c r="L11" i="6"/>
  <c r="M11" i="6" s="1"/>
  <c r="O9" i="6"/>
  <c r="M9" i="6"/>
  <c r="O8" i="6"/>
  <c r="M8" i="6"/>
  <c r="R16" i="5"/>
  <c r="P16" i="5"/>
  <c r="L14" i="5"/>
  <c r="O10" i="5"/>
  <c r="M10" i="5"/>
  <c r="M14" i="6" l="1"/>
  <c r="O14" i="6"/>
  <c r="M12" i="6"/>
  <c r="M14" i="5"/>
  <c r="O16" i="5"/>
  <c r="N14" i="5"/>
  <c r="O14" i="5" s="1"/>
  <c r="M16" i="5"/>
  <c r="O12" i="6"/>
  <c r="H13" i="6" l="1"/>
  <c r="I13" i="6" s="1"/>
  <c r="R11" i="6"/>
  <c r="P11" i="6"/>
  <c r="J11" i="6"/>
  <c r="H11" i="6"/>
  <c r="J15" i="5"/>
  <c r="K15" i="5" s="1"/>
  <c r="L15" i="5" l="1"/>
  <c r="J13" i="6"/>
  <c r="K13" i="6" s="1"/>
  <c r="M15" i="5" l="1"/>
  <c r="N15" i="5"/>
  <c r="M17" i="5"/>
  <c r="M19" i="5" s="1"/>
  <c r="L13" i="6"/>
  <c r="M13" i="6" s="1"/>
  <c r="M15" i="6" s="1"/>
  <c r="M17" i="6" s="1"/>
  <c r="O15" i="5" l="1"/>
  <c r="N13" i="6"/>
  <c r="O13" i="6" s="1"/>
  <c r="O15" i="6" s="1"/>
  <c r="O17" i="6" s="1"/>
  <c r="O18" i="6" s="1"/>
  <c r="P15" i="5"/>
  <c r="P13" i="6" s="1"/>
  <c r="Q13" i="6" s="1"/>
  <c r="O17" i="5"/>
  <c r="O19" i="5" s="1"/>
  <c r="O20" i="5" s="1"/>
  <c r="S11" i="6"/>
  <c r="Q11" i="6"/>
  <c r="K11" i="6"/>
  <c r="I11" i="6"/>
  <c r="S9" i="6"/>
  <c r="S8" i="6"/>
  <c r="Q9" i="6"/>
  <c r="Q8" i="6"/>
  <c r="K9" i="6"/>
  <c r="K8" i="6"/>
  <c r="I9" i="6"/>
  <c r="I8" i="6"/>
  <c r="Q15" i="5" l="1"/>
  <c r="R15" i="5"/>
  <c r="K12" i="6"/>
  <c r="K14" i="6"/>
  <c r="I14" i="6"/>
  <c r="S14" i="6"/>
  <c r="Q14" i="6"/>
  <c r="I12" i="6"/>
  <c r="R13" i="6" l="1"/>
  <c r="S13" i="6" s="1"/>
  <c r="S15" i="5"/>
  <c r="I15" i="6"/>
  <c r="I17" i="6" s="1"/>
  <c r="K15" i="6" l="1"/>
  <c r="C28" i="7" l="1"/>
  <c r="K17" i="6"/>
  <c r="M18" i="6" s="1"/>
  <c r="K18" i="6" l="1"/>
  <c r="A29" i="7" l="1"/>
  <c r="A30" i="7" s="1"/>
  <c r="A31" i="7" s="1"/>
  <c r="A32" i="7" s="1"/>
  <c r="A33" i="7" s="1"/>
  <c r="A34" i="7" s="1"/>
  <c r="I10" i="5" l="1"/>
  <c r="K10" i="5"/>
  <c r="Q10" i="5"/>
  <c r="S10" i="5"/>
  <c r="G11" i="5"/>
  <c r="G12" i="5" s="1"/>
  <c r="I16" i="5" l="1"/>
  <c r="I14" i="5"/>
  <c r="S16" i="5"/>
  <c r="Q16" i="5"/>
  <c r="K14" i="5"/>
  <c r="K16" i="5"/>
  <c r="I17" i="5" l="1"/>
  <c r="K17" i="5"/>
  <c r="K19" i="5" l="1"/>
  <c r="M20" i="5" s="1"/>
  <c r="C4" i="7"/>
  <c r="I19" i="5"/>
  <c r="K20" i="5" l="1"/>
  <c r="Q14" i="5" l="1"/>
  <c r="Q17" i="5" s="1"/>
  <c r="C5" i="7" l="1"/>
  <c r="Q19" i="5"/>
  <c r="Q20" i="5" l="1"/>
  <c r="Q12" i="6"/>
  <c r="Q15" i="6" s="1"/>
  <c r="Q17" i="6" s="1"/>
  <c r="Q18" i="6" s="1"/>
  <c r="C29" i="7" l="1"/>
  <c r="S14" i="5" l="1"/>
  <c r="S17" i="5" s="1"/>
  <c r="S12" i="6"/>
  <c r="S15" i="6" s="1"/>
  <c r="S17" i="6" s="1"/>
  <c r="S19" i="6" s="1"/>
  <c r="S19" i="5" l="1"/>
  <c r="C6" i="7"/>
  <c r="C30" i="7"/>
  <c r="S18" i="6"/>
  <c r="S21" i="5" l="1"/>
  <c r="S20" i="5"/>
</calcChain>
</file>

<file path=xl/sharedStrings.xml><?xml version="1.0" encoding="utf-8"?>
<sst xmlns="http://schemas.openxmlformats.org/spreadsheetml/2006/main" count="121" uniqueCount="75">
  <si>
    <t>Halifax, NS</t>
  </si>
  <si>
    <t>Ottawa, ON</t>
  </si>
  <si>
    <t>Regina, SK</t>
  </si>
  <si>
    <t>Toronto, ON</t>
  </si>
  <si>
    <t>Moncton, NB</t>
  </si>
  <si>
    <t>Calgary, AB</t>
  </si>
  <si>
    <t>Edmonton, AB</t>
  </si>
  <si>
    <t>Vancouver, BC</t>
  </si>
  <si>
    <t>Winnipeg, MB</t>
  </si>
  <si>
    <t>Montreal, QB</t>
  </si>
  <si>
    <t>Change from last rate</t>
  </si>
  <si>
    <t>Rider E (kW.h) [DCF Rider]</t>
  </si>
  <si>
    <t>YEC Rider J (%)</t>
  </si>
  <si>
    <t>5=(1+2+3)*Rider J rate</t>
  </si>
  <si>
    <t>Rider F (kW.h)[Fuel Price Rider]</t>
  </si>
  <si>
    <t>4=KWh*Rider F rate</t>
  </si>
  <si>
    <t>Second Block Energy (kWh)</t>
  </si>
  <si>
    <t>3=KWh*Base rate</t>
  </si>
  <si>
    <t>First Block Energy (kWh)</t>
  </si>
  <si>
    <t>2=KWh*Base rate</t>
  </si>
  <si>
    <t>Customer Charge (per month)</t>
  </si>
  <si>
    <t xml:space="preserve">Base Rates </t>
  </si>
  <si>
    <t>Bill</t>
  </si>
  <si>
    <t xml:space="preserve">Rates </t>
  </si>
  <si>
    <t>kWh</t>
  </si>
  <si>
    <t>Proposed Rates in YEC's 2017/18 GRA</t>
  </si>
  <si>
    <t>Customer Use per month:</t>
  </si>
  <si>
    <t>Line #</t>
  </si>
  <si>
    <t>First Block Energy Use -  Customer Use per month:</t>
  </si>
  <si>
    <t>kW</t>
  </si>
  <si>
    <t>Demand Charge (per kW per month)</t>
  </si>
  <si>
    <t>3=KWh*Rider F rate</t>
  </si>
  <si>
    <t>Rider F (kW.h)</t>
  </si>
  <si>
    <t>6=(1+2)*Rider R rate</t>
  </si>
  <si>
    <t>Monthly Bills before rate relief and taxes</t>
  </si>
  <si>
    <t>Yellowknife</t>
  </si>
  <si>
    <t>NWT Thermal zone</t>
  </si>
  <si>
    <t>Iqaluit, Nunavut</t>
  </si>
  <si>
    <t>Baker Lake, Nunavut</t>
  </si>
  <si>
    <t>Notes:</t>
  </si>
  <si>
    <t>1. Monthly Bills are before Rate Relief and taxes.</t>
  </si>
  <si>
    <t>Yukon, Proposed 2018</t>
  </si>
  <si>
    <t>St. John's, NL</t>
  </si>
  <si>
    <t>Charlottetown, PEI</t>
  </si>
  <si>
    <t>6. Rates for the other cities as of April 2016 (Source: Hydro Quebec).</t>
  </si>
  <si>
    <t>AEY Rider R (%)</t>
  </si>
  <si>
    <t>Total Before Tax Rebate, GST</t>
  </si>
  <si>
    <t>Total Before Tax Rebate, GST (excl. Rider F and Rider E)</t>
  </si>
  <si>
    <t>Total Before Tax Rebate, IER, GST</t>
  </si>
  <si>
    <t>AEY 2016/17 GRA May 26, 2017 Compliance Filing</t>
  </si>
  <si>
    <t>Change from Jan 2018 AEY Rider Change</t>
  </si>
  <si>
    <t>Yukon - existing (January 2017)</t>
  </si>
  <si>
    <t>Yukon, Proposed 2017 (September)</t>
  </si>
  <si>
    <t>4=(1+2)*Rider J rate</t>
  </si>
  <si>
    <t>5=KWh*Rider E rate</t>
  </si>
  <si>
    <t>7=Sum(1:6)</t>
  </si>
  <si>
    <t>7a=7-3-5</t>
  </si>
  <si>
    <t xml:space="preserve">Figure 4.2A-1
Northern Residential Electricity Bill in Comparison to Yukon
</t>
  </si>
  <si>
    <t xml:space="preserve">Figure 4.2A-2
Residential Electricity Bill in Comparison to Yukon
</t>
  </si>
  <si>
    <t>2. Yukon existing bills include YEC Rider J [11.01%], AEY Rider R [11.62%] and Rider F and Rider E. See Table 4.2A-3.</t>
  </si>
  <si>
    <t>3. Yukon proposed bills assume YEC’s 9.04% Rider J rate increase starting September 1, 2017 and 2.08% Rider J increase starting January 1, 2018. This also includes proposed change of AEY's Rider R effective July 1, 2017 to 7.67% and 8.30% effective January 1, 2018 [based on AEY's May 26, 2017 Compliance Filing]. Please see notes to Table 4.2A-3.</t>
  </si>
  <si>
    <t>4. Rates for NWT include interim increase of 4.8% effective August 1, 2016; thermal zone bills exclude GNWT subsidy to remove some or all of the difference from Yellowknife bills. [NWT rates do not reflect NTPC’s filing for a GRA with PUB which proposes additional increase of 4% for 2017/18 and further 4% for 2018/19].</t>
  </si>
  <si>
    <t>5. Nunavut community bills based on rates approved as of May 1, 2014, and do not reflect Nunavut government subsidy to reduce residential bills.</t>
  </si>
  <si>
    <t>Table 4.2A-2
Small Commercial Electricity Bills in Comparison to Yukon
(2000 kWh/month consumption, Commercial Non-Government, $)</t>
  </si>
  <si>
    <t xml:space="preserve">Figure 4.2A-3
Northern Small Commercial Electricity Bill in Comparison to Yukon
</t>
  </si>
  <si>
    <t>Table 4.2A-1:
Residential Electricity Bills in Comparison to Yukon
(1000 kWh/month consumption, Residential Non-Government, $)</t>
  </si>
  <si>
    <t xml:space="preserve">Table 4.2A-3 Yukon Bills– Existing vs. Proposed - Non-Government Residential (prior to consideration of subsidies, rebates and taxes) </t>
  </si>
  <si>
    <t>1. AEY Rider R for July 2017 and January 2018 based on AEY May 26, 2017 Compliance Filing (not yet approved).</t>
  </si>
  <si>
    <t xml:space="preserve">2. The table excludes adjustments to Rider F after January 2017 (adjustments will reduce Rider F portion for AEY to zero starting July 2017, and Rider F portion for YEC to zero when final YEC rates approved in 2018).
</t>
  </si>
  <si>
    <t>Table 4.2A-4 Yukon Bills– Existing vs. Proposed - Non-Government General Service (prior to consideration of subsidies, rebates and taxes)</t>
  </si>
  <si>
    <t>2. The table excludes adjustments to Rider F after January 2017 (adjustments will reduce Rider F portion for AEY to zero starting July 2017, and Rider F portion for YEC to zero when final YEC rates approved in 2018).</t>
  </si>
  <si>
    <t>6=KWh*Rider E rate</t>
  </si>
  <si>
    <t>7=(1+2+3)*Rider R rate</t>
  </si>
  <si>
    <t>8=Sum(1:7)</t>
  </si>
  <si>
    <t>8A=8-4-6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</si>
</sst>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8" formatCode="&quot;$&quot;#,##0.00;[Red]\-&quot;$&quot;#,##0.00"/>
    <numFmt numFmtId="164" formatCode="&quot;$&quot;#,##0.00_);\(&quot;$&quot;#,##0.00\)"/>
    <numFmt numFmtId="165" formatCode="&quot;$&quot;#,##0.00_);[Red]\(&quot;$&quot;#,##0.00\)"/>
    <numFmt numFmtId="166" formatCode="_(* #,##0.00_);_(* \(#,##0.00\);_(* &quot;-&quot;??_);_(@_)"/>
    <numFmt numFmtId="167" formatCode="0.0%"/>
    <numFmt numFmtId="168" formatCode="&quot;$&quot;#,##0.00"/>
    <numFmt numFmtId="169" formatCode="&quot;$&quot;#,##0.0000;\-&quot;$&quot;#,##0.0000"/>
    <numFmt numFmtId="170" formatCode="&quot;$&quot;#,##0.0;[Red]\-&quot;$&quot;#,##0.0"/>
    <numFmt numFmtId="171" formatCode="&quot;$&quot;#,##0.000000;[Red]\-&quot;$&quot;#,##0.000000"/>
    <numFmt numFmtId="172" formatCode="_(* #,##0_);_(* \(#,##0\);_(* &quot;-&quot;??_);_(@_)"/>
    <numFmt numFmtId="173" formatCode="&quot;$&quot;#,##0.00;[Red]&quot;$&quot;#,##0.00"/>
    <numFmt numFmtId="174" formatCode="&quot;$&quot;#,##0.00000;[Red]\-&quot;$&quot;#,##0.0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7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91">
    <xf numFmtId="0" fontId="0" fillId="0" borderId="0" xfId="0"/>
    <xf numFmtId="167" fontId="0" fillId="0" borderId="0" xfId="1" applyNumberFormat="1" applyFont="1"/>
    <xf numFmtId="168" fontId="0" fillId="0" borderId="0" xfId="0" applyNumberFormat="1"/>
    <xf numFmtId="8" fontId="0" fillId="0" borderId="0" xfId="0" applyNumberFormat="1"/>
    <xf numFmtId="0" fontId="0" fillId="0" borderId="0" xfId="0" applyAlignment="1">
      <alignment horizontal="center"/>
    </xf>
    <xf numFmtId="8" fontId="0" fillId="0" borderId="0" xfId="0" applyNumberFormat="1" applyBorder="1"/>
    <xf numFmtId="0" fontId="0" fillId="0" borderId="2" xfId="0" applyBorder="1"/>
    <xf numFmtId="8" fontId="0" fillId="0" borderId="0" xfId="0" applyNumberFormat="1" applyFill="1" applyBorder="1"/>
    <xf numFmtId="8" fontId="0" fillId="0" borderId="3" xfId="0" applyNumberFormat="1" applyFill="1" applyBorder="1"/>
    <xf numFmtId="0" fontId="0" fillId="0" borderId="4" xfId="0" applyFill="1" applyBorder="1"/>
    <xf numFmtId="0" fontId="0" fillId="0" borderId="4" xfId="0" applyBorder="1"/>
    <xf numFmtId="8" fontId="3" fillId="0" borderId="3" xfId="0" applyNumberFormat="1" applyFont="1" applyFill="1" applyBorder="1"/>
    <xf numFmtId="10" fontId="0" fillId="0" borderId="4" xfId="0" applyNumberFormat="1" applyFill="1" applyBorder="1"/>
    <xf numFmtId="8" fontId="3" fillId="0" borderId="0" xfId="0" applyNumberFormat="1" applyFont="1" applyFill="1" applyBorder="1"/>
    <xf numFmtId="8" fontId="4" fillId="0" borderId="0" xfId="2" applyNumberFormat="1" applyFont="1" applyBorder="1"/>
    <xf numFmtId="8" fontId="4" fillId="0" borderId="1" xfId="2" applyNumberFormat="1" applyFont="1" applyBorder="1"/>
    <xf numFmtId="0" fontId="0" fillId="0" borderId="5" xfId="0" applyBorder="1"/>
    <xf numFmtId="8" fontId="4" fillId="0" borderId="0" xfId="0" applyNumberFormat="1" applyFont="1" applyBorder="1"/>
    <xf numFmtId="8" fontId="4" fillId="0" borderId="3" xfId="0" applyNumberFormat="1" applyFont="1" applyBorder="1"/>
    <xf numFmtId="0" fontId="0" fillId="0" borderId="0" xfId="0" applyBorder="1"/>
    <xf numFmtId="0" fontId="4" fillId="0" borderId="4" xfId="0" applyFont="1" applyBorder="1"/>
    <xf numFmtId="8" fontId="0" fillId="0" borderId="6" xfId="0" applyNumberFormat="1" applyBorder="1"/>
    <xf numFmtId="170" fontId="0" fillId="0" borderId="7" xfId="0" applyNumberFormat="1" applyFill="1" applyBorder="1"/>
    <xf numFmtId="0" fontId="0" fillId="0" borderId="7" xfId="0" applyBorder="1"/>
    <xf numFmtId="0" fontId="0" fillId="0" borderId="8" xfId="0" applyBorder="1"/>
    <xf numFmtId="170" fontId="0" fillId="0" borderId="4" xfId="0" applyNumberFormat="1" applyFill="1" applyBorder="1"/>
    <xf numFmtId="8" fontId="0" fillId="0" borderId="9" xfId="0" applyNumberFormat="1" applyFill="1" applyBorder="1"/>
    <xf numFmtId="171" fontId="0" fillId="0" borderId="4" xfId="0" applyNumberFormat="1" applyFill="1" applyBorder="1"/>
    <xf numFmtId="169" fontId="0" fillId="0" borderId="4" xfId="0" applyNumberFormat="1" applyFill="1" applyBorder="1" applyAlignment="1">
      <alignment horizontal="right"/>
    </xf>
    <xf numFmtId="172" fontId="0" fillId="0" borderId="0" xfId="0" applyNumberFormat="1"/>
    <xf numFmtId="8" fontId="0" fillId="0" borderId="4" xfId="0" applyNumberFormat="1" applyFill="1" applyBorder="1"/>
    <xf numFmtId="0" fontId="0" fillId="0" borderId="0" xfId="0" applyFill="1" applyBorder="1"/>
    <xf numFmtId="0" fontId="0" fillId="0" borderId="3" xfId="0" applyFill="1" applyBorder="1"/>
    <xf numFmtId="0" fontId="5" fillId="0" borderId="0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17" fontId="2" fillId="0" borderId="0" xfId="0" applyNumberFormat="1" applyFont="1" applyFill="1" applyBorder="1" applyAlignment="1">
      <alignment horizontal="center"/>
    </xf>
    <xf numFmtId="0" fontId="2" fillId="0" borderId="10" xfId="0" applyFont="1" applyBorder="1"/>
    <xf numFmtId="172" fontId="2" fillId="0" borderId="11" xfId="3" applyNumberFormat="1" applyFont="1" applyBorder="1"/>
    <xf numFmtId="0" fontId="2" fillId="0" borderId="0" xfId="0" applyFont="1" applyFill="1" applyBorder="1" applyAlignment="1">
      <alignment horizontal="center"/>
    </xf>
    <xf numFmtId="0" fontId="2" fillId="0" borderId="7" xfId="0" applyFont="1" applyBorder="1"/>
    <xf numFmtId="0" fontId="6" fillId="0" borderId="0" xfId="0" applyFont="1"/>
    <xf numFmtId="0" fontId="0" fillId="0" borderId="0" xfId="0" applyAlignment="1">
      <alignment horizontal="center"/>
    </xf>
    <xf numFmtId="0" fontId="2" fillId="0" borderId="11" xfId="0" applyFont="1" applyBorder="1"/>
    <xf numFmtId="168" fontId="0" fillId="0" borderId="3" xfId="0" applyNumberFormat="1" applyBorder="1"/>
    <xf numFmtId="168" fontId="0" fillId="0" borderId="3" xfId="0" applyNumberFormat="1" applyFill="1" applyBorder="1"/>
    <xf numFmtId="165" fontId="3" fillId="0" borderId="3" xfId="0" applyNumberFormat="1" applyFont="1" applyFill="1" applyBorder="1"/>
    <xf numFmtId="173" fontId="0" fillId="0" borderId="3" xfId="0" applyNumberFormat="1" applyFill="1" applyBorder="1"/>
    <xf numFmtId="173" fontId="0" fillId="0" borderId="0" xfId="0" applyNumberFormat="1" applyFill="1" applyBorder="1"/>
    <xf numFmtId="173" fontId="0" fillId="0" borderId="9" xfId="0" applyNumberFormat="1" applyFill="1" applyBorder="1"/>
    <xf numFmtId="0" fontId="0" fillId="0" borderId="7" xfId="0" applyFill="1" applyBorder="1"/>
    <xf numFmtId="173" fontId="4" fillId="0" borderId="3" xfId="0" applyNumberFormat="1" applyFont="1" applyBorder="1"/>
    <xf numFmtId="167" fontId="4" fillId="0" borderId="1" xfId="2" applyNumberFormat="1" applyFont="1" applyBorder="1"/>
    <xf numFmtId="173" fontId="0" fillId="0" borderId="1" xfId="0" applyNumberFormat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164" fontId="0" fillId="0" borderId="0" xfId="0" applyNumberFormat="1"/>
    <xf numFmtId="0" fontId="0" fillId="0" borderId="0" xfId="0" applyFill="1" applyAlignment="1">
      <alignment vertical="center"/>
    </xf>
    <xf numFmtId="164" fontId="0" fillId="0" borderId="0" xfId="0" applyNumberFormat="1" applyFill="1"/>
    <xf numFmtId="0" fontId="0" fillId="0" borderId="0" xfId="0" applyFill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Alignment="1">
      <alignment horizontal="center"/>
    </xf>
    <xf numFmtId="0" fontId="0" fillId="0" borderId="0" xfId="0" applyAlignment="1"/>
    <xf numFmtId="0" fontId="7" fillId="0" borderId="0" xfId="0" applyFont="1"/>
    <xf numFmtId="174" fontId="0" fillId="0" borderId="4" xfId="0" applyNumberFormat="1" applyBorder="1"/>
    <xf numFmtId="0" fontId="0" fillId="0" borderId="0" xfId="0" applyAlignment="1">
      <alignment horizontal="center"/>
    </xf>
    <xf numFmtId="0" fontId="6" fillId="0" borderId="0" xfId="0" applyFont="1" applyAlignment="1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  <xf numFmtId="17" fontId="2" fillId="0" borderId="11" xfId="0" applyNumberFormat="1" applyFont="1" applyFill="1" applyBorder="1" applyAlignment="1">
      <alignment horizontal="center"/>
    </xf>
    <xf numFmtId="17" fontId="2" fillId="0" borderId="10" xfId="0" applyNumberFormat="1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11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2" fillId="0" borderId="10" xfId="0" applyFont="1" applyFill="1" applyBorder="1" applyAlignment="1">
      <alignment horizontal="center" wrapText="1"/>
    </xf>
  </cellXfs>
  <cellStyles count="4">
    <cellStyle name="Comma 2" xfId="3"/>
    <cellStyle name="Normal" xfId="0" builtinId="0"/>
    <cellStyle name="Percent" xfId="1" builtinId="5"/>
    <cellStyle name="Perc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CA"/>
            </a:pPr>
            <a:r>
              <a:rPr lang="en-US" sz="1100">
                <a:latin typeface="Tahoma" pitchFamily="34" charset="0"/>
                <a:cs typeface="Tahoma" pitchFamily="34" charset="0"/>
              </a:rPr>
              <a:t>Northern  Residential Electricity Bill in Comparison to Yukon </a:t>
            </a:r>
          </a:p>
          <a:p>
            <a:pPr>
              <a:defRPr lang="en-CA"/>
            </a:pPr>
            <a:r>
              <a:rPr lang="en-US" sz="800">
                <a:latin typeface="Tahoma" pitchFamily="34" charset="0"/>
                <a:cs typeface="Tahoma" pitchFamily="34" charset="0"/>
              </a:rPr>
              <a:t>(at 1,000 kWh/month, Residential Non-Government, before rate relief and taxes)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0.12029121359830022"/>
          <c:y val="9.9496775156934725E-2"/>
          <c:w val="0.83621984751906064"/>
          <c:h val="0.5812771414936764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'Table 4.2A-1 and Table 4.2A-2'!$C$3</c:f>
              <c:strCache>
                <c:ptCount val="1"/>
                <c:pt idx="0">
                  <c:v>Monthly Bills before rate relief and taxes</c:v>
                </c:pt>
              </c:strCache>
            </c:strRef>
          </c:tx>
          <c:invertIfNegative val="0"/>
          <c:cat>
            <c:strRef>
              <c:f>'Table 4.2A-1 and Table 4.2A-2'!$B$4:$B$10</c:f>
              <c:strCache>
                <c:ptCount val="7"/>
                <c:pt idx="0">
                  <c:v>Yukon - existing (January 2017)</c:v>
                </c:pt>
                <c:pt idx="1">
                  <c:v>Yukon, Proposed 2017 (September)</c:v>
                </c:pt>
                <c:pt idx="2">
                  <c:v>Yukon, Proposed 2018</c:v>
                </c:pt>
                <c:pt idx="3">
                  <c:v>Yellowknife</c:v>
                </c:pt>
                <c:pt idx="4">
                  <c:v>Iqaluit, Nunavut</c:v>
                </c:pt>
                <c:pt idx="5">
                  <c:v>NWT Thermal zone</c:v>
                </c:pt>
                <c:pt idx="6">
                  <c:v>Baker Lake, Nunavut</c:v>
                </c:pt>
              </c:strCache>
            </c:strRef>
          </c:cat>
          <c:val>
            <c:numRef>
              <c:f>'Table 4.2A-1 and Table 4.2A-2'!$C$4:$C$10</c:f>
              <c:numCache>
                <c:formatCode>"$"#,##0.00_);\("$"#,##0.00\)</c:formatCode>
                <c:ptCount val="7"/>
                <c:pt idx="0">
                  <c:v>154.43811499999998</c:v>
                </c:pt>
                <c:pt idx="1">
                  <c:v>161.35648902024877</c:v>
                </c:pt>
                <c:pt idx="2">
                  <c:v>165.03704653939729</c:v>
                </c:pt>
                <c:pt idx="3">
                  <c:v>315.17894000000001</c:v>
                </c:pt>
                <c:pt idx="4">
                  <c:v>568.29999999999995</c:v>
                </c:pt>
                <c:pt idx="5">
                  <c:v>651.89999999999986</c:v>
                </c:pt>
                <c:pt idx="6">
                  <c:v>668.49999999999989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BCB-488A-90F9-7FA296AE9B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98711736"/>
        <c:axId val="498712128"/>
      </c:barChart>
      <c:catAx>
        <c:axId val="4987117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100000" vert="horz"/>
          <a:lstStyle/>
          <a:p>
            <a:pPr>
              <a:defRPr lang="en-CA"/>
            </a:pPr>
            <a:endParaRPr lang="en-US"/>
          </a:p>
        </c:txPr>
        <c:crossAx val="498712128"/>
        <c:crosses val="autoZero"/>
        <c:auto val="1"/>
        <c:lblAlgn val="ctr"/>
        <c:lblOffset val="100"/>
        <c:noMultiLvlLbl val="0"/>
      </c:catAx>
      <c:valAx>
        <c:axId val="49871212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lang="en-CA"/>
                </a:pPr>
                <a:r>
                  <a:rPr lang="en-US"/>
                  <a:t>Cost per Month</a:t>
                </a:r>
              </a:p>
            </c:rich>
          </c:tx>
          <c:layout>
            <c:manualLayout>
              <c:xMode val="edge"/>
              <c:yMode val="edge"/>
              <c:x val="2.0144740374165183E-2"/>
              <c:y val="0.30248638922201992"/>
            </c:manualLayout>
          </c:layout>
          <c:overlay val="0"/>
        </c:title>
        <c:numFmt formatCode="&quot;$&quot;#,##0_);\(&quot;$&quot;#,##0\)" sourceLinked="0"/>
        <c:majorTickMark val="out"/>
        <c:minorTickMark val="none"/>
        <c:tickLblPos val="nextTo"/>
        <c:txPr>
          <a:bodyPr/>
          <a:lstStyle/>
          <a:p>
            <a:pPr>
              <a:defRPr lang="en-CA"/>
            </a:pPr>
            <a:endParaRPr lang="en-US"/>
          </a:p>
        </c:txPr>
        <c:crossAx val="4987117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6" l="0.70000000000000095" r="0.70000000000000095" t="0.750000000000006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CA"/>
            </a:pPr>
            <a:r>
              <a:rPr lang="en-US" sz="1100" b="1" i="0" u="none" strike="noStrike" baseline="0">
                <a:latin typeface="Tahoma" pitchFamily="34" charset="0"/>
                <a:cs typeface="Tahoma" pitchFamily="34" charset="0"/>
              </a:rPr>
              <a:t>Northern Small Commercial Electricity Bill in Comparison to Yukon </a:t>
            </a:r>
            <a:endParaRPr lang="en-US" sz="1100">
              <a:latin typeface="Tahoma" pitchFamily="34" charset="0"/>
              <a:cs typeface="Tahoma" pitchFamily="34" charset="0"/>
            </a:endParaRPr>
          </a:p>
          <a:p>
            <a:pPr>
              <a:defRPr lang="en-CA"/>
            </a:pPr>
            <a:r>
              <a:rPr lang="en-US" sz="800">
                <a:latin typeface="Tahoma" pitchFamily="34" charset="0"/>
                <a:cs typeface="Tahoma" pitchFamily="34" charset="0"/>
              </a:rPr>
              <a:t>(at 2,000 kWh/month, Commercial Non-Government, before rate relief and taxes)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3236845394325708"/>
          <c:y val="9.9496775156934725E-2"/>
          <c:w val="0.82414245094363203"/>
          <c:h val="0.5545369176323202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'Table 4.2A-1 and Table 4.2A-2'!$C$3</c:f>
              <c:strCache>
                <c:ptCount val="1"/>
                <c:pt idx="0">
                  <c:v>Monthly Bills before rate relief and taxes</c:v>
                </c:pt>
              </c:strCache>
            </c:strRef>
          </c:tx>
          <c:invertIfNegative val="0"/>
          <c:cat>
            <c:strRef>
              <c:f>'Table 4.2A-1 and Table 4.2A-2'!$B$28:$B$34</c:f>
              <c:strCache>
                <c:ptCount val="7"/>
                <c:pt idx="0">
                  <c:v>Yukon - existing (January 2017)</c:v>
                </c:pt>
                <c:pt idx="1">
                  <c:v>Yukon, Proposed 2017 (September)</c:v>
                </c:pt>
                <c:pt idx="2">
                  <c:v>Yukon, Proposed 2018</c:v>
                </c:pt>
                <c:pt idx="3">
                  <c:v>Yellowknife</c:v>
                </c:pt>
                <c:pt idx="4">
                  <c:v>Iqaluit, Nunavut</c:v>
                </c:pt>
                <c:pt idx="5">
                  <c:v>NWT Thermal zone</c:v>
                </c:pt>
                <c:pt idx="6">
                  <c:v>Baker Lake, Nunavut</c:v>
                </c:pt>
              </c:strCache>
            </c:strRef>
          </c:cat>
          <c:val>
            <c:numRef>
              <c:f>'Table 4.2A-1 and Table 4.2A-2'!$C$28:$C$34</c:f>
              <c:numCache>
                <c:formatCode>"$"#,##0.00_);\("$"#,##0.00\)</c:formatCode>
                <c:ptCount val="7"/>
                <c:pt idx="0">
                  <c:v>265.77178499999997</c:v>
                </c:pt>
                <c:pt idx="1">
                  <c:v>277.82109572471848</c:v>
                </c:pt>
                <c:pt idx="2">
                  <c:v>284.23129862190513</c:v>
                </c:pt>
                <c:pt idx="3">
                  <c:v>512.33841999999993</c:v>
                </c:pt>
                <c:pt idx="4">
                  <c:v>948.39999999999986</c:v>
                </c:pt>
                <c:pt idx="5">
                  <c:v>1114.3999999999999</c:v>
                </c:pt>
                <c:pt idx="6">
                  <c:v>1256.6000000000001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484-455C-9F14-D1E22F9B74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98712912"/>
        <c:axId val="498713304"/>
      </c:barChart>
      <c:catAx>
        <c:axId val="4987129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100000" vert="horz"/>
          <a:lstStyle/>
          <a:p>
            <a:pPr>
              <a:defRPr lang="en-CA"/>
            </a:pPr>
            <a:endParaRPr lang="en-US"/>
          </a:p>
        </c:txPr>
        <c:crossAx val="498713304"/>
        <c:crosses val="autoZero"/>
        <c:auto val="1"/>
        <c:lblAlgn val="ctr"/>
        <c:lblOffset val="100"/>
        <c:noMultiLvlLbl val="0"/>
      </c:catAx>
      <c:valAx>
        <c:axId val="4987133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lang="en-CA"/>
                </a:pPr>
                <a:r>
                  <a:rPr lang="en-US"/>
                  <a:t>Cost per Month</a:t>
                </a:r>
              </a:p>
            </c:rich>
          </c:tx>
          <c:overlay val="0"/>
        </c:title>
        <c:numFmt formatCode="&quot;$&quot;#,##0_);\(&quot;$&quot;#,##0\)" sourceLinked="0"/>
        <c:majorTickMark val="out"/>
        <c:minorTickMark val="none"/>
        <c:tickLblPos val="nextTo"/>
        <c:txPr>
          <a:bodyPr/>
          <a:lstStyle/>
          <a:p>
            <a:pPr>
              <a:defRPr lang="en-CA"/>
            </a:pPr>
            <a:endParaRPr lang="en-US"/>
          </a:p>
        </c:txPr>
        <c:crossAx val="4987129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566" l="0.70000000000000062" r="0.70000000000000062" t="0.75000000000000566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CA"/>
            </a:pPr>
            <a:r>
              <a:rPr lang="en-US" sz="1100">
                <a:latin typeface="Tahoma" pitchFamily="34" charset="0"/>
                <a:cs typeface="Tahoma" pitchFamily="34" charset="0"/>
              </a:rPr>
              <a:t>Residential Electricity Bill in Comparison to Yukon </a:t>
            </a:r>
          </a:p>
          <a:p>
            <a:pPr>
              <a:defRPr lang="en-CA"/>
            </a:pPr>
            <a:r>
              <a:rPr lang="en-US" sz="800">
                <a:latin typeface="Tahoma" pitchFamily="34" charset="0"/>
                <a:cs typeface="Tahoma" pitchFamily="34" charset="0"/>
              </a:rPr>
              <a:t>(at 1,000 kWh/month, Residential Non-Government, before rate relief and taxes)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2029121359830022"/>
          <c:y val="9.9496775156934725E-2"/>
          <c:w val="0.83621984751906064"/>
          <c:h val="0.533421263268802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'Table 4.2A-1 and Table 4.2A-2'!$C$3</c:f>
              <c:strCache>
                <c:ptCount val="1"/>
                <c:pt idx="0">
                  <c:v>Monthly Bills before rate relief and taxes</c:v>
                </c:pt>
              </c:strCache>
            </c:strRef>
          </c:tx>
          <c:invertIfNegative val="0"/>
          <c:cat>
            <c:strRef>
              <c:f>'Table 4.2A-1 and Table 4.2A-2'!$B$4:$B$22</c:f>
              <c:strCache>
                <c:ptCount val="19"/>
                <c:pt idx="0">
                  <c:v>Yukon - existing (January 2017)</c:v>
                </c:pt>
                <c:pt idx="1">
                  <c:v>Yukon, Proposed 2017 (September)</c:v>
                </c:pt>
                <c:pt idx="2">
                  <c:v>Yukon, Proposed 2018</c:v>
                </c:pt>
                <c:pt idx="3">
                  <c:v>Yellowknife</c:v>
                </c:pt>
                <c:pt idx="4">
                  <c:v>Iqaluit, Nunavut</c:v>
                </c:pt>
                <c:pt idx="5">
                  <c:v>NWT Thermal zone</c:v>
                </c:pt>
                <c:pt idx="6">
                  <c:v>Baker Lake, Nunavut</c:v>
                </c:pt>
                <c:pt idx="7">
                  <c:v>Montreal, QB</c:v>
                </c:pt>
                <c:pt idx="8">
                  <c:v>Winnipeg, MB</c:v>
                </c:pt>
                <c:pt idx="9">
                  <c:v>Edmonton, AB</c:v>
                </c:pt>
                <c:pt idx="10">
                  <c:v>Calgary, AB</c:v>
                </c:pt>
                <c:pt idx="11">
                  <c:v>Vancouver, BC</c:v>
                </c:pt>
                <c:pt idx="12">
                  <c:v>St. John's, NL</c:v>
                </c:pt>
                <c:pt idx="13">
                  <c:v>Moncton, NB</c:v>
                </c:pt>
                <c:pt idx="14">
                  <c:v>Regina, SK</c:v>
                </c:pt>
                <c:pt idx="15">
                  <c:v>Halifax, NS</c:v>
                </c:pt>
                <c:pt idx="16">
                  <c:v>Charlottetown, PEI</c:v>
                </c:pt>
                <c:pt idx="17">
                  <c:v>Ottawa, ON</c:v>
                </c:pt>
                <c:pt idx="18">
                  <c:v>Toronto, ON</c:v>
                </c:pt>
              </c:strCache>
            </c:strRef>
          </c:cat>
          <c:val>
            <c:numRef>
              <c:f>'Table 4.2A-1 and Table 4.2A-2'!$C$4:$C$22</c:f>
              <c:numCache>
                <c:formatCode>"$"#,##0.00_);\("$"#,##0.00\)</c:formatCode>
                <c:ptCount val="19"/>
                <c:pt idx="0">
                  <c:v>154.43811499999998</c:v>
                </c:pt>
                <c:pt idx="1">
                  <c:v>161.35648902024877</c:v>
                </c:pt>
                <c:pt idx="2">
                  <c:v>165.03704653939729</c:v>
                </c:pt>
                <c:pt idx="3">
                  <c:v>315.17894000000001</c:v>
                </c:pt>
                <c:pt idx="4">
                  <c:v>568.29999999999995</c:v>
                </c:pt>
                <c:pt idx="5">
                  <c:v>651.89999999999986</c:v>
                </c:pt>
                <c:pt idx="6">
                  <c:v>668.49999999999989</c:v>
                </c:pt>
                <c:pt idx="7">
                  <c:v>72.260000000000005</c:v>
                </c:pt>
                <c:pt idx="8">
                  <c:v>84.29</c:v>
                </c:pt>
                <c:pt idx="9">
                  <c:v>103.69</c:v>
                </c:pt>
                <c:pt idx="10">
                  <c:v>104</c:v>
                </c:pt>
                <c:pt idx="11">
                  <c:v>107.03</c:v>
                </c:pt>
                <c:pt idx="12">
                  <c:v>119.64</c:v>
                </c:pt>
                <c:pt idx="13">
                  <c:v>124.98</c:v>
                </c:pt>
                <c:pt idx="14">
                  <c:v>146.44999999999999</c:v>
                </c:pt>
                <c:pt idx="15">
                  <c:v>158.83000000000001</c:v>
                </c:pt>
                <c:pt idx="16">
                  <c:v>160.16999999999999</c:v>
                </c:pt>
                <c:pt idx="17">
                  <c:v>161.52000000000001</c:v>
                </c:pt>
                <c:pt idx="18">
                  <c:v>178.08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F10-484B-A17F-E419E37379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98838344"/>
        <c:axId val="498838736"/>
      </c:barChart>
      <c:catAx>
        <c:axId val="4988383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100000" vert="horz"/>
          <a:lstStyle/>
          <a:p>
            <a:pPr>
              <a:defRPr lang="en-CA"/>
            </a:pPr>
            <a:endParaRPr lang="en-US"/>
          </a:p>
        </c:txPr>
        <c:crossAx val="498838736"/>
        <c:crosses val="autoZero"/>
        <c:auto val="1"/>
        <c:lblAlgn val="ctr"/>
        <c:lblOffset val="100"/>
        <c:noMultiLvlLbl val="0"/>
      </c:catAx>
      <c:valAx>
        <c:axId val="4988387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lang="en-CA"/>
                </a:pPr>
                <a:r>
                  <a:rPr lang="en-US"/>
                  <a:t>Cost per Month</a:t>
                </a:r>
              </a:p>
            </c:rich>
          </c:tx>
          <c:overlay val="0"/>
        </c:title>
        <c:numFmt formatCode="&quot;$&quot;#,##0_);\(&quot;$&quot;#,##0\)" sourceLinked="0"/>
        <c:majorTickMark val="out"/>
        <c:minorTickMark val="none"/>
        <c:tickLblPos val="nextTo"/>
        <c:txPr>
          <a:bodyPr/>
          <a:lstStyle/>
          <a:p>
            <a:pPr>
              <a:defRPr lang="en-CA"/>
            </a:pPr>
            <a:endParaRPr lang="en-US"/>
          </a:p>
        </c:txPr>
        <c:crossAx val="4988383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577" l="0.70000000000000062" r="0.70000000000000062" t="0.75000000000000577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200025</xdr:colOff>
      <xdr:row>2</xdr:row>
      <xdr:rowOff>47625</xdr:rowOff>
    </xdr:from>
    <xdr:to>
      <xdr:col>18</xdr:col>
      <xdr:colOff>571500</xdr:colOff>
      <xdr:row>24</xdr:row>
      <xdr:rowOff>323022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141632</xdr:colOff>
      <xdr:row>2</xdr:row>
      <xdr:rowOff>195883</xdr:rowOff>
    </xdr:from>
    <xdr:to>
      <xdr:col>31</xdr:col>
      <xdr:colOff>465481</xdr:colOff>
      <xdr:row>24</xdr:row>
      <xdr:rowOff>397567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95250</xdr:colOff>
      <xdr:row>29</xdr:row>
      <xdr:rowOff>57148</xdr:rowOff>
    </xdr:from>
    <xdr:to>
      <xdr:col>18</xdr:col>
      <xdr:colOff>542925</xdr:colOff>
      <xdr:row>53</xdr:row>
      <xdr:rowOff>171449</xdr:rowOff>
    </xdr:to>
    <xdr:graphicFrame macro="">
      <xdr:nvGraphicFramePr>
        <xdr:cNvPr id="4" name="Chart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0.01637</cdr:x>
      <cdr:y>0.8164</cdr:y>
    </cdr:from>
    <cdr:to>
      <cdr:x>1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11839" y="3764700"/>
          <a:ext cx="6720071" cy="8466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700" baseline="0">
            <a:latin typeface="Tahoma" pitchFamily="34" charset="0"/>
            <a:ea typeface="+mn-ea"/>
            <a:cs typeface="Tahoma" pitchFamily="34" charset="0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0.01929</cdr:x>
      <cdr:y>0.83072</cdr:y>
    </cdr:from>
    <cdr:to>
      <cdr:x>0.99703</cdr:x>
      <cdr:y>0.99432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24478" y="4227031"/>
          <a:ext cx="6309336" cy="8324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CA" sz="700"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0.00315</cdr:x>
      <cdr:y>0.82888</cdr:y>
    </cdr:from>
    <cdr:to>
      <cdr:x>0.99679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0707" y="4200184"/>
          <a:ext cx="6534977" cy="8671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CA" sz="700">
            <a:latin typeface="Tahoma" pitchFamily="34" charset="0"/>
            <a:ea typeface="Tahoma" pitchFamily="34" charset="0"/>
            <a:cs typeface="Tahoma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1"/>
  <sheetViews>
    <sheetView showGridLines="0" view="pageBreakPreview" zoomScale="115" zoomScaleNormal="80" zoomScaleSheetLayoutView="115" workbookViewId="0">
      <selection activeCell="D11" sqref="D11"/>
    </sheetView>
  </sheetViews>
  <sheetFormatPr defaultRowHeight="15" x14ac:dyDescent="0.25"/>
  <cols>
    <col min="2" max="2" width="45.140625" customWidth="1"/>
    <col min="3" max="3" width="13.85546875" customWidth="1"/>
    <col min="4" max="4" width="12.140625" customWidth="1"/>
    <col min="5" max="5" width="12" customWidth="1"/>
  </cols>
  <sheetData>
    <row r="1" spans="1:22" ht="51" customHeight="1" x14ac:dyDescent="0.25">
      <c r="B1" s="73" t="s">
        <v>65</v>
      </c>
      <c r="C1" s="73"/>
    </row>
    <row r="2" spans="1:22" x14ac:dyDescent="0.25">
      <c r="I2" s="66" t="s">
        <v>57</v>
      </c>
      <c r="V2" s="66" t="s">
        <v>64</v>
      </c>
    </row>
    <row r="3" spans="1:22" ht="60" x14ac:dyDescent="0.25">
      <c r="C3" s="57" t="s">
        <v>34</v>
      </c>
    </row>
    <row r="4" spans="1:22" x14ac:dyDescent="0.25">
      <c r="A4" s="45">
        <v>1</v>
      </c>
      <c r="B4" s="59" t="s">
        <v>51</v>
      </c>
      <c r="C4" s="60">
        <f>'Table 4.2A-3'!K17</f>
        <v>154.43811499999998</v>
      </c>
      <c r="D4" s="58"/>
      <c r="E4" s="58"/>
    </row>
    <row r="5" spans="1:22" x14ac:dyDescent="0.25">
      <c r="A5" s="45">
        <f t="shared" ref="A5:A22" si="0">A4+1</f>
        <v>2</v>
      </c>
      <c r="B5" s="59" t="s">
        <v>52</v>
      </c>
      <c r="C5" s="60">
        <f>'Table 4.2A-3'!Q17</f>
        <v>161.35648902024877</v>
      </c>
      <c r="D5" s="60"/>
      <c r="E5" s="60"/>
    </row>
    <row r="6" spans="1:22" ht="15" customHeight="1" x14ac:dyDescent="0.25">
      <c r="A6" s="45">
        <f t="shared" si="0"/>
        <v>3</v>
      </c>
      <c r="B6" s="59" t="s">
        <v>41</v>
      </c>
      <c r="C6" s="60">
        <f>'Table 4.2A-3'!S17</f>
        <v>165.03704653939729</v>
      </c>
      <c r="D6" s="60"/>
      <c r="E6" s="60"/>
    </row>
    <row r="7" spans="1:22" ht="15" customHeight="1" x14ac:dyDescent="0.25">
      <c r="A7" s="45">
        <f t="shared" si="0"/>
        <v>4</v>
      </c>
      <c r="B7" s="61" t="s">
        <v>35</v>
      </c>
      <c r="C7" s="60">
        <v>315.17894000000001</v>
      </c>
      <c r="D7" s="60"/>
      <c r="E7" s="60"/>
    </row>
    <row r="8" spans="1:22" x14ac:dyDescent="0.25">
      <c r="A8" s="45">
        <f t="shared" si="0"/>
        <v>5</v>
      </c>
      <c r="B8" s="61" t="s">
        <v>37</v>
      </c>
      <c r="C8" s="60">
        <v>568.29999999999995</v>
      </c>
      <c r="D8" s="62"/>
      <c r="E8" s="62"/>
    </row>
    <row r="9" spans="1:22" x14ac:dyDescent="0.25">
      <c r="A9" s="45">
        <f t="shared" si="0"/>
        <v>6</v>
      </c>
      <c r="B9" s="61" t="s">
        <v>36</v>
      </c>
      <c r="C9" s="60">
        <v>651.89999999999986</v>
      </c>
      <c r="D9" s="62"/>
      <c r="E9" s="62"/>
    </row>
    <row r="10" spans="1:22" x14ac:dyDescent="0.25">
      <c r="A10" s="45">
        <f t="shared" si="0"/>
        <v>7</v>
      </c>
      <c r="B10" s="61" t="s">
        <v>38</v>
      </c>
      <c r="C10" s="60">
        <v>668.49999999999989</v>
      </c>
      <c r="D10" s="62"/>
      <c r="E10" s="62"/>
      <c r="F10" s="2"/>
    </row>
    <row r="11" spans="1:22" x14ac:dyDescent="0.25">
      <c r="A11" s="45">
        <f t="shared" si="0"/>
        <v>8</v>
      </c>
      <c r="B11" t="s">
        <v>9</v>
      </c>
      <c r="C11" s="60">
        <v>72.260000000000005</v>
      </c>
      <c r="D11" s="62"/>
      <c r="E11" s="62"/>
      <c r="F11" s="2"/>
    </row>
    <row r="12" spans="1:22" x14ac:dyDescent="0.25">
      <c r="A12" s="45">
        <f t="shared" si="0"/>
        <v>9</v>
      </c>
      <c r="B12" s="63" t="s">
        <v>8</v>
      </c>
      <c r="C12" s="60">
        <v>84.29</v>
      </c>
      <c r="D12" s="62"/>
      <c r="E12" s="62"/>
    </row>
    <row r="13" spans="1:22" x14ac:dyDescent="0.25">
      <c r="A13" s="45">
        <f t="shared" si="0"/>
        <v>10</v>
      </c>
      <c r="B13" s="64" t="s">
        <v>6</v>
      </c>
      <c r="C13" s="60">
        <v>103.69</v>
      </c>
      <c r="D13" s="62"/>
      <c r="E13" s="62"/>
    </row>
    <row r="14" spans="1:22" x14ac:dyDescent="0.25">
      <c r="A14" s="45">
        <f t="shared" si="0"/>
        <v>11</v>
      </c>
      <c r="B14" s="64" t="s">
        <v>5</v>
      </c>
      <c r="C14" s="60">
        <v>104</v>
      </c>
      <c r="D14" s="62"/>
      <c r="E14" s="62"/>
    </row>
    <row r="15" spans="1:22" x14ac:dyDescent="0.25">
      <c r="A15" s="45">
        <f t="shared" si="0"/>
        <v>12</v>
      </c>
      <c r="B15" t="s">
        <v>7</v>
      </c>
      <c r="C15" s="60">
        <v>107.03</v>
      </c>
      <c r="D15" s="60"/>
      <c r="E15" s="60"/>
    </row>
    <row r="16" spans="1:22" x14ac:dyDescent="0.25">
      <c r="A16" s="45">
        <f t="shared" si="0"/>
        <v>13</v>
      </c>
      <c r="B16" s="63" t="s">
        <v>42</v>
      </c>
      <c r="C16" s="60">
        <v>119.64</v>
      </c>
      <c r="D16" s="60"/>
      <c r="E16" s="60"/>
    </row>
    <row r="17" spans="1:9" x14ac:dyDescent="0.25">
      <c r="A17" s="45">
        <f t="shared" si="0"/>
        <v>14</v>
      </c>
      <c r="B17" t="s">
        <v>4</v>
      </c>
      <c r="C17" s="60">
        <v>124.98</v>
      </c>
      <c r="D17" s="60"/>
      <c r="E17" s="60"/>
    </row>
    <row r="18" spans="1:9" x14ac:dyDescent="0.25">
      <c r="A18" s="45">
        <f t="shared" si="0"/>
        <v>15</v>
      </c>
      <c r="B18" s="64" t="s">
        <v>2</v>
      </c>
      <c r="C18" s="60">
        <v>146.44999999999999</v>
      </c>
      <c r="D18" s="60"/>
      <c r="E18" s="60"/>
    </row>
    <row r="19" spans="1:9" x14ac:dyDescent="0.25">
      <c r="A19" s="45">
        <f t="shared" si="0"/>
        <v>16</v>
      </c>
      <c r="B19" s="64" t="s">
        <v>0</v>
      </c>
      <c r="C19" s="60">
        <v>158.83000000000001</v>
      </c>
      <c r="D19" s="60"/>
      <c r="E19" s="60"/>
    </row>
    <row r="20" spans="1:9" x14ac:dyDescent="0.25">
      <c r="A20" s="45">
        <f t="shared" si="0"/>
        <v>17</v>
      </c>
      <c r="B20" s="64" t="s">
        <v>43</v>
      </c>
      <c r="C20" s="60">
        <v>160.16999999999999</v>
      </c>
      <c r="D20" s="60"/>
      <c r="E20" s="60"/>
    </row>
    <row r="21" spans="1:9" x14ac:dyDescent="0.25">
      <c r="A21" s="45">
        <f t="shared" si="0"/>
        <v>18</v>
      </c>
      <c r="B21" t="s">
        <v>1</v>
      </c>
      <c r="C21" s="60">
        <v>161.52000000000001</v>
      </c>
      <c r="D21" s="60"/>
      <c r="E21" s="60"/>
    </row>
    <row r="22" spans="1:9" x14ac:dyDescent="0.25">
      <c r="A22" s="45">
        <f t="shared" si="0"/>
        <v>19</v>
      </c>
      <c r="B22" s="63" t="s">
        <v>3</v>
      </c>
      <c r="C22" s="60">
        <v>178.08</v>
      </c>
      <c r="D22" s="60"/>
      <c r="E22" s="60"/>
    </row>
    <row r="23" spans="1:9" x14ac:dyDescent="0.25">
      <c r="D23" s="60"/>
      <c r="E23" s="60"/>
    </row>
    <row r="24" spans="1:9" x14ac:dyDescent="0.25">
      <c r="A24" s="45"/>
      <c r="C24" s="2"/>
      <c r="D24" s="60"/>
      <c r="E24" s="60"/>
    </row>
    <row r="25" spans="1:9" ht="48" customHeight="1" x14ac:dyDescent="0.25">
      <c r="A25" s="45"/>
      <c r="B25" s="73" t="s">
        <v>63</v>
      </c>
      <c r="C25" s="73"/>
      <c r="D25" s="60"/>
      <c r="E25" s="60"/>
    </row>
    <row r="26" spans="1:9" x14ac:dyDescent="0.25">
      <c r="A26" s="45"/>
    </row>
    <row r="27" spans="1:9" ht="60" x14ac:dyDescent="0.25">
      <c r="A27" s="45"/>
      <c r="C27" s="57" t="s">
        <v>34</v>
      </c>
      <c r="D27" s="65"/>
      <c r="E27" s="65"/>
    </row>
    <row r="28" spans="1:9" x14ac:dyDescent="0.25">
      <c r="A28" s="45">
        <v>1</v>
      </c>
      <c r="B28" s="59" t="s">
        <v>51</v>
      </c>
      <c r="C28" s="62">
        <f>'Table 4.2A-4'!$K$15</f>
        <v>265.77178499999997</v>
      </c>
      <c r="D28" s="62"/>
      <c r="E28" s="62"/>
    </row>
    <row r="29" spans="1:9" x14ac:dyDescent="0.25">
      <c r="A29" s="45">
        <f>A28+1</f>
        <v>2</v>
      </c>
      <c r="B29" s="59" t="s">
        <v>52</v>
      </c>
      <c r="C29" s="62">
        <f>'Table 4.2A-4'!$Q$15</f>
        <v>277.82109572471848</v>
      </c>
      <c r="D29" s="62"/>
      <c r="E29" s="62"/>
      <c r="I29" s="66" t="s">
        <v>58</v>
      </c>
    </row>
    <row r="30" spans="1:9" x14ac:dyDescent="0.25">
      <c r="A30" s="45">
        <f t="shared" ref="A30:A34" si="1">A29+1</f>
        <v>3</v>
      </c>
      <c r="B30" s="59" t="s">
        <v>41</v>
      </c>
      <c r="C30" s="62">
        <f>'Table 4.2A-4'!$S$15</f>
        <v>284.23129862190513</v>
      </c>
      <c r="D30" s="62"/>
      <c r="E30" s="62"/>
    </row>
    <row r="31" spans="1:9" x14ac:dyDescent="0.25">
      <c r="A31" s="45">
        <f t="shared" si="1"/>
        <v>4</v>
      </c>
      <c r="B31" s="59" t="s">
        <v>35</v>
      </c>
      <c r="C31" s="62">
        <v>512.33841999999993</v>
      </c>
      <c r="D31" s="62"/>
      <c r="E31" s="62"/>
    </row>
    <row r="32" spans="1:9" x14ac:dyDescent="0.25">
      <c r="A32" s="45">
        <f t="shared" si="1"/>
        <v>5</v>
      </c>
      <c r="B32" s="61" t="s">
        <v>37</v>
      </c>
      <c r="C32" s="62">
        <v>948.39999999999986</v>
      </c>
      <c r="D32" s="62"/>
      <c r="E32" s="62"/>
    </row>
    <row r="33" spans="1:5" x14ac:dyDescent="0.25">
      <c r="A33" s="45">
        <f t="shared" si="1"/>
        <v>6</v>
      </c>
      <c r="B33" s="61" t="s">
        <v>36</v>
      </c>
      <c r="C33" s="62">
        <v>1114.3999999999999</v>
      </c>
      <c r="D33" s="62"/>
      <c r="E33" s="62"/>
    </row>
    <row r="34" spans="1:5" x14ac:dyDescent="0.25">
      <c r="A34" s="45">
        <f t="shared" si="1"/>
        <v>7</v>
      </c>
      <c r="B34" s="61" t="s">
        <v>38</v>
      </c>
      <c r="C34" s="62">
        <v>1256.6000000000001</v>
      </c>
      <c r="D34" s="62"/>
      <c r="E34" s="62"/>
    </row>
    <row r="35" spans="1:5" x14ac:dyDescent="0.25">
      <c r="B35" s="59"/>
      <c r="C35" s="62"/>
      <c r="D35" s="62"/>
      <c r="E35" s="62"/>
    </row>
    <row r="36" spans="1:5" x14ac:dyDescent="0.25">
      <c r="A36" t="s">
        <v>39</v>
      </c>
      <c r="B36" s="59"/>
      <c r="C36" s="62"/>
      <c r="D36" s="62"/>
      <c r="E36" s="62"/>
    </row>
    <row r="37" spans="1:5" x14ac:dyDescent="0.25">
      <c r="A37" s="66" t="s">
        <v>40</v>
      </c>
      <c r="B37" s="59"/>
      <c r="C37" s="62"/>
      <c r="D37" s="62"/>
      <c r="E37" s="62"/>
    </row>
    <row r="38" spans="1:5" ht="29.25" customHeight="1" x14ac:dyDescent="0.25">
      <c r="A38" s="71" t="s">
        <v>59</v>
      </c>
      <c r="B38" s="71"/>
      <c r="C38" s="71"/>
      <c r="D38" s="71"/>
      <c r="E38" s="71"/>
    </row>
    <row r="39" spans="1:5" ht="24" customHeight="1" x14ac:dyDescent="0.25">
      <c r="A39" s="72" t="s">
        <v>60</v>
      </c>
      <c r="B39" s="72"/>
      <c r="C39" s="72"/>
      <c r="D39" s="72"/>
      <c r="E39" s="72"/>
    </row>
    <row r="40" spans="1:5" ht="42" customHeight="1" x14ac:dyDescent="0.25">
      <c r="A40" s="72"/>
      <c r="B40" s="72"/>
      <c r="C40" s="72"/>
      <c r="D40" s="72"/>
      <c r="E40" s="72"/>
    </row>
    <row r="41" spans="1:5" ht="59.25" customHeight="1" x14ac:dyDescent="0.25">
      <c r="A41" s="72" t="s">
        <v>61</v>
      </c>
      <c r="B41" s="72"/>
      <c r="C41" s="72"/>
      <c r="D41" s="72"/>
      <c r="E41" s="72"/>
    </row>
    <row r="42" spans="1:5" ht="15" customHeight="1" x14ac:dyDescent="0.25">
      <c r="A42" s="71" t="s">
        <v>62</v>
      </c>
      <c r="B42" s="71"/>
      <c r="C42" s="71"/>
      <c r="D42" s="71"/>
      <c r="E42" s="71"/>
    </row>
    <row r="43" spans="1:5" x14ac:dyDescent="0.25">
      <c r="A43" s="71"/>
      <c r="B43" s="71"/>
      <c r="C43" s="71"/>
      <c r="D43" s="71"/>
      <c r="E43" s="71"/>
    </row>
    <row r="44" spans="1:5" x14ac:dyDescent="0.25">
      <c r="A44" s="66" t="s">
        <v>44</v>
      </c>
    </row>
    <row r="47" spans="1:5" x14ac:dyDescent="0.25">
      <c r="A47" s="67"/>
    </row>
    <row r="48" spans="1:5" x14ac:dyDescent="0.25">
      <c r="A48" s="67"/>
    </row>
    <row r="49" spans="1:1" x14ac:dyDescent="0.25">
      <c r="A49" s="67"/>
    </row>
    <row r="50" spans="1:1" x14ac:dyDescent="0.25">
      <c r="A50" s="67"/>
    </row>
    <row r="51" spans="1:1" x14ac:dyDescent="0.25">
      <c r="A51" s="67"/>
    </row>
  </sheetData>
  <sortState ref="B11:C22">
    <sortCondition ref="C12:C23"/>
  </sortState>
  <mergeCells count="6">
    <mergeCell ref="A38:E38"/>
    <mergeCell ref="A39:E40"/>
    <mergeCell ref="A41:E41"/>
    <mergeCell ref="A42:E43"/>
    <mergeCell ref="B1:C1"/>
    <mergeCell ref="B25:C25"/>
  </mergeCells>
  <pageMargins left="0.7" right="0.7" top="0.75" bottom="0.75" header="0.3" footer="0.3"/>
  <pageSetup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31"/>
  <sheetViews>
    <sheetView showGridLines="0" tabSelected="1" view="pageBreakPreview" zoomScaleSheetLayoutView="100" workbookViewId="0">
      <selection activeCell="I17" sqref="I17"/>
    </sheetView>
  </sheetViews>
  <sheetFormatPr defaultRowHeight="15" x14ac:dyDescent="0.25"/>
  <cols>
    <col min="1" max="1" width="4.7109375" customWidth="1"/>
    <col min="2" max="2" width="29.28515625" customWidth="1"/>
    <col min="4" max="4" width="12.140625" customWidth="1"/>
    <col min="5" max="5" width="6.140625" customWidth="1"/>
    <col min="6" max="6" width="7.140625" customWidth="1"/>
    <col min="7" max="7" width="18.5703125" customWidth="1"/>
    <col min="8" max="11" width="10.7109375" customWidth="1"/>
    <col min="12" max="15" width="11.42578125" customWidth="1"/>
    <col min="16" max="16" width="12.5703125" customWidth="1"/>
    <col min="17" max="17" width="10.7109375" customWidth="1"/>
    <col min="18" max="18" width="12.7109375" customWidth="1"/>
    <col min="19" max="25" width="10.7109375" customWidth="1"/>
    <col min="26" max="26" width="11.140625" customWidth="1"/>
    <col min="254" max="254" width="9.7109375" bestFit="1" customWidth="1"/>
    <col min="256" max="256" width="9.5703125" bestFit="1" customWidth="1"/>
    <col min="257" max="257" width="10.7109375" customWidth="1"/>
    <col min="258" max="258" width="10.85546875" customWidth="1"/>
    <col min="259" max="259" width="9.42578125" bestFit="1" customWidth="1"/>
    <col min="260" max="260" width="10.140625" customWidth="1"/>
    <col min="261" max="261" width="9.42578125" bestFit="1" customWidth="1"/>
    <col min="262" max="262" width="10.85546875" bestFit="1" customWidth="1"/>
    <col min="263" max="263" width="9.28515625" bestFit="1" customWidth="1"/>
    <col min="264" max="264" width="11.140625" customWidth="1"/>
    <col min="265" max="265" width="9.42578125" bestFit="1" customWidth="1"/>
    <col min="266" max="266" width="10.42578125" customWidth="1"/>
    <col min="267" max="267" width="10.28515625" customWidth="1"/>
    <col min="269" max="269" width="10.7109375" customWidth="1"/>
    <col min="510" max="510" width="9.7109375" bestFit="1" customWidth="1"/>
    <col min="512" max="512" width="9.5703125" bestFit="1" customWidth="1"/>
    <col min="513" max="513" width="10.7109375" customWidth="1"/>
    <col min="514" max="514" width="10.85546875" customWidth="1"/>
    <col min="515" max="515" width="9.42578125" bestFit="1" customWidth="1"/>
    <col min="516" max="516" width="10.140625" customWidth="1"/>
    <col min="517" max="517" width="9.42578125" bestFit="1" customWidth="1"/>
    <col min="518" max="518" width="10.85546875" bestFit="1" customWidth="1"/>
    <col min="519" max="519" width="9.28515625" bestFit="1" customWidth="1"/>
    <col min="520" max="520" width="11.140625" customWidth="1"/>
    <col min="521" max="521" width="9.42578125" bestFit="1" customWidth="1"/>
    <col min="522" max="522" width="10.42578125" customWidth="1"/>
    <col min="523" max="523" width="10.28515625" customWidth="1"/>
    <col min="525" max="525" width="10.7109375" customWidth="1"/>
    <col min="766" max="766" width="9.7109375" bestFit="1" customWidth="1"/>
    <col min="768" max="768" width="9.5703125" bestFit="1" customWidth="1"/>
    <col min="769" max="769" width="10.7109375" customWidth="1"/>
    <col min="770" max="770" width="10.85546875" customWidth="1"/>
    <col min="771" max="771" width="9.42578125" bestFit="1" customWidth="1"/>
    <col min="772" max="772" width="10.140625" customWidth="1"/>
    <col min="773" max="773" width="9.42578125" bestFit="1" customWidth="1"/>
    <col min="774" max="774" width="10.85546875" bestFit="1" customWidth="1"/>
    <col min="775" max="775" width="9.28515625" bestFit="1" customWidth="1"/>
    <col min="776" max="776" width="11.140625" customWidth="1"/>
    <col min="777" max="777" width="9.42578125" bestFit="1" customWidth="1"/>
    <col min="778" max="778" width="10.42578125" customWidth="1"/>
    <col min="779" max="779" width="10.28515625" customWidth="1"/>
    <col min="781" max="781" width="10.7109375" customWidth="1"/>
    <col min="1022" max="1022" width="9.7109375" bestFit="1" customWidth="1"/>
    <col min="1024" max="1024" width="9.5703125" bestFit="1" customWidth="1"/>
    <col min="1025" max="1025" width="10.7109375" customWidth="1"/>
    <col min="1026" max="1026" width="10.85546875" customWidth="1"/>
    <col min="1027" max="1027" width="9.42578125" bestFit="1" customWidth="1"/>
    <col min="1028" max="1028" width="10.140625" customWidth="1"/>
    <col min="1029" max="1029" width="9.42578125" bestFit="1" customWidth="1"/>
    <col min="1030" max="1030" width="10.85546875" bestFit="1" customWidth="1"/>
    <col min="1031" max="1031" width="9.28515625" bestFit="1" customWidth="1"/>
    <col min="1032" max="1032" width="11.140625" customWidth="1"/>
    <col min="1033" max="1033" width="9.42578125" bestFit="1" customWidth="1"/>
    <col min="1034" max="1034" width="10.42578125" customWidth="1"/>
    <col min="1035" max="1035" width="10.28515625" customWidth="1"/>
    <col min="1037" max="1037" width="10.7109375" customWidth="1"/>
    <col min="1278" max="1278" width="9.7109375" bestFit="1" customWidth="1"/>
    <col min="1280" max="1280" width="9.5703125" bestFit="1" customWidth="1"/>
    <col min="1281" max="1281" width="10.7109375" customWidth="1"/>
    <col min="1282" max="1282" width="10.85546875" customWidth="1"/>
    <col min="1283" max="1283" width="9.42578125" bestFit="1" customWidth="1"/>
    <col min="1284" max="1284" width="10.140625" customWidth="1"/>
    <col min="1285" max="1285" width="9.42578125" bestFit="1" customWidth="1"/>
    <col min="1286" max="1286" width="10.85546875" bestFit="1" customWidth="1"/>
    <col min="1287" max="1287" width="9.28515625" bestFit="1" customWidth="1"/>
    <col min="1288" max="1288" width="11.140625" customWidth="1"/>
    <col min="1289" max="1289" width="9.42578125" bestFit="1" customWidth="1"/>
    <col min="1290" max="1290" width="10.42578125" customWidth="1"/>
    <col min="1291" max="1291" width="10.28515625" customWidth="1"/>
    <col min="1293" max="1293" width="10.7109375" customWidth="1"/>
    <col min="1534" max="1534" width="9.7109375" bestFit="1" customWidth="1"/>
    <col min="1536" max="1536" width="9.5703125" bestFit="1" customWidth="1"/>
    <col min="1537" max="1537" width="10.7109375" customWidth="1"/>
    <col min="1538" max="1538" width="10.85546875" customWidth="1"/>
    <col min="1539" max="1539" width="9.42578125" bestFit="1" customWidth="1"/>
    <col min="1540" max="1540" width="10.140625" customWidth="1"/>
    <col min="1541" max="1541" width="9.42578125" bestFit="1" customWidth="1"/>
    <col min="1542" max="1542" width="10.85546875" bestFit="1" customWidth="1"/>
    <col min="1543" max="1543" width="9.28515625" bestFit="1" customWidth="1"/>
    <col min="1544" max="1544" width="11.140625" customWidth="1"/>
    <col min="1545" max="1545" width="9.42578125" bestFit="1" customWidth="1"/>
    <col min="1546" max="1546" width="10.42578125" customWidth="1"/>
    <col min="1547" max="1547" width="10.28515625" customWidth="1"/>
    <col min="1549" max="1549" width="10.7109375" customWidth="1"/>
    <col min="1790" max="1790" width="9.7109375" bestFit="1" customWidth="1"/>
    <col min="1792" max="1792" width="9.5703125" bestFit="1" customWidth="1"/>
    <col min="1793" max="1793" width="10.7109375" customWidth="1"/>
    <col min="1794" max="1794" width="10.85546875" customWidth="1"/>
    <col min="1795" max="1795" width="9.42578125" bestFit="1" customWidth="1"/>
    <col min="1796" max="1796" width="10.140625" customWidth="1"/>
    <col min="1797" max="1797" width="9.42578125" bestFit="1" customWidth="1"/>
    <col min="1798" max="1798" width="10.85546875" bestFit="1" customWidth="1"/>
    <col min="1799" max="1799" width="9.28515625" bestFit="1" customWidth="1"/>
    <col min="1800" max="1800" width="11.140625" customWidth="1"/>
    <col min="1801" max="1801" width="9.42578125" bestFit="1" customWidth="1"/>
    <col min="1802" max="1802" width="10.42578125" customWidth="1"/>
    <col min="1803" max="1803" width="10.28515625" customWidth="1"/>
    <col min="1805" max="1805" width="10.7109375" customWidth="1"/>
    <col min="2046" max="2046" width="9.7109375" bestFit="1" customWidth="1"/>
    <col min="2048" max="2048" width="9.5703125" bestFit="1" customWidth="1"/>
    <col min="2049" max="2049" width="10.7109375" customWidth="1"/>
    <col min="2050" max="2050" width="10.85546875" customWidth="1"/>
    <col min="2051" max="2051" width="9.42578125" bestFit="1" customWidth="1"/>
    <col min="2052" max="2052" width="10.140625" customWidth="1"/>
    <col min="2053" max="2053" width="9.42578125" bestFit="1" customWidth="1"/>
    <col min="2054" max="2054" width="10.85546875" bestFit="1" customWidth="1"/>
    <col min="2055" max="2055" width="9.28515625" bestFit="1" customWidth="1"/>
    <col min="2056" max="2056" width="11.140625" customWidth="1"/>
    <col min="2057" max="2057" width="9.42578125" bestFit="1" customWidth="1"/>
    <col min="2058" max="2058" width="10.42578125" customWidth="1"/>
    <col min="2059" max="2059" width="10.28515625" customWidth="1"/>
    <col min="2061" max="2061" width="10.7109375" customWidth="1"/>
    <col min="2302" max="2302" width="9.7109375" bestFit="1" customWidth="1"/>
    <col min="2304" max="2304" width="9.5703125" bestFit="1" customWidth="1"/>
    <col min="2305" max="2305" width="10.7109375" customWidth="1"/>
    <col min="2306" max="2306" width="10.85546875" customWidth="1"/>
    <col min="2307" max="2307" width="9.42578125" bestFit="1" customWidth="1"/>
    <col min="2308" max="2308" width="10.140625" customWidth="1"/>
    <col min="2309" max="2309" width="9.42578125" bestFit="1" customWidth="1"/>
    <col min="2310" max="2310" width="10.85546875" bestFit="1" customWidth="1"/>
    <col min="2311" max="2311" width="9.28515625" bestFit="1" customWidth="1"/>
    <col min="2312" max="2312" width="11.140625" customWidth="1"/>
    <col min="2313" max="2313" width="9.42578125" bestFit="1" customWidth="1"/>
    <col min="2314" max="2314" width="10.42578125" customWidth="1"/>
    <col min="2315" max="2315" width="10.28515625" customWidth="1"/>
    <col min="2317" max="2317" width="10.7109375" customWidth="1"/>
    <col min="2558" max="2558" width="9.7109375" bestFit="1" customWidth="1"/>
    <col min="2560" max="2560" width="9.5703125" bestFit="1" customWidth="1"/>
    <col min="2561" max="2561" width="10.7109375" customWidth="1"/>
    <col min="2562" max="2562" width="10.85546875" customWidth="1"/>
    <col min="2563" max="2563" width="9.42578125" bestFit="1" customWidth="1"/>
    <col min="2564" max="2564" width="10.140625" customWidth="1"/>
    <col min="2565" max="2565" width="9.42578125" bestFit="1" customWidth="1"/>
    <col min="2566" max="2566" width="10.85546875" bestFit="1" customWidth="1"/>
    <col min="2567" max="2567" width="9.28515625" bestFit="1" customWidth="1"/>
    <col min="2568" max="2568" width="11.140625" customWidth="1"/>
    <col min="2569" max="2569" width="9.42578125" bestFit="1" customWidth="1"/>
    <col min="2570" max="2570" width="10.42578125" customWidth="1"/>
    <col min="2571" max="2571" width="10.28515625" customWidth="1"/>
    <col min="2573" max="2573" width="10.7109375" customWidth="1"/>
    <col min="2814" max="2814" width="9.7109375" bestFit="1" customWidth="1"/>
    <col min="2816" max="2816" width="9.5703125" bestFit="1" customWidth="1"/>
    <col min="2817" max="2817" width="10.7109375" customWidth="1"/>
    <col min="2818" max="2818" width="10.85546875" customWidth="1"/>
    <col min="2819" max="2819" width="9.42578125" bestFit="1" customWidth="1"/>
    <col min="2820" max="2820" width="10.140625" customWidth="1"/>
    <col min="2821" max="2821" width="9.42578125" bestFit="1" customWidth="1"/>
    <col min="2822" max="2822" width="10.85546875" bestFit="1" customWidth="1"/>
    <col min="2823" max="2823" width="9.28515625" bestFit="1" customWidth="1"/>
    <col min="2824" max="2824" width="11.140625" customWidth="1"/>
    <col min="2825" max="2825" width="9.42578125" bestFit="1" customWidth="1"/>
    <col min="2826" max="2826" width="10.42578125" customWidth="1"/>
    <col min="2827" max="2827" width="10.28515625" customWidth="1"/>
    <col min="2829" max="2829" width="10.7109375" customWidth="1"/>
    <col min="3070" max="3070" width="9.7109375" bestFit="1" customWidth="1"/>
    <col min="3072" max="3072" width="9.5703125" bestFit="1" customWidth="1"/>
    <col min="3073" max="3073" width="10.7109375" customWidth="1"/>
    <col min="3074" max="3074" width="10.85546875" customWidth="1"/>
    <col min="3075" max="3075" width="9.42578125" bestFit="1" customWidth="1"/>
    <col min="3076" max="3076" width="10.140625" customWidth="1"/>
    <col min="3077" max="3077" width="9.42578125" bestFit="1" customWidth="1"/>
    <col min="3078" max="3078" width="10.85546875" bestFit="1" customWidth="1"/>
    <col min="3079" max="3079" width="9.28515625" bestFit="1" customWidth="1"/>
    <col min="3080" max="3080" width="11.140625" customWidth="1"/>
    <col min="3081" max="3081" width="9.42578125" bestFit="1" customWidth="1"/>
    <col min="3082" max="3082" width="10.42578125" customWidth="1"/>
    <col min="3083" max="3083" width="10.28515625" customWidth="1"/>
    <col min="3085" max="3085" width="10.7109375" customWidth="1"/>
    <col min="3326" max="3326" width="9.7109375" bestFit="1" customWidth="1"/>
    <col min="3328" max="3328" width="9.5703125" bestFit="1" customWidth="1"/>
    <col min="3329" max="3329" width="10.7109375" customWidth="1"/>
    <col min="3330" max="3330" width="10.85546875" customWidth="1"/>
    <col min="3331" max="3331" width="9.42578125" bestFit="1" customWidth="1"/>
    <col min="3332" max="3332" width="10.140625" customWidth="1"/>
    <col min="3333" max="3333" width="9.42578125" bestFit="1" customWidth="1"/>
    <col min="3334" max="3334" width="10.85546875" bestFit="1" customWidth="1"/>
    <col min="3335" max="3335" width="9.28515625" bestFit="1" customWidth="1"/>
    <col min="3336" max="3336" width="11.140625" customWidth="1"/>
    <col min="3337" max="3337" width="9.42578125" bestFit="1" customWidth="1"/>
    <col min="3338" max="3338" width="10.42578125" customWidth="1"/>
    <col min="3339" max="3339" width="10.28515625" customWidth="1"/>
    <col min="3341" max="3341" width="10.7109375" customWidth="1"/>
    <col min="3582" max="3582" width="9.7109375" bestFit="1" customWidth="1"/>
    <col min="3584" max="3584" width="9.5703125" bestFit="1" customWidth="1"/>
    <col min="3585" max="3585" width="10.7109375" customWidth="1"/>
    <col min="3586" max="3586" width="10.85546875" customWidth="1"/>
    <col min="3587" max="3587" width="9.42578125" bestFit="1" customWidth="1"/>
    <col min="3588" max="3588" width="10.140625" customWidth="1"/>
    <col min="3589" max="3589" width="9.42578125" bestFit="1" customWidth="1"/>
    <col min="3590" max="3590" width="10.85546875" bestFit="1" customWidth="1"/>
    <col min="3591" max="3591" width="9.28515625" bestFit="1" customWidth="1"/>
    <col min="3592" max="3592" width="11.140625" customWidth="1"/>
    <col min="3593" max="3593" width="9.42578125" bestFit="1" customWidth="1"/>
    <col min="3594" max="3594" width="10.42578125" customWidth="1"/>
    <col min="3595" max="3595" width="10.28515625" customWidth="1"/>
    <col min="3597" max="3597" width="10.7109375" customWidth="1"/>
    <col min="3838" max="3838" width="9.7109375" bestFit="1" customWidth="1"/>
    <col min="3840" max="3840" width="9.5703125" bestFit="1" customWidth="1"/>
    <col min="3841" max="3841" width="10.7109375" customWidth="1"/>
    <col min="3842" max="3842" width="10.85546875" customWidth="1"/>
    <col min="3843" max="3843" width="9.42578125" bestFit="1" customWidth="1"/>
    <col min="3844" max="3844" width="10.140625" customWidth="1"/>
    <col min="3845" max="3845" width="9.42578125" bestFit="1" customWidth="1"/>
    <col min="3846" max="3846" width="10.85546875" bestFit="1" customWidth="1"/>
    <col min="3847" max="3847" width="9.28515625" bestFit="1" customWidth="1"/>
    <col min="3848" max="3848" width="11.140625" customWidth="1"/>
    <col min="3849" max="3849" width="9.42578125" bestFit="1" customWidth="1"/>
    <col min="3850" max="3850" width="10.42578125" customWidth="1"/>
    <col min="3851" max="3851" width="10.28515625" customWidth="1"/>
    <col min="3853" max="3853" width="10.7109375" customWidth="1"/>
    <col min="4094" max="4094" width="9.7109375" bestFit="1" customWidth="1"/>
    <col min="4096" max="4096" width="9.5703125" bestFit="1" customWidth="1"/>
    <col min="4097" max="4097" width="10.7109375" customWidth="1"/>
    <col min="4098" max="4098" width="10.85546875" customWidth="1"/>
    <col min="4099" max="4099" width="9.42578125" bestFit="1" customWidth="1"/>
    <col min="4100" max="4100" width="10.140625" customWidth="1"/>
    <col min="4101" max="4101" width="9.42578125" bestFit="1" customWidth="1"/>
    <col min="4102" max="4102" width="10.85546875" bestFit="1" customWidth="1"/>
    <col min="4103" max="4103" width="9.28515625" bestFit="1" customWidth="1"/>
    <col min="4104" max="4104" width="11.140625" customWidth="1"/>
    <col min="4105" max="4105" width="9.42578125" bestFit="1" customWidth="1"/>
    <col min="4106" max="4106" width="10.42578125" customWidth="1"/>
    <col min="4107" max="4107" width="10.28515625" customWidth="1"/>
    <col min="4109" max="4109" width="10.7109375" customWidth="1"/>
    <col min="4350" max="4350" width="9.7109375" bestFit="1" customWidth="1"/>
    <col min="4352" max="4352" width="9.5703125" bestFit="1" customWidth="1"/>
    <col min="4353" max="4353" width="10.7109375" customWidth="1"/>
    <col min="4354" max="4354" width="10.85546875" customWidth="1"/>
    <col min="4355" max="4355" width="9.42578125" bestFit="1" customWidth="1"/>
    <col min="4356" max="4356" width="10.140625" customWidth="1"/>
    <col min="4357" max="4357" width="9.42578125" bestFit="1" customWidth="1"/>
    <col min="4358" max="4358" width="10.85546875" bestFit="1" customWidth="1"/>
    <col min="4359" max="4359" width="9.28515625" bestFit="1" customWidth="1"/>
    <col min="4360" max="4360" width="11.140625" customWidth="1"/>
    <col min="4361" max="4361" width="9.42578125" bestFit="1" customWidth="1"/>
    <col min="4362" max="4362" width="10.42578125" customWidth="1"/>
    <col min="4363" max="4363" width="10.28515625" customWidth="1"/>
    <col min="4365" max="4365" width="10.7109375" customWidth="1"/>
    <col min="4606" max="4606" width="9.7109375" bestFit="1" customWidth="1"/>
    <col min="4608" max="4608" width="9.5703125" bestFit="1" customWidth="1"/>
    <col min="4609" max="4609" width="10.7109375" customWidth="1"/>
    <col min="4610" max="4610" width="10.85546875" customWidth="1"/>
    <col min="4611" max="4611" width="9.42578125" bestFit="1" customWidth="1"/>
    <col min="4612" max="4612" width="10.140625" customWidth="1"/>
    <col min="4613" max="4613" width="9.42578125" bestFit="1" customWidth="1"/>
    <col min="4614" max="4614" width="10.85546875" bestFit="1" customWidth="1"/>
    <col min="4615" max="4615" width="9.28515625" bestFit="1" customWidth="1"/>
    <col min="4616" max="4616" width="11.140625" customWidth="1"/>
    <col min="4617" max="4617" width="9.42578125" bestFit="1" customWidth="1"/>
    <col min="4618" max="4618" width="10.42578125" customWidth="1"/>
    <col min="4619" max="4619" width="10.28515625" customWidth="1"/>
    <col min="4621" max="4621" width="10.7109375" customWidth="1"/>
    <col min="4862" max="4862" width="9.7109375" bestFit="1" customWidth="1"/>
    <col min="4864" max="4864" width="9.5703125" bestFit="1" customWidth="1"/>
    <col min="4865" max="4865" width="10.7109375" customWidth="1"/>
    <col min="4866" max="4866" width="10.85546875" customWidth="1"/>
    <col min="4867" max="4867" width="9.42578125" bestFit="1" customWidth="1"/>
    <col min="4868" max="4868" width="10.140625" customWidth="1"/>
    <col min="4869" max="4869" width="9.42578125" bestFit="1" customWidth="1"/>
    <col min="4870" max="4870" width="10.85546875" bestFit="1" customWidth="1"/>
    <col min="4871" max="4871" width="9.28515625" bestFit="1" customWidth="1"/>
    <col min="4872" max="4872" width="11.140625" customWidth="1"/>
    <col min="4873" max="4873" width="9.42578125" bestFit="1" customWidth="1"/>
    <col min="4874" max="4874" width="10.42578125" customWidth="1"/>
    <col min="4875" max="4875" width="10.28515625" customWidth="1"/>
    <col min="4877" max="4877" width="10.7109375" customWidth="1"/>
    <col min="5118" max="5118" width="9.7109375" bestFit="1" customWidth="1"/>
    <col min="5120" max="5120" width="9.5703125" bestFit="1" customWidth="1"/>
    <col min="5121" max="5121" width="10.7109375" customWidth="1"/>
    <col min="5122" max="5122" width="10.85546875" customWidth="1"/>
    <col min="5123" max="5123" width="9.42578125" bestFit="1" customWidth="1"/>
    <col min="5124" max="5124" width="10.140625" customWidth="1"/>
    <col min="5125" max="5125" width="9.42578125" bestFit="1" customWidth="1"/>
    <col min="5126" max="5126" width="10.85546875" bestFit="1" customWidth="1"/>
    <col min="5127" max="5127" width="9.28515625" bestFit="1" customWidth="1"/>
    <col min="5128" max="5128" width="11.140625" customWidth="1"/>
    <col min="5129" max="5129" width="9.42578125" bestFit="1" customWidth="1"/>
    <col min="5130" max="5130" width="10.42578125" customWidth="1"/>
    <col min="5131" max="5131" width="10.28515625" customWidth="1"/>
    <col min="5133" max="5133" width="10.7109375" customWidth="1"/>
    <col min="5374" max="5374" width="9.7109375" bestFit="1" customWidth="1"/>
    <col min="5376" max="5376" width="9.5703125" bestFit="1" customWidth="1"/>
    <col min="5377" max="5377" width="10.7109375" customWidth="1"/>
    <col min="5378" max="5378" width="10.85546875" customWidth="1"/>
    <col min="5379" max="5379" width="9.42578125" bestFit="1" customWidth="1"/>
    <col min="5380" max="5380" width="10.140625" customWidth="1"/>
    <col min="5381" max="5381" width="9.42578125" bestFit="1" customWidth="1"/>
    <col min="5382" max="5382" width="10.85546875" bestFit="1" customWidth="1"/>
    <col min="5383" max="5383" width="9.28515625" bestFit="1" customWidth="1"/>
    <col min="5384" max="5384" width="11.140625" customWidth="1"/>
    <col min="5385" max="5385" width="9.42578125" bestFit="1" customWidth="1"/>
    <col min="5386" max="5386" width="10.42578125" customWidth="1"/>
    <col min="5387" max="5387" width="10.28515625" customWidth="1"/>
    <col min="5389" max="5389" width="10.7109375" customWidth="1"/>
    <col min="5630" max="5630" width="9.7109375" bestFit="1" customWidth="1"/>
    <col min="5632" max="5632" width="9.5703125" bestFit="1" customWidth="1"/>
    <col min="5633" max="5633" width="10.7109375" customWidth="1"/>
    <col min="5634" max="5634" width="10.85546875" customWidth="1"/>
    <col min="5635" max="5635" width="9.42578125" bestFit="1" customWidth="1"/>
    <col min="5636" max="5636" width="10.140625" customWidth="1"/>
    <col min="5637" max="5637" width="9.42578125" bestFit="1" customWidth="1"/>
    <col min="5638" max="5638" width="10.85546875" bestFit="1" customWidth="1"/>
    <col min="5639" max="5639" width="9.28515625" bestFit="1" customWidth="1"/>
    <col min="5640" max="5640" width="11.140625" customWidth="1"/>
    <col min="5641" max="5641" width="9.42578125" bestFit="1" customWidth="1"/>
    <col min="5642" max="5642" width="10.42578125" customWidth="1"/>
    <col min="5643" max="5643" width="10.28515625" customWidth="1"/>
    <col min="5645" max="5645" width="10.7109375" customWidth="1"/>
    <col min="5886" max="5886" width="9.7109375" bestFit="1" customWidth="1"/>
    <col min="5888" max="5888" width="9.5703125" bestFit="1" customWidth="1"/>
    <col min="5889" max="5889" width="10.7109375" customWidth="1"/>
    <col min="5890" max="5890" width="10.85546875" customWidth="1"/>
    <col min="5891" max="5891" width="9.42578125" bestFit="1" customWidth="1"/>
    <col min="5892" max="5892" width="10.140625" customWidth="1"/>
    <col min="5893" max="5893" width="9.42578125" bestFit="1" customWidth="1"/>
    <col min="5894" max="5894" width="10.85546875" bestFit="1" customWidth="1"/>
    <col min="5895" max="5895" width="9.28515625" bestFit="1" customWidth="1"/>
    <col min="5896" max="5896" width="11.140625" customWidth="1"/>
    <col min="5897" max="5897" width="9.42578125" bestFit="1" customWidth="1"/>
    <col min="5898" max="5898" width="10.42578125" customWidth="1"/>
    <col min="5899" max="5899" width="10.28515625" customWidth="1"/>
    <col min="5901" max="5901" width="10.7109375" customWidth="1"/>
    <col min="6142" max="6142" width="9.7109375" bestFit="1" customWidth="1"/>
    <col min="6144" max="6144" width="9.5703125" bestFit="1" customWidth="1"/>
    <col min="6145" max="6145" width="10.7109375" customWidth="1"/>
    <col min="6146" max="6146" width="10.85546875" customWidth="1"/>
    <col min="6147" max="6147" width="9.42578125" bestFit="1" customWidth="1"/>
    <col min="6148" max="6148" width="10.140625" customWidth="1"/>
    <col min="6149" max="6149" width="9.42578125" bestFit="1" customWidth="1"/>
    <col min="6150" max="6150" width="10.85546875" bestFit="1" customWidth="1"/>
    <col min="6151" max="6151" width="9.28515625" bestFit="1" customWidth="1"/>
    <col min="6152" max="6152" width="11.140625" customWidth="1"/>
    <col min="6153" max="6153" width="9.42578125" bestFit="1" customWidth="1"/>
    <col min="6154" max="6154" width="10.42578125" customWidth="1"/>
    <col min="6155" max="6155" width="10.28515625" customWidth="1"/>
    <col min="6157" max="6157" width="10.7109375" customWidth="1"/>
    <col min="6398" max="6398" width="9.7109375" bestFit="1" customWidth="1"/>
    <col min="6400" max="6400" width="9.5703125" bestFit="1" customWidth="1"/>
    <col min="6401" max="6401" width="10.7109375" customWidth="1"/>
    <col min="6402" max="6402" width="10.85546875" customWidth="1"/>
    <col min="6403" max="6403" width="9.42578125" bestFit="1" customWidth="1"/>
    <col min="6404" max="6404" width="10.140625" customWidth="1"/>
    <col min="6405" max="6405" width="9.42578125" bestFit="1" customWidth="1"/>
    <col min="6406" max="6406" width="10.85546875" bestFit="1" customWidth="1"/>
    <col min="6407" max="6407" width="9.28515625" bestFit="1" customWidth="1"/>
    <col min="6408" max="6408" width="11.140625" customWidth="1"/>
    <col min="6409" max="6409" width="9.42578125" bestFit="1" customWidth="1"/>
    <col min="6410" max="6410" width="10.42578125" customWidth="1"/>
    <col min="6411" max="6411" width="10.28515625" customWidth="1"/>
    <col min="6413" max="6413" width="10.7109375" customWidth="1"/>
    <col min="6654" max="6654" width="9.7109375" bestFit="1" customWidth="1"/>
    <col min="6656" max="6656" width="9.5703125" bestFit="1" customWidth="1"/>
    <col min="6657" max="6657" width="10.7109375" customWidth="1"/>
    <col min="6658" max="6658" width="10.85546875" customWidth="1"/>
    <col min="6659" max="6659" width="9.42578125" bestFit="1" customWidth="1"/>
    <col min="6660" max="6660" width="10.140625" customWidth="1"/>
    <col min="6661" max="6661" width="9.42578125" bestFit="1" customWidth="1"/>
    <col min="6662" max="6662" width="10.85546875" bestFit="1" customWidth="1"/>
    <col min="6663" max="6663" width="9.28515625" bestFit="1" customWidth="1"/>
    <col min="6664" max="6664" width="11.140625" customWidth="1"/>
    <col min="6665" max="6665" width="9.42578125" bestFit="1" customWidth="1"/>
    <col min="6666" max="6666" width="10.42578125" customWidth="1"/>
    <col min="6667" max="6667" width="10.28515625" customWidth="1"/>
    <col min="6669" max="6669" width="10.7109375" customWidth="1"/>
    <col min="6910" max="6910" width="9.7109375" bestFit="1" customWidth="1"/>
    <col min="6912" max="6912" width="9.5703125" bestFit="1" customWidth="1"/>
    <col min="6913" max="6913" width="10.7109375" customWidth="1"/>
    <col min="6914" max="6914" width="10.85546875" customWidth="1"/>
    <col min="6915" max="6915" width="9.42578125" bestFit="1" customWidth="1"/>
    <col min="6916" max="6916" width="10.140625" customWidth="1"/>
    <col min="6917" max="6917" width="9.42578125" bestFit="1" customWidth="1"/>
    <col min="6918" max="6918" width="10.85546875" bestFit="1" customWidth="1"/>
    <col min="6919" max="6919" width="9.28515625" bestFit="1" customWidth="1"/>
    <col min="6920" max="6920" width="11.140625" customWidth="1"/>
    <col min="6921" max="6921" width="9.42578125" bestFit="1" customWidth="1"/>
    <col min="6922" max="6922" width="10.42578125" customWidth="1"/>
    <col min="6923" max="6923" width="10.28515625" customWidth="1"/>
    <col min="6925" max="6925" width="10.7109375" customWidth="1"/>
    <col min="7166" max="7166" width="9.7109375" bestFit="1" customWidth="1"/>
    <col min="7168" max="7168" width="9.5703125" bestFit="1" customWidth="1"/>
    <col min="7169" max="7169" width="10.7109375" customWidth="1"/>
    <col min="7170" max="7170" width="10.85546875" customWidth="1"/>
    <col min="7171" max="7171" width="9.42578125" bestFit="1" customWidth="1"/>
    <col min="7172" max="7172" width="10.140625" customWidth="1"/>
    <col min="7173" max="7173" width="9.42578125" bestFit="1" customWidth="1"/>
    <col min="7174" max="7174" width="10.85546875" bestFit="1" customWidth="1"/>
    <col min="7175" max="7175" width="9.28515625" bestFit="1" customWidth="1"/>
    <col min="7176" max="7176" width="11.140625" customWidth="1"/>
    <col min="7177" max="7177" width="9.42578125" bestFit="1" customWidth="1"/>
    <col min="7178" max="7178" width="10.42578125" customWidth="1"/>
    <col min="7179" max="7179" width="10.28515625" customWidth="1"/>
    <col min="7181" max="7181" width="10.7109375" customWidth="1"/>
    <col min="7422" max="7422" width="9.7109375" bestFit="1" customWidth="1"/>
    <col min="7424" max="7424" width="9.5703125" bestFit="1" customWidth="1"/>
    <col min="7425" max="7425" width="10.7109375" customWidth="1"/>
    <col min="7426" max="7426" width="10.85546875" customWidth="1"/>
    <col min="7427" max="7427" width="9.42578125" bestFit="1" customWidth="1"/>
    <col min="7428" max="7428" width="10.140625" customWidth="1"/>
    <col min="7429" max="7429" width="9.42578125" bestFit="1" customWidth="1"/>
    <col min="7430" max="7430" width="10.85546875" bestFit="1" customWidth="1"/>
    <col min="7431" max="7431" width="9.28515625" bestFit="1" customWidth="1"/>
    <col min="7432" max="7432" width="11.140625" customWidth="1"/>
    <col min="7433" max="7433" width="9.42578125" bestFit="1" customWidth="1"/>
    <col min="7434" max="7434" width="10.42578125" customWidth="1"/>
    <col min="7435" max="7435" width="10.28515625" customWidth="1"/>
    <col min="7437" max="7437" width="10.7109375" customWidth="1"/>
    <col min="7678" max="7678" width="9.7109375" bestFit="1" customWidth="1"/>
    <col min="7680" max="7680" width="9.5703125" bestFit="1" customWidth="1"/>
    <col min="7681" max="7681" width="10.7109375" customWidth="1"/>
    <col min="7682" max="7682" width="10.85546875" customWidth="1"/>
    <col min="7683" max="7683" width="9.42578125" bestFit="1" customWidth="1"/>
    <col min="7684" max="7684" width="10.140625" customWidth="1"/>
    <col min="7685" max="7685" width="9.42578125" bestFit="1" customWidth="1"/>
    <col min="7686" max="7686" width="10.85546875" bestFit="1" customWidth="1"/>
    <col min="7687" max="7687" width="9.28515625" bestFit="1" customWidth="1"/>
    <col min="7688" max="7688" width="11.140625" customWidth="1"/>
    <col min="7689" max="7689" width="9.42578125" bestFit="1" customWidth="1"/>
    <col min="7690" max="7690" width="10.42578125" customWidth="1"/>
    <col min="7691" max="7691" width="10.28515625" customWidth="1"/>
    <col min="7693" max="7693" width="10.7109375" customWidth="1"/>
    <col min="7934" max="7934" width="9.7109375" bestFit="1" customWidth="1"/>
    <col min="7936" max="7936" width="9.5703125" bestFit="1" customWidth="1"/>
    <col min="7937" max="7937" width="10.7109375" customWidth="1"/>
    <col min="7938" max="7938" width="10.85546875" customWidth="1"/>
    <col min="7939" max="7939" width="9.42578125" bestFit="1" customWidth="1"/>
    <col min="7940" max="7940" width="10.140625" customWidth="1"/>
    <col min="7941" max="7941" width="9.42578125" bestFit="1" customWidth="1"/>
    <col min="7942" max="7942" width="10.85546875" bestFit="1" customWidth="1"/>
    <col min="7943" max="7943" width="9.28515625" bestFit="1" customWidth="1"/>
    <col min="7944" max="7944" width="11.140625" customWidth="1"/>
    <col min="7945" max="7945" width="9.42578125" bestFit="1" customWidth="1"/>
    <col min="7946" max="7946" width="10.42578125" customWidth="1"/>
    <col min="7947" max="7947" width="10.28515625" customWidth="1"/>
    <col min="7949" max="7949" width="10.7109375" customWidth="1"/>
    <col min="8190" max="8190" width="9.7109375" bestFit="1" customWidth="1"/>
    <col min="8192" max="8192" width="9.5703125" bestFit="1" customWidth="1"/>
    <col min="8193" max="8193" width="10.7109375" customWidth="1"/>
    <col min="8194" max="8194" width="10.85546875" customWidth="1"/>
    <col min="8195" max="8195" width="9.42578125" bestFit="1" customWidth="1"/>
    <col min="8196" max="8196" width="10.140625" customWidth="1"/>
    <col min="8197" max="8197" width="9.42578125" bestFit="1" customWidth="1"/>
    <col min="8198" max="8198" width="10.85546875" bestFit="1" customWidth="1"/>
    <col min="8199" max="8199" width="9.28515625" bestFit="1" customWidth="1"/>
    <col min="8200" max="8200" width="11.140625" customWidth="1"/>
    <col min="8201" max="8201" width="9.42578125" bestFit="1" customWidth="1"/>
    <col min="8202" max="8202" width="10.42578125" customWidth="1"/>
    <col min="8203" max="8203" width="10.28515625" customWidth="1"/>
    <col min="8205" max="8205" width="10.7109375" customWidth="1"/>
    <col min="8446" max="8446" width="9.7109375" bestFit="1" customWidth="1"/>
    <col min="8448" max="8448" width="9.5703125" bestFit="1" customWidth="1"/>
    <col min="8449" max="8449" width="10.7109375" customWidth="1"/>
    <col min="8450" max="8450" width="10.85546875" customWidth="1"/>
    <col min="8451" max="8451" width="9.42578125" bestFit="1" customWidth="1"/>
    <col min="8452" max="8452" width="10.140625" customWidth="1"/>
    <col min="8453" max="8453" width="9.42578125" bestFit="1" customWidth="1"/>
    <col min="8454" max="8454" width="10.85546875" bestFit="1" customWidth="1"/>
    <col min="8455" max="8455" width="9.28515625" bestFit="1" customWidth="1"/>
    <col min="8456" max="8456" width="11.140625" customWidth="1"/>
    <col min="8457" max="8457" width="9.42578125" bestFit="1" customWidth="1"/>
    <col min="8458" max="8458" width="10.42578125" customWidth="1"/>
    <col min="8459" max="8459" width="10.28515625" customWidth="1"/>
    <col min="8461" max="8461" width="10.7109375" customWidth="1"/>
    <col min="8702" max="8702" width="9.7109375" bestFit="1" customWidth="1"/>
    <col min="8704" max="8704" width="9.5703125" bestFit="1" customWidth="1"/>
    <col min="8705" max="8705" width="10.7109375" customWidth="1"/>
    <col min="8706" max="8706" width="10.85546875" customWidth="1"/>
    <col min="8707" max="8707" width="9.42578125" bestFit="1" customWidth="1"/>
    <col min="8708" max="8708" width="10.140625" customWidth="1"/>
    <col min="8709" max="8709" width="9.42578125" bestFit="1" customWidth="1"/>
    <col min="8710" max="8710" width="10.85546875" bestFit="1" customWidth="1"/>
    <col min="8711" max="8711" width="9.28515625" bestFit="1" customWidth="1"/>
    <col min="8712" max="8712" width="11.140625" customWidth="1"/>
    <col min="8713" max="8713" width="9.42578125" bestFit="1" customWidth="1"/>
    <col min="8714" max="8714" width="10.42578125" customWidth="1"/>
    <col min="8715" max="8715" width="10.28515625" customWidth="1"/>
    <col min="8717" max="8717" width="10.7109375" customWidth="1"/>
    <col min="8958" max="8958" width="9.7109375" bestFit="1" customWidth="1"/>
    <col min="8960" max="8960" width="9.5703125" bestFit="1" customWidth="1"/>
    <col min="8961" max="8961" width="10.7109375" customWidth="1"/>
    <col min="8962" max="8962" width="10.85546875" customWidth="1"/>
    <col min="8963" max="8963" width="9.42578125" bestFit="1" customWidth="1"/>
    <col min="8964" max="8964" width="10.140625" customWidth="1"/>
    <col min="8965" max="8965" width="9.42578125" bestFit="1" customWidth="1"/>
    <col min="8966" max="8966" width="10.85546875" bestFit="1" customWidth="1"/>
    <col min="8967" max="8967" width="9.28515625" bestFit="1" customWidth="1"/>
    <col min="8968" max="8968" width="11.140625" customWidth="1"/>
    <col min="8969" max="8969" width="9.42578125" bestFit="1" customWidth="1"/>
    <col min="8970" max="8970" width="10.42578125" customWidth="1"/>
    <col min="8971" max="8971" width="10.28515625" customWidth="1"/>
    <col min="8973" max="8973" width="10.7109375" customWidth="1"/>
    <col min="9214" max="9214" width="9.7109375" bestFit="1" customWidth="1"/>
    <col min="9216" max="9216" width="9.5703125" bestFit="1" customWidth="1"/>
    <col min="9217" max="9217" width="10.7109375" customWidth="1"/>
    <col min="9218" max="9218" width="10.85546875" customWidth="1"/>
    <col min="9219" max="9219" width="9.42578125" bestFit="1" customWidth="1"/>
    <col min="9220" max="9220" width="10.140625" customWidth="1"/>
    <col min="9221" max="9221" width="9.42578125" bestFit="1" customWidth="1"/>
    <col min="9222" max="9222" width="10.85546875" bestFit="1" customWidth="1"/>
    <col min="9223" max="9223" width="9.28515625" bestFit="1" customWidth="1"/>
    <col min="9224" max="9224" width="11.140625" customWidth="1"/>
    <col min="9225" max="9225" width="9.42578125" bestFit="1" customWidth="1"/>
    <col min="9226" max="9226" width="10.42578125" customWidth="1"/>
    <col min="9227" max="9227" width="10.28515625" customWidth="1"/>
    <col min="9229" max="9229" width="10.7109375" customWidth="1"/>
    <col min="9470" max="9470" width="9.7109375" bestFit="1" customWidth="1"/>
    <col min="9472" max="9472" width="9.5703125" bestFit="1" customWidth="1"/>
    <col min="9473" max="9473" width="10.7109375" customWidth="1"/>
    <col min="9474" max="9474" width="10.85546875" customWidth="1"/>
    <col min="9475" max="9475" width="9.42578125" bestFit="1" customWidth="1"/>
    <col min="9476" max="9476" width="10.140625" customWidth="1"/>
    <col min="9477" max="9477" width="9.42578125" bestFit="1" customWidth="1"/>
    <col min="9478" max="9478" width="10.85546875" bestFit="1" customWidth="1"/>
    <col min="9479" max="9479" width="9.28515625" bestFit="1" customWidth="1"/>
    <col min="9480" max="9480" width="11.140625" customWidth="1"/>
    <col min="9481" max="9481" width="9.42578125" bestFit="1" customWidth="1"/>
    <col min="9482" max="9482" width="10.42578125" customWidth="1"/>
    <col min="9483" max="9483" width="10.28515625" customWidth="1"/>
    <col min="9485" max="9485" width="10.7109375" customWidth="1"/>
    <col min="9726" max="9726" width="9.7109375" bestFit="1" customWidth="1"/>
    <col min="9728" max="9728" width="9.5703125" bestFit="1" customWidth="1"/>
    <col min="9729" max="9729" width="10.7109375" customWidth="1"/>
    <col min="9730" max="9730" width="10.85546875" customWidth="1"/>
    <col min="9731" max="9731" width="9.42578125" bestFit="1" customWidth="1"/>
    <col min="9732" max="9732" width="10.140625" customWidth="1"/>
    <col min="9733" max="9733" width="9.42578125" bestFit="1" customWidth="1"/>
    <col min="9734" max="9734" width="10.85546875" bestFit="1" customWidth="1"/>
    <col min="9735" max="9735" width="9.28515625" bestFit="1" customWidth="1"/>
    <col min="9736" max="9736" width="11.140625" customWidth="1"/>
    <col min="9737" max="9737" width="9.42578125" bestFit="1" customWidth="1"/>
    <col min="9738" max="9738" width="10.42578125" customWidth="1"/>
    <col min="9739" max="9739" width="10.28515625" customWidth="1"/>
    <col min="9741" max="9741" width="10.7109375" customWidth="1"/>
    <col min="9982" max="9982" width="9.7109375" bestFit="1" customWidth="1"/>
    <col min="9984" max="9984" width="9.5703125" bestFit="1" customWidth="1"/>
    <col min="9985" max="9985" width="10.7109375" customWidth="1"/>
    <col min="9986" max="9986" width="10.85546875" customWidth="1"/>
    <col min="9987" max="9987" width="9.42578125" bestFit="1" customWidth="1"/>
    <col min="9988" max="9988" width="10.140625" customWidth="1"/>
    <col min="9989" max="9989" width="9.42578125" bestFit="1" customWidth="1"/>
    <col min="9990" max="9990" width="10.85546875" bestFit="1" customWidth="1"/>
    <col min="9991" max="9991" width="9.28515625" bestFit="1" customWidth="1"/>
    <col min="9992" max="9992" width="11.140625" customWidth="1"/>
    <col min="9993" max="9993" width="9.42578125" bestFit="1" customWidth="1"/>
    <col min="9994" max="9994" width="10.42578125" customWidth="1"/>
    <col min="9995" max="9995" width="10.28515625" customWidth="1"/>
    <col min="9997" max="9997" width="10.7109375" customWidth="1"/>
    <col min="10238" max="10238" width="9.7109375" bestFit="1" customWidth="1"/>
    <col min="10240" max="10240" width="9.5703125" bestFit="1" customWidth="1"/>
    <col min="10241" max="10241" width="10.7109375" customWidth="1"/>
    <col min="10242" max="10242" width="10.85546875" customWidth="1"/>
    <col min="10243" max="10243" width="9.42578125" bestFit="1" customWidth="1"/>
    <col min="10244" max="10244" width="10.140625" customWidth="1"/>
    <col min="10245" max="10245" width="9.42578125" bestFit="1" customWidth="1"/>
    <col min="10246" max="10246" width="10.85546875" bestFit="1" customWidth="1"/>
    <col min="10247" max="10247" width="9.28515625" bestFit="1" customWidth="1"/>
    <col min="10248" max="10248" width="11.140625" customWidth="1"/>
    <col min="10249" max="10249" width="9.42578125" bestFit="1" customWidth="1"/>
    <col min="10250" max="10250" width="10.42578125" customWidth="1"/>
    <col min="10251" max="10251" width="10.28515625" customWidth="1"/>
    <col min="10253" max="10253" width="10.7109375" customWidth="1"/>
    <col min="10494" max="10494" width="9.7109375" bestFit="1" customWidth="1"/>
    <col min="10496" max="10496" width="9.5703125" bestFit="1" customWidth="1"/>
    <col min="10497" max="10497" width="10.7109375" customWidth="1"/>
    <col min="10498" max="10498" width="10.85546875" customWidth="1"/>
    <col min="10499" max="10499" width="9.42578125" bestFit="1" customWidth="1"/>
    <col min="10500" max="10500" width="10.140625" customWidth="1"/>
    <col min="10501" max="10501" width="9.42578125" bestFit="1" customWidth="1"/>
    <col min="10502" max="10502" width="10.85546875" bestFit="1" customWidth="1"/>
    <col min="10503" max="10503" width="9.28515625" bestFit="1" customWidth="1"/>
    <col min="10504" max="10504" width="11.140625" customWidth="1"/>
    <col min="10505" max="10505" width="9.42578125" bestFit="1" customWidth="1"/>
    <col min="10506" max="10506" width="10.42578125" customWidth="1"/>
    <col min="10507" max="10507" width="10.28515625" customWidth="1"/>
    <col min="10509" max="10509" width="10.7109375" customWidth="1"/>
    <col min="10750" max="10750" width="9.7109375" bestFit="1" customWidth="1"/>
    <col min="10752" max="10752" width="9.5703125" bestFit="1" customWidth="1"/>
    <col min="10753" max="10753" width="10.7109375" customWidth="1"/>
    <col min="10754" max="10754" width="10.85546875" customWidth="1"/>
    <col min="10755" max="10755" width="9.42578125" bestFit="1" customWidth="1"/>
    <col min="10756" max="10756" width="10.140625" customWidth="1"/>
    <col min="10757" max="10757" width="9.42578125" bestFit="1" customWidth="1"/>
    <col min="10758" max="10758" width="10.85546875" bestFit="1" customWidth="1"/>
    <col min="10759" max="10759" width="9.28515625" bestFit="1" customWidth="1"/>
    <col min="10760" max="10760" width="11.140625" customWidth="1"/>
    <col min="10761" max="10761" width="9.42578125" bestFit="1" customWidth="1"/>
    <col min="10762" max="10762" width="10.42578125" customWidth="1"/>
    <col min="10763" max="10763" width="10.28515625" customWidth="1"/>
    <col min="10765" max="10765" width="10.7109375" customWidth="1"/>
    <col min="11006" max="11006" width="9.7109375" bestFit="1" customWidth="1"/>
    <col min="11008" max="11008" width="9.5703125" bestFit="1" customWidth="1"/>
    <col min="11009" max="11009" width="10.7109375" customWidth="1"/>
    <col min="11010" max="11010" width="10.85546875" customWidth="1"/>
    <col min="11011" max="11011" width="9.42578125" bestFit="1" customWidth="1"/>
    <col min="11012" max="11012" width="10.140625" customWidth="1"/>
    <col min="11013" max="11013" width="9.42578125" bestFit="1" customWidth="1"/>
    <col min="11014" max="11014" width="10.85546875" bestFit="1" customWidth="1"/>
    <col min="11015" max="11015" width="9.28515625" bestFit="1" customWidth="1"/>
    <col min="11016" max="11016" width="11.140625" customWidth="1"/>
    <col min="11017" max="11017" width="9.42578125" bestFit="1" customWidth="1"/>
    <col min="11018" max="11018" width="10.42578125" customWidth="1"/>
    <col min="11019" max="11019" width="10.28515625" customWidth="1"/>
    <col min="11021" max="11021" width="10.7109375" customWidth="1"/>
    <col min="11262" max="11262" width="9.7109375" bestFit="1" customWidth="1"/>
    <col min="11264" max="11264" width="9.5703125" bestFit="1" customWidth="1"/>
    <col min="11265" max="11265" width="10.7109375" customWidth="1"/>
    <col min="11266" max="11266" width="10.85546875" customWidth="1"/>
    <col min="11267" max="11267" width="9.42578125" bestFit="1" customWidth="1"/>
    <col min="11268" max="11268" width="10.140625" customWidth="1"/>
    <col min="11269" max="11269" width="9.42578125" bestFit="1" customWidth="1"/>
    <col min="11270" max="11270" width="10.85546875" bestFit="1" customWidth="1"/>
    <col min="11271" max="11271" width="9.28515625" bestFit="1" customWidth="1"/>
    <col min="11272" max="11272" width="11.140625" customWidth="1"/>
    <col min="11273" max="11273" width="9.42578125" bestFit="1" customWidth="1"/>
    <col min="11274" max="11274" width="10.42578125" customWidth="1"/>
    <col min="11275" max="11275" width="10.28515625" customWidth="1"/>
    <col min="11277" max="11277" width="10.7109375" customWidth="1"/>
    <col min="11518" max="11518" width="9.7109375" bestFit="1" customWidth="1"/>
    <col min="11520" max="11520" width="9.5703125" bestFit="1" customWidth="1"/>
    <col min="11521" max="11521" width="10.7109375" customWidth="1"/>
    <col min="11522" max="11522" width="10.85546875" customWidth="1"/>
    <col min="11523" max="11523" width="9.42578125" bestFit="1" customWidth="1"/>
    <col min="11524" max="11524" width="10.140625" customWidth="1"/>
    <col min="11525" max="11525" width="9.42578125" bestFit="1" customWidth="1"/>
    <col min="11526" max="11526" width="10.85546875" bestFit="1" customWidth="1"/>
    <col min="11527" max="11527" width="9.28515625" bestFit="1" customWidth="1"/>
    <col min="11528" max="11528" width="11.140625" customWidth="1"/>
    <col min="11529" max="11529" width="9.42578125" bestFit="1" customWidth="1"/>
    <col min="11530" max="11530" width="10.42578125" customWidth="1"/>
    <col min="11531" max="11531" width="10.28515625" customWidth="1"/>
    <col min="11533" max="11533" width="10.7109375" customWidth="1"/>
    <col min="11774" max="11774" width="9.7109375" bestFit="1" customWidth="1"/>
    <col min="11776" max="11776" width="9.5703125" bestFit="1" customWidth="1"/>
    <col min="11777" max="11777" width="10.7109375" customWidth="1"/>
    <col min="11778" max="11778" width="10.85546875" customWidth="1"/>
    <col min="11779" max="11779" width="9.42578125" bestFit="1" customWidth="1"/>
    <col min="11780" max="11780" width="10.140625" customWidth="1"/>
    <col min="11781" max="11781" width="9.42578125" bestFit="1" customWidth="1"/>
    <col min="11782" max="11782" width="10.85546875" bestFit="1" customWidth="1"/>
    <col min="11783" max="11783" width="9.28515625" bestFit="1" customWidth="1"/>
    <col min="11784" max="11784" width="11.140625" customWidth="1"/>
    <col min="11785" max="11785" width="9.42578125" bestFit="1" customWidth="1"/>
    <col min="11786" max="11786" width="10.42578125" customWidth="1"/>
    <col min="11787" max="11787" width="10.28515625" customWidth="1"/>
    <col min="11789" max="11789" width="10.7109375" customWidth="1"/>
    <col min="12030" max="12030" width="9.7109375" bestFit="1" customWidth="1"/>
    <col min="12032" max="12032" width="9.5703125" bestFit="1" customWidth="1"/>
    <col min="12033" max="12033" width="10.7109375" customWidth="1"/>
    <col min="12034" max="12034" width="10.85546875" customWidth="1"/>
    <col min="12035" max="12035" width="9.42578125" bestFit="1" customWidth="1"/>
    <col min="12036" max="12036" width="10.140625" customWidth="1"/>
    <col min="12037" max="12037" width="9.42578125" bestFit="1" customWidth="1"/>
    <col min="12038" max="12038" width="10.85546875" bestFit="1" customWidth="1"/>
    <col min="12039" max="12039" width="9.28515625" bestFit="1" customWidth="1"/>
    <col min="12040" max="12040" width="11.140625" customWidth="1"/>
    <col min="12041" max="12041" width="9.42578125" bestFit="1" customWidth="1"/>
    <col min="12042" max="12042" width="10.42578125" customWidth="1"/>
    <col min="12043" max="12043" width="10.28515625" customWidth="1"/>
    <col min="12045" max="12045" width="10.7109375" customWidth="1"/>
    <col min="12286" max="12286" width="9.7109375" bestFit="1" customWidth="1"/>
    <col min="12288" max="12288" width="9.5703125" bestFit="1" customWidth="1"/>
    <col min="12289" max="12289" width="10.7109375" customWidth="1"/>
    <col min="12290" max="12290" width="10.85546875" customWidth="1"/>
    <col min="12291" max="12291" width="9.42578125" bestFit="1" customWidth="1"/>
    <col min="12292" max="12292" width="10.140625" customWidth="1"/>
    <col min="12293" max="12293" width="9.42578125" bestFit="1" customWidth="1"/>
    <col min="12294" max="12294" width="10.85546875" bestFit="1" customWidth="1"/>
    <col min="12295" max="12295" width="9.28515625" bestFit="1" customWidth="1"/>
    <col min="12296" max="12296" width="11.140625" customWidth="1"/>
    <col min="12297" max="12297" width="9.42578125" bestFit="1" customWidth="1"/>
    <col min="12298" max="12298" width="10.42578125" customWidth="1"/>
    <col min="12299" max="12299" width="10.28515625" customWidth="1"/>
    <col min="12301" max="12301" width="10.7109375" customWidth="1"/>
    <col min="12542" max="12542" width="9.7109375" bestFit="1" customWidth="1"/>
    <col min="12544" max="12544" width="9.5703125" bestFit="1" customWidth="1"/>
    <col min="12545" max="12545" width="10.7109375" customWidth="1"/>
    <col min="12546" max="12546" width="10.85546875" customWidth="1"/>
    <col min="12547" max="12547" width="9.42578125" bestFit="1" customWidth="1"/>
    <col min="12548" max="12548" width="10.140625" customWidth="1"/>
    <col min="12549" max="12549" width="9.42578125" bestFit="1" customWidth="1"/>
    <col min="12550" max="12550" width="10.85546875" bestFit="1" customWidth="1"/>
    <col min="12551" max="12551" width="9.28515625" bestFit="1" customWidth="1"/>
    <col min="12552" max="12552" width="11.140625" customWidth="1"/>
    <col min="12553" max="12553" width="9.42578125" bestFit="1" customWidth="1"/>
    <col min="12554" max="12554" width="10.42578125" customWidth="1"/>
    <col min="12555" max="12555" width="10.28515625" customWidth="1"/>
    <col min="12557" max="12557" width="10.7109375" customWidth="1"/>
    <col min="12798" max="12798" width="9.7109375" bestFit="1" customWidth="1"/>
    <col min="12800" max="12800" width="9.5703125" bestFit="1" customWidth="1"/>
    <col min="12801" max="12801" width="10.7109375" customWidth="1"/>
    <col min="12802" max="12802" width="10.85546875" customWidth="1"/>
    <col min="12803" max="12803" width="9.42578125" bestFit="1" customWidth="1"/>
    <col min="12804" max="12804" width="10.140625" customWidth="1"/>
    <col min="12805" max="12805" width="9.42578125" bestFit="1" customWidth="1"/>
    <col min="12806" max="12806" width="10.85546875" bestFit="1" customWidth="1"/>
    <col min="12807" max="12807" width="9.28515625" bestFit="1" customWidth="1"/>
    <col min="12808" max="12808" width="11.140625" customWidth="1"/>
    <col min="12809" max="12809" width="9.42578125" bestFit="1" customWidth="1"/>
    <col min="12810" max="12810" width="10.42578125" customWidth="1"/>
    <col min="12811" max="12811" width="10.28515625" customWidth="1"/>
    <col min="12813" max="12813" width="10.7109375" customWidth="1"/>
    <col min="13054" max="13054" width="9.7109375" bestFit="1" customWidth="1"/>
    <col min="13056" max="13056" width="9.5703125" bestFit="1" customWidth="1"/>
    <col min="13057" max="13057" width="10.7109375" customWidth="1"/>
    <col min="13058" max="13058" width="10.85546875" customWidth="1"/>
    <col min="13059" max="13059" width="9.42578125" bestFit="1" customWidth="1"/>
    <col min="13060" max="13060" width="10.140625" customWidth="1"/>
    <col min="13061" max="13061" width="9.42578125" bestFit="1" customWidth="1"/>
    <col min="13062" max="13062" width="10.85546875" bestFit="1" customWidth="1"/>
    <col min="13063" max="13063" width="9.28515625" bestFit="1" customWidth="1"/>
    <col min="13064" max="13064" width="11.140625" customWidth="1"/>
    <col min="13065" max="13065" width="9.42578125" bestFit="1" customWidth="1"/>
    <col min="13066" max="13066" width="10.42578125" customWidth="1"/>
    <col min="13067" max="13067" width="10.28515625" customWidth="1"/>
    <col min="13069" max="13069" width="10.7109375" customWidth="1"/>
    <col min="13310" max="13310" width="9.7109375" bestFit="1" customWidth="1"/>
    <col min="13312" max="13312" width="9.5703125" bestFit="1" customWidth="1"/>
    <col min="13313" max="13313" width="10.7109375" customWidth="1"/>
    <col min="13314" max="13314" width="10.85546875" customWidth="1"/>
    <col min="13315" max="13315" width="9.42578125" bestFit="1" customWidth="1"/>
    <col min="13316" max="13316" width="10.140625" customWidth="1"/>
    <col min="13317" max="13317" width="9.42578125" bestFit="1" customWidth="1"/>
    <col min="13318" max="13318" width="10.85546875" bestFit="1" customWidth="1"/>
    <col min="13319" max="13319" width="9.28515625" bestFit="1" customWidth="1"/>
    <col min="13320" max="13320" width="11.140625" customWidth="1"/>
    <col min="13321" max="13321" width="9.42578125" bestFit="1" customWidth="1"/>
    <col min="13322" max="13322" width="10.42578125" customWidth="1"/>
    <col min="13323" max="13323" width="10.28515625" customWidth="1"/>
    <col min="13325" max="13325" width="10.7109375" customWidth="1"/>
    <col min="13566" max="13566" width="9.7109375" bestFit="1" customWidth="1"/>
    <col min="13568" max="13568" width="9.5703125" bestFit="1" customWidth="1"/>
    <col min="13569" max="13569" width="10.7109375" customWidth="1"/>
    <col min="13570" max="13570" width="10.85546875" customWidth="1"/>
    <col min="13571" max="13571" width="9.42578125" bestFit="1" customWidth="1"/>
    <col min="13572" max="13572" width="10.140625" customWidth="1"/>
    <col min="13573" max="13573" width="9.42578125" bestFit="1" customWidth="1"/>
    <col min="13574" max="13574" width="10.85546875" bestFit="1" customWidth="1"/>
    <col min="13575" max="13575" width="9.28515625" bestFit="1" customWidth="1"/>
    <col min="13576" max="13576" width="11.140625" customWidth="1"/>
    <col min="13577" max="13577" width="9.42578125" bestFit="1" customWidth="1"/>
    <col min="13578" max="13578" width="10.42578125" customWidth="1"/>
    <col min="13579" max="13579" width="10.28515625" customWidth="1"/>
    <col min="13581" max="13581" width="10.7109375" customWidth="1"/>
    <col min="13822" max="13822" width="9.7109375" bestFit="1" customWidth="1"/>
    <col min="13824" max="13824" width="9.5703125" bestFit="1" customWidth="1"/>
    <col min="13825" max="13825" width="10.7109375" customWidth="1"/>
    <col min="13826" max="13826" width="10.85546875" customWidth="1"/>
    <col min="13827" max="13827" width="9.42578125" bestFit="1" customWidth="1"/>
    <col min="13828" max="13828" width="10.140625" customWidth="1"/>
    <col min="13829" max="13829" width="9.42578125" bestFit="1" customWidth="1"/>
    <col min="13830" max="13830" width="10.85546875" bestFit="1" customWidth="1"/>
    <col min="13831" max="13831" width="9.28515625" bestFit="1" customWidth="1"/>
    <col min="13832" max="13832" width="11.140625" customWidth="1"/>
    <col min="13833" max="13833" width="9.42578125" bestFit="1" customWidth="1"/>
    <col min="13834" max="13834" width="10.42578125" customWidth="1"/>
    <col min="13835" max="13835" width="10.28515625" customWidth="1"/>
    <col min="13837" max="13837" width="10.7109375" customWidth="1"/>
    <col min="14078" max="14078" width="9.7109375" bestFit="1" customWidth="1"/>
    <col min="14080" max="14080" width="9.5703125" bestFit="1" customWidth="1"/>
    <col min="14081" max="14081" width="10.7109375" customWidth="1"/>
    <col min="14082" max="14082" width="10.85546875" customWidth="1"/>
    <col min="14083" max="14083" width="9.42578125" bestFit="1" customWidth="1"/>
    <col min="14084" max="14084" width="10.140625" customWidth="1"/>
    <col min="14085" max="14085" width="9.42578125" bestFit="1" customWidth="1"/>
    <col min="14086" max="14086" width="10.85546875" bestFit="1" customWidth="1"/>
    <col min="14087" max="14087" width="9.28515625" bestFit="1" customWidth="1"/>
    <col min="14088" max="14088" width="11.140625" customWidth="1"/>
    <col min="14089" max="14089" width="9.42578125" bestFit="1" customWidth="1"/>
    <col min="14090" max="14090" width="10.42578125" customWidth="1"/>
    <col min="14091" max="14091" width="10.28515625" customWidth="1"/>
    <col min="14093" max="14093" width="10.7109375" customWidth="1"/>
    <col min="14334" max="14334" width="9.7109375" bestFit="1" customWidth="1"/>
    <col min="14336" max="14336" width="9.5703125" bestFit="1" customWidth="1"/>
    <col min="14337" max="14337" width="10.7109375" customWidth="1"/>
    <col min="14338" max="14338" width="10.85546875" customWidth="1"/>
    <col min="14339" max="14339" width="9.42578125" bestFit="1" customWidth="1"/>
    <col min="14340" max="14340" width="10.140625" customWidth="1"/>
    <col min="14341" max="14341" width="9.42578125" bestFit="1" customWidth="1"/>
    <col min="14342" max="14342" width="10.85546875" bestFit="1" customWidth="1"/>
    <col min="14343" max="14343" width="9.28515625" bestFit="1" customWidth="1"/>
    <col min="14344" max="14344" width="11.140625" customWidth="1"/>
    <col min="14345" max="14345" width="9.42578125" bestFit="1" customWidth="1"/>
    <col min="14346" max="14346" width="10.42578125" customWidth="1"/>
    <col min="14347" max="14347" width="10.28515625" customWidth="1"/>
    <col min="14349" max="14349" width="10.7109375" customWidth="1"/>
    <col min="14590" max="14590" width="9.7109375" bestFit="1" customWidth="1"/>
    <col min="14592" max="14592" width="9.5703125" bestFit="1" customWidth="1"/>
    <col min="14593" max="14593" width="10.7109375" customWidth="1"/>
    <col min="14594" max="14594" width="10.85546875" customWidth="1"/>
    <col min="14595" max="14595" width="9.42578125" bestFit="1" customWidth="1"/>
    <col min="14596" max="14596" width="10.140625" customWidth="1"/>
    <col min="14597" max="14597" width="9.42578125" bestFit="1" customWidth="1"/>
    <col min="14598" max="14598" width="10.85546875" bestFit="1" customWidth="1"/>
    <col min="14599" max="14599" width="9.28515625" bestFit="1" customWidth="1"/>
    <col min="14600" max="14600" width="11.140625" customWidth="1"/>
    <col min="14601" max="14601" width="9.42578125" bestFit="1" customWidth="1"/>
    <col min="14602" max="14602" width="10.42578125" customWidth="1"/>
    <col min="14603" max="14603" width="10.28515625" customWidth="1"/>
    <col min="14605" max="14605" width="10.7109375" customWidth="1"/>
    <col min="14846" max="14846" width="9.7109375" bestFit="1" customWidth="1"/>
    <col min="14848" max="14848" width="9.5703125" bestFit="1" customWidth="1"/>
    <col min="14849" max="14849" width="10.7109375" customWidth="1"/>
    <col min="14850" max="14850" width="10.85546875" customWidth="1"/>
    <col min="14851" max="14851" width="9.42578125" bestFit="1" customWidth="1"/>
    <col min="14852" max="14852" width="10.140625" customWidth="1"/>
    <col min="14853" max="14853" width="9.42578125" bestFit="1" customWidth="1"/>
    <col min="14854" max="14854" width="10.85546875" bestFit="1" customWidth="1"/>
    <col min="14855" max="14855" width="9.28515625" bestFit="1" customWidth="1"/>
    <col min="14856" max="14856" width="11.140625" customWidth="1"/>
    <col min="14857" max="14857" width="9.42578125" bestFit="1" customWidth="1"/>
    <col min="14858" max="14858" width="10.42578125" customWidth="1"/>
    <col min="14859" max="14859" width="10.28515625" customWidth="1"/>
    <col min="14861" max="14861" width="10.7109375" customWidth="1"/>
    <col min="15102" max="15102" width="9.7109375" bestFit="1" customWidth="1"/>
    <col min="15104" max="15104" width="9.5703125" bestFit="1" customWidth="1"/>
    <col min="15105" max="15105" width="10.7109375" customWidth="1"/>
    <col min="15106" max="15106" width="10.85546875" customWidth="1"/>
    <col min="15107" max="15107" width="9.42578125" bestFit="1" customWidth="1"/>
    <col min="15108" max="15108" width="10.140625" customWidth="1"/>
    <col min="15109" max="15109" width="9.42578125" bestFit="1" customWidth="1"/>
    <col min="15110" max="15110" width="10.85546875" bestFit="1" customWidth="1"/>
    <col min="15111" max="15111" width="9.28515625" bestFit="1" customWidth="1"/>
    <col min="15112" max="15112" width="11.140625" customWidth="1"/>
    <col min="15113" max="15113" width="9.42578125" bestFit="1" customWidth="1"/>
    <col min="15114" max="15114" width="10.42578125" customWidth="1"/>
    <col min="15115" max="15115" width="10.28515625" customWidth="1"/>
    <col min="15117" max="15117" width="10.7109375" customWidth="1"/>
    <col min="15358" max="15358" width="9.7109375" bestFit="1" customWidth="1"/>
    <col min="15360" max="15360" width="9.5703125" bestFit="1" customWidth="1"/>
    <col min="15361" max="15361" width="10.7109375" customWidth="1"/>
    <col min="15362" max="15362" width="10.85546875" customWidth="1"/>
    <col min="15363" max="15363" width="9.42578125" bestFit="1" customWidth="1"/>
    <col min="15364" max="15364" width="10.140625" customWidth="1"/>
    <col min="15365" max="15365" width="9.42578125" bestFit="1" customWidth="1"/>
    <col min="15366" max="15366" width="10.85546875" bestFit="1" customWidth="1"/>
    <col min="15367" max="15367" width="9.28515625" bestFit="1" customWidth="1"/>
    <col min="15368" max="15368" width="11.140625" customWidth="1"/>
    <col min="15369" max="15369" width="9.42578125" bestFit="1" customWidth="1"/>
    <col min="15370" max="15370" width="10.42578125" customWidth="1"/>
    <col min="15371" max="15371" width="10.28515625" customWidth="1"/>
    <col min="15373" max="15373" width="10.7109375" customWidth="1"/>
    <col min="15614" max="15614" width="9.7109375" bestFit="1" customWidth="1"/>
    <col min="15616" max="15616" width="9.5703125" bestFit="1" customWidth="1"/>
    <col min="15617" max="15617" width="10.7109375" customWidth="1"/>
    <col min="15618" max="15618" width="10.85546875" customWidth="1"/>
    <col min="15619" max="15619" width="9.42578125" bestFit="1" customWidth="1"/>
    <col min="15620" max="15620" width="10.140625" customWidth="1"/>
    <col min="15621" max="15621" width="9.42578125" bestFit="1" customWidth="1"/>
    <col min="15622" max="15622" width="10.85546875" bestFit="1" customWidth="1"/>
    <col min="15623" max="15623" width="9.28515625" bestFit="1" customWidth="1"/>
    <col min="15624" max="15624" width="11.140625" customWidth="1"/>
    <col min="15625" max="15625" width="9.42578125" bestFit="1" customWidth="1"/>
    <col min="15626" max="15626" width="10.42578125" customWidth="1"/>
    <col min="15627" max="15627" width="10.28515625" customWidth="1"/>
    <col min="15629" max="15629" width="10.7109375" customWidth="1"/>
    <col min="15870" max="15870" width="9.7109375" bestFit="1" customWidth="1"/>
    <col min="15872" max="15872" width="9.5703125" bestFit="1" customWidth="1"/>
    <col min="15873" max="15873" width="10.7109375" customWidth="1"/>
    <col min="15874" max="15874" width="10.85546875" customWidth="1"/>
    <col min="15875" max="15875" width="9.42578125" bestFit="1" customWidth="1"/>
    <col min="15876" max="15876" width="10.140625" customWidth="1"/>
    <col min="15877" max="15877" width="9.42578125" bestFit="1" customWidth="1"/>
    <col min="15878" max="15878" width="10.85546875" bestFit="1" customWidth="1"/>
    <col min="15879" max="15879" width="9.28515625" bestFit="1" customWidth="1"/>
    <col min="15880" max="15880" width="11.140625" customWidth="1"/>
    <col min="15881" max="15881" width="9.42578125" bestFit="1" customWidth="1"/>
    <col min="15882" max="15882" width="10.42578125" customWidth="1"/>
    <col min="15883" max="15883" width="10.28515625" customWidth="1"/>
    <col min="15885" max="15885" width="10.7109375" customWidth="1"/>
    <col min="16126" max="16126" width="9.7109375" bestFit="1" customWidth="1"/>
    <col min="16128" max="16128" width="9.5703125" bestFit="1" customWidth="1"/>
    <col min="16129" max="16129" width="10.7109375" customWidth="1"/>
    <col min="16130" max="16130" width="10.85546875" customWidth="1"/>
    <col min="16131" max="16131" width="9.42578125" bestFit="1" customWidth="1"/>
    <col min="16132" max="16132" width="10.140625" customWidth="1"/>
    <col min="16133" max="16133" width="9.42578125" bestFit="1" customWidth="1"/>
    <col min="16134" max="16134" width="10.85546875" bestFit="1" customWidth="1"/>
    <col min="16135" max="16135" width="9.28515625" bestFit="1" customWidth="1"/>
    <col min="16136" max="16136" width="11.140625" customWidth="1"/>
    <col min="16137" max="16137" width="9.42578125" bestFit="1" customWidth="1"/>
    <col min="16138" max="16138" width="10.42578125" customWidth="1"/>
    <col min="16139" max="16139" width="10.28515625" customWidth="1"/>
    <col min="16141" max="16141" width="10.7109375" customWidth="1"/>
  </cols>
  <sheetData>
    <row r="2" spans="2:21" ht="15.75" x14ac:dyDescent="0.25">
      <c r="C2" s="44" t="s">
        <v>66</v>
      </c>
    </row>
    <row r="4" spans="2:21" ht="15.75" thickBot="1" x14ac:dyDescent="0.3"/>
    <row r="5" spans="2:21" ht="33" customHeight="1" thickBot="1" x14ac:dyDescent="0.3">
      <c r="B5" s="80" t="s">
        <v>27</v>
      </c>
      <c r="C5" s="43" t="s">
        <v>26</v>
      </c>
      <c r="D5" s="24"/>
      <c r="E5" s="24"/>
      <c r="F5" s="24"/>
      <c r="G5" s="24"/>
      <c r="H5" s="78"/>
      <c r="I5" s="78"/>
      <c r="J5" s="78"/>
      <c r="K5" s="79"/>
      <c r="L5" s="83" t="s">
        <v>49</v>
      </c>
      <c r="M5" s="84"/>
      <c r="N5" s="84"/>
      <c r="O5" s="85"/>
      <c r="P5" s="82" t="s">
        <v>25</v>
      </c>
      <c r="Q5" s="78"/>
      <c r="R5" s="78"/>
      <c r="S5" s="79"/>
      <c r="T5" s="42"/>
      <c r="U5" s="42"/>
    </row>
    <row r="6" spans="2:21" ht="15.75" thickBot="1" x14ac:dyDescent="0.3">
      <c r="B6" s="81"/>
      <c r="C6" s="6"/>
      <c r="D6" s="16"/>
      <c r="E6" s="16"/>
      <c r="F6" s="41">
        <v>1000</v>
      </c>
      <c r="G6" s="40" t="s">
        <v>24</v>
      </c>
      <c r="H6" s="74">
        <v>42370</v>
      </c>
      <c r="I6" s="75"/>
      <c r="J6" s="74">
        <v>42736</v>
      </c>
      <c r="K6" s="75"/>
      <c r="L6" s="74">
        <v>42917</v>
      </c>
      <c r="M6" s="75"/>
      <c r="N6" s="74">
        <v>43101</v>
      </c>
      <c r="O6" s="75"/>
      <c r="P6" s="74">
        <v>42979</v>
      </c>
      <c r="Q6" s="75"/>
      <c r="R6" s="74">
        <v>43101</v>
      </c>
      <c r="S6" s="75"/>
      <c r="T6" s="39"/>
      <c r="U6" s="39"/>
    </row>
    <row r="7" spans="2:21" ht="13.5" customHeight="1" thickBot="1" x14ac:dyDescent="0.3">
      <c r="H7" s="38"/>
      <c r="I7" s="37"/>
      <c r="J7" s="76"/>
      <c r="K7" s="77"/>
      <c r="L7" s="76"/>
      <c r="M7" s="77"/>
      <c r="N7" s="76"/>
      <c r="O7" s="77"/>
      <c r="P7" s="76"/>
      <c r="Q7" s="77"/>
      <c r="R7" s="76"/>
      <c r="S7" s="77"/>
      <c r="T7" s="36"/>
      <c r="U7" s="36"/>
    </row>
    <row r="8" spans="2:21" ht="15.75" customHeight="1" x14ac:dyDescent="0.25">
      <c r="H8" s="35" t="s">
        <v>23</v>
      </c>
      <c r="I8" s="34" t="s">
        <v>22</v>
      </c>
      <c r="J8" s="35" t="s">
        <v>23</v>
      </c>
      <c r="K8" s="34" t="s">
        <v>22</v>
      </c>
      <c r="L8" s="35" t="s">
        <v>23</v>
      </c>
      <c r="M8" s="34" t="s">
        <v>22</v>
      </c>
      <c r="N8" s="35" t="s">
        <v>23</v>
      </c>
      <c r="O8" s="34" t="s">
        <v>22</v>
      </c>
      <c r="P8" s="35" t="s">
        <v>23</v>
      </c>
      <c r="Q8" s="34" t="s">
        <v>22</v>
      </c>
      <c r="R8" s="35" t="s">
        <v>23</v>
      </c>
      <c r="S8" s="34" t="s">
        <v>22</v>
      </c>
      <c r="T8" s="33"/>
      <c r="U8" s="33"/>
    </row>
    <row r="9" spans="2:21" x14ac:dyDescent="0.25">
      <c r="C9" t="s">
        <v>21</v>
      </c>
      <c r="H9" s="9"/>
      <c r="I9" s="32"/>
      <c r="J9" s="9"/>
      <c r="K9" s="32"/>
      <c r="L9" s="9"/>
      <c r="M9" s="32"/>
      <c r="N9" s="9"/>
      <c r="O9" s="32"/>
      <c r="P9" s="9"/>
      <c r="Q9" s="32"/>
      <c r="R9" s="9"/>
      <c r="S9" s="32"/>
      <c r="T9" s="31"/>
      <c r="U9" s="31"/>
    </row>
    <row r="10" spans="2:21" x14ac:dyDescent="0.25">
      <c r="B10" s="69">
        <v>1</v>
      </c>
      <c r="D10" t="s">
        <v>20</v>
      </c>
      <c r="H10" s="30">
        <v>14.65</v>
      </c>
      <c r="I10" s="8">
        <f>H10</f>
        <v>14.65</v>
      </c>
      <c r="J10" s="30">
        <v>14.65</v>
      </c>
      <c r="K10" s="8">
        <f>J10</f>
        <v>14.65</v>
      </c>
      <c r="L10" s="30">
        <v>14.65</v>
      </c>
      <c r="M10" s="8">
        <f>L10</f>
        <v>14.65</v>
      </c>
      <c r="N10" s="30">
        <v>14.65</v>
      </c>
      <c r="O10" s="8">
        <f>N10</f>
        <v>14.65</v>
      </c>
      <c r="P10" s="30">
        <v>14.65</v>
      </c>
      <c r="Q10" s="8">
        <f>P10</f>
        <v>14.65</v>
      </c>
      <c r="R10" s="30">
        <v>14.65</v>
      </c>
      <c r="S10" s="8">
        <f>R10</f>
        <v>14.65</v>
      </c>
      <c r="T10" s="7"/>
      <c r="U10" s="7"/>
    </row>
    <row r="11" spans="2:21" x14ac:dyDescent="0.25">
      <c r="B11" s="69" t="s">
        <v>19</v>
      </c>
      <c r="D11" t="s">
        <v>18</v>
      </c>
      <c r="G11" s="29">
        <f>MIN(F6,1000)</f>
        <v>1000</v>
      </c>
      <c r="H11" s="28">
        <v>0.12139999999999999</v>
      </c>
      <c r="I11" s="8">
        <f>H11*$F$6</f>
        <v>121.39999999999999</v>
      </c>
      <c r="J11" s="28">
        <v>0.12139999999999999</v>
      </c>
      <c r="K11" s="8">
        <f>J11*$F$6</f>
        <v>121.39999999999999</v>
      </c>
      <c r="L11" s="28">
        <v>0.12139999999999999</v>
      </c>
      <c r="M11" s="8">
        <f>L11*$F$6</f>
        <v>121.39999999999999</v>
      </c>
      <c r="N11" s="28">
        <v>0.12139999999999999</v>
      </c>
      <c r="O11" s="8">
        <f>N11*$F$6</f>
        <v>121.39999999999999</v>
      </c>
      <c r="P11" s="28">
        <v>0.12139999999999999</v>
      </c>
      <c r="Q11" s="8">
        <f>P11*$F$6</f>
        <v>121.39999999999999</v>
      </c>
      <c r="R11" s="28">
        <v>0.12139999999999999</v>
      </c>
      <c r="S11" s="8">
        <f>R11*$F$6</f>
        <v>121.39999999999999</v>
      </c>
      <c r="T11" s="7"/>
      <c r="U11" s="7"/>
    </row>
    <row r="12" spans="2:21" x14ac:dyDescent="0.25">
      <c r="B12" s="69" t="s">
        <v>17</v>
      </c>
      <c r="D12" t="s">
        <v>16</v>
      </c>
      <c r="G12" s="29">
        <f>F6-G11</f>
        <v>0</v>
      </c>
      <c r="H12" s="28"/>
      <c r="I12" s="11"/>
      <c r="J12" s="28"/>
      <c r="K12" s="11"/>
      <c r="L12" s="28"/>
      <c r="M12" s="11"/>
      <c r="N12" s="28"/>
      <c r="O12" s="11"/>
      <c r="P12" s="28"/>
      <c r="Q12" s="11"/>
      <c r="R12" s="28"/>
      <c r="S12" s="11"/>
      <c r="T12" s="13"/>
      <c r="U12" s="13"/>
    </row>
    <row r="13" spans="2:21" x14ac:dyDescent="0.25">
      <c r="B13" s="69" t="s">
        <v>15</v>
      </c>
      <c r="C13" t="s">
        <v>14</v>
      </c>
      <c r="H13" s="27">
        <v>-4.8700000000000002E-3</v>
      </c>
      <c r="I13" s="8">
        <f>H13*$F$6</f>
        <v>-4.87</v>
      </c>
      <c r="J13" s="27">
        <v>-5.5999999999999999E-3</v>
      </c>
      <c r="K13" s="8">
        <f>J13*$F$6</f>
        <v>-5.6</v>
      </c>
      <c r="L13" s="27">
        <v>-5.5999999999999999E-3</v>
      </c>
      <c r="M13" s="8">
        <f>L13*$F$6</f>
        <v>-5.6</v>
      </c>
      <c r="N13" s="27">
        <v>-5.5999999999999999E-3</v>
      </c>
      <c r="O13" s="8">
        <f>N13*$F$6</f>
        <v>-5.6</v>
      </c>
      <c r="P13" s="27">
        <v>-5.5999999999999999E-3</v>
      </c>
      <c r="Q13" s="8">
        <f>P13*$F$6</f>
        <v>-5.6</v>
      </c>
      <c r="R13" s="27">
        <f>P13</f>
        <v>-5.5999999999999999E-3</v>
      </c>
      <c r="S13" s="8">
        <f>R13*$F$6</f>
        <v>-5.6</v>
      </c>
      <c r="T13" s="7"/>
      <c r="U13" s="7"/>
    </row>
    <row r="14" spans="2:21" x14ac:dyDescent="0.25">
      <c r="B14" s="69" t="s">
        <v>13</v>
      </c>
      <c r="C14" t="s">
        <v>12</v>
      </c>
      <c r="H14" s="12">
        <v>0.1101</v>
      </c>
      <c r="I14" s="8">
        <f>H14*(I$10+I$11+I$12)</f>
        <v>14.979104999999999</v>
      </c>
      <c r="J14" s="12">
        <v>0.1101</v>
      </c>
      <c r="K14" s="8">
        <f>J14*(K$10+K$11+K$12)</f>
        <v>14.979104999999999</v>
      </c>
      <c r="L14" s="12">
        <f>J14</f>
        <v>0.1101</v>
      </c>
      <c r="M14" s="8">
        <f>L14*(M$10+M$11+M$12)</f>
        <v>14.979104999999999</v>
      </c>
      <c r="N14" s="12">
        <f>L14</f>
        <v>0.1101</v>
      </c>
      <c r="O14" s="8">
        <f>N14*(O$10+O$11+O$12)</f>
        <v>14.979104999999999</v>
      </c>
      <c r="P14" s="12">
        <v>0.20045170172913496</v>
      </c>
      <c r="Q14" s="8">
        <f>P14*(Q$10+Q$11+Q$12)</f>
        <v>27.271454020248807</v>
      </c>
      <c r="R14" s="12">
        <v>0.22120467871662855</v>
      </c>
      <c r="S14" s="8">
        <f>R14*(S$10+S$11+S$12)</f>
        <v>30.094896539397311</v>
      </c>
      <c r="T14" s="7"/>
      <c r="U14" s="7"/>
    </row>
    <row r="15" spans="2:21" x14ac:dyDescent="0.25">
      <c r="B15" s="69" t="s">
        <v>71</v>
      </c>
      <c r="C15" t="s">
        <v>11</v>
      </c>
      <c r="H15" s="27">
        <v>-6.7999999999999996E-3</v>
      </c>
      <c r="I15" s="8">
        <f>H15*$F$6</f>
        <v>-6.8</v>
      </c>
      <c r="J15" s="27">
        <f>H15</f>
        <v>-6.7999999999999996E-3</v>
      </c>
      <c r="K15" s="8">
        <f>J15*$F$6</f>
        <v>-6.8</v>
      </c>
      <c r="L15" s="27">
        <f>J15</f>
        <v>-6.7999999999999996E-3</v>
      </c>
      <c r="M15" s="8">
        <f>L15*$F$6</f>
        <v>-6.8</v>
      </c>
      <c r="N15" s="27">
        <f>L15</f>
        <v>-6.7999999999999996E-3</v>
      </c>
      <c r="O15" s="8">
        <f>N15*$F$6</f>
        <v>-6.8</v>
      </c>
      <c r="P15" s="27">
        <f>N15</f>
        <v>-6.7999999999999996E-3</v>
      </c>
      <c r="Q15" s="8">
        <f>P15*$F$6</f>
        <v>-6.8</v>
      </c>
      <c r="R15" s="27">
        <f>P15</f>
        <v>-6.7999999999999996E-3</v>
      </c>
      <c r="S15" s="8">
        <f>R15*$F$6</f>
        <v>-6.8</v>
      </c>
      <c r="T15" s="7"/>
      <c r="U15" s="7"/>
    </row>
    <row r="16" spans="2:21" x14ac:dyDescent="0.25">
      <c r="B16" s="69" t="s">
        <v>72</v>
      </c>
      <c r="C16" t="s">
        <v>45</v>
      </c>
      <c r="H16" s="12">
        <v>7.1999999999999995E-2</v>
      </c>
      <c r="I16" s="26">
        <f>H16*(I$10+I$11+I$12)</f>
        <v>9.7955999999999985</v>
      </c>
      <c r="J16" s="12">
        <v>0.1162</v>
      </c>
      <c r="K16" s="26">
        <f>J16*(K$10+K$11+K$12)</f>
        <v>15.809009999999997</v>
      </c>
      <c r="L16" s="12">
        <v>7.6700000000000004E-2</v>
      </c>
      <c r="M16" s="26">
        <f>L16*(M$10+M$11+M$12)</f>
        <v>10.435034999999999</v>
      </c>
      <c r="N16" s="12">
        <v>8.3000000000000004E-2</v>
      </c>
      <c r="O16" s="26">
        <f>N16*(O$10+O$11+O$12)</f>
        <v>11.292149999999999</v>
      </c>
      <c r="P16" s="12">
        <f>L16</f>
        <v>7.6700000000000004E-2</v>
      </c>
      <c r="Q16" s="26">
        <f>P16*(Q$10+Q$11+Q$12)</f>
        <v>10.435034999999999</v>
      </c>
      <c r="R16" s="12">
        <f>N16</f>
        <v>8.3000000000000004E-2</v>
      </c>
      <c r="S16" s="26">
        <f>R16*(S$10+S$11+S$12)</f>
        <v>11.292149999999999</v>
      </c>
      <c r="T16" s="7"/>
      <c r="U16" s="7"/>
    </row>
    <row r="17" spans="2:21" x14ac:dyDescent="0.25">
      <c r="B17" s="69" t="s">
        <v>73</v>
      </c>
      <c r="C17" t="s">
        <v>48</v>
      </c>
      <c r="H17" s="25"/>
      <c r="I17" s="8">
        <f>SUM(I10:I16)</f>
        <v>149.15470499999998</v>
      </c>
      <c r="J17" s="25"/>
      <c r="K17" s="8">
        <f>SUM(K10:K16)</f>
        <v>154.43811499999998</v>
      </c>
      <c r="L17" s="25"/>
      <c r="M17" s="8">
        <f>SUM(M10:M16)</f>
        <v>149.06413999999998</v>
      </c>
      <c r="N17" s="25"/>
      <c r="O17" s="8">
        <f>SUM(O10:O16)</f>
        <v>149.92125499999997</v>
      </c>
      <c r="P17" s="25"/>
      <c r="Q17" s="8">
        <f>SUM(Q10:Q16)</f>
        <v>161.35648902024877</v>
      </c>
      <c r="R17" s="25"/>
      <c r="S17" s="8">
        <f>SUM(S10:S16)</f>
        <v>165.03704653939729</v>
      </c>
      <c r="T17" s="7"/>
      <c r="U17" s="7"/>
    </row>
    <row r="18" spans="2:21" ht="15.75" thickBot="1" x14ac:dyDescent="0.3">
      <c r="H18" s="25"/>
      <c r="I18" s="8"/>
      <c r="J18" s="25"/>
      <c r="K18" s="8"/>
      <c r="L18" s="25"/>
      <c r="M18" s="8"/>
      <c r="N18" s="25"/>
      <c r="O18" s="8"/>
      <c r="P18" s="25"/>
      <c r="Q18" s="8"/>
      <c r="R18" s="25"/>
      <c r="S18" s="8"/>
      <c r="T18" s="7"/>
      <c r="U18" s="7"/>
    </row>
    <row r="19" spans="2:21" x14ac:dyDescent="0.25">
      <c r="B19" s="69" t="s">
        <v>74</v>
      </c>
      <c r="C19" s="23" t="s">
        <v>47</v>
      </c>
      <c r="D19" s="24"/>
      <c r="E19" s="24"/>
      <c r="F19" s="24"/>
      <c r="G19" s="24"/>
      <c r="H19" s="22"/>
      <c r="I19" s="21">
        <f>I17-I13-I15</f>
        <v>160.82470499999999</v>
      </c>
      <c r="J19" s="22"/>
      <c r="K19" s="21">
        <f>K17-K13-K15</f>
        <v>166.83811499999999</v>
      </c>
      <c r="L19" s="22"/>
      <c r="M19" s="21">
        <f>M17-M13-M15</f>
        <v>161.46413999999999</v>
      </c>
      <c r="N19" s="22"/>
      <c r="O19" s="21">
        <f>O17-O13-O15</f>
        <v>162.32125499999998</v>
      </c>
      <c r="P19" s="22"/>
      <c r="Q19" s="21">
        <f>Q17-Q13-Q15</f>
        <v>173.75648902024878</v>
      </c>
      <c r="R19" s="22"/>
      <c r="S19" s="21">
        <f>S17-S13-S15</f>
        <v>177.4370465393973</v>
      </c>
      <c r="T19" s="5"/>
      <c r="U19" s="5"/>
    </row>
    <row r="20" spans="2:21" x14ac:dyDescent="0.25">
      <c r="B20" s="4"/>
      <c r="C20" s="20" t="s">
        <v>10</v>
      </c>
      <c r="D20" s="19"/>
      <c r="E20" s="19"/>
      <c r="F20" s="19"/>
      <c r="G20" s="19"/>
      <c r="H20" s="10"/>
      <c r="I20" s="18">
        <v>0</v>
      </c>
      <c r="J20" s="10"/>
      <c r="K20" s="18">
        <f>K19-I19</f>
        <v>6.0134099999999933</v>
      </c>
      <c r="L20" s="10"/>
      <c r="M20" s="18">
        <f>M19-K19</f>
        <v>-5.3739750000000015</v>
      </c>
      <c r="N20" s="10"/>
      <c r="O20" s="18">
        <f>O19-M19</f>
        <v>0.85711499999999319</v>
      </c>
      <c r="P20" s="20"/>
      <c r="Q20" s="18">
        <f>Q19-M19</f>
        <v>12.292349020248793</v>
      </c>
      <c r="R20" s="20"/>
      <c r="S20" s="18">
        <f>S19-Q19</f>
        <v>3.6805575191485218</v>
      </c>
      <c r="T20" s="17"/>
      <c r="U20" s="17"/>
    </row>
    <row r="21" spans="2:21" ht="15.75" thickBot="1" x14ac:dyDescent="0.3">
      <c r="B21" s="4"/>
      <c r="C21" s="6" t="s">
        <v>50</v>
      </c>
      <c r="D21" s="16"/>
      <c r="E21" s="16"/>
      <c r="F21" s="16"/>
      <c r="G21" s="16"/>
      <c r="H21" s="6"/>
      <c r="I21" s="15"/>
      <c r="J21" s="6"/>
      <c r="K21" s="15"/>
      <c r="L21" s="6"/>
      <c r="M21" s="15"/>
      <c r="N21" s="6"/>
      <c r="O21" s="15"/>
      <c r="P21" s="6"/>
      <c r="Q21" s="15"/>
      <c r="R21" s="6"/>
      <c r="S21" s="15">
        <f>S19-O19</f>
        <v>15.115791539397321</v>
      </c>
      <c r="T21" s="14"/>
      <c r="U21" s="14"/>
    </row>
    <row r="23" spans="2:21" x14ac:dyDescent="0.25">
      <c r="B23" t="s">
        <v>39</v>
      </c>
    </row>
    <row r="24" spans="2:21" x14ac:dyDescent="0.25">
      <c r="B24" t="s">
        <v>67</v>
      </c>
    </row>
    <row r="25" spans="2:21" x14ac:dyDescent="0.25">
      <c r="B25" s="66" t="s">
        <v>68</v>
      </c>
    </row>
    <row r="30" spans="2:21" x14ac:dyDescent="0.25">
      <c r="K30" s="3"/>
      <c r="L30" s="3"/>
      <c r="M30" s="3"/>
      <c r="N30" s="3"/>
      <c r="O30" s="3"/>
      <c r="Q30" s="3"/>
    </row>
    <row r="31" spans="2:21" x14ac:dyDescent="0.25">
      <c r="Q31" s="1"/>
    </row>
  </sheetData>
  <mergeCells count="15">
    <mergeCell ref="L5:O5"/>
    <mergeCell ref="L6:M6"/>
    <mergeCell ref="N6:O6"/>
    <mergeCell ref="L7:M7"/>
    <mergeCell ref="N7:O7"/>
    <mergeCell ref="P6:Q6"/>
    <mergeCell ref="P7:Q7"/>
    <mergeCell ref="R6:S6"/>
    <mergeCell ref="R7:S7"/>
    <mergeCell ref="P5:S5"/>
    <mergeCell ref="J6:K6"/>
    <mergeCell ref="J7:K7"/>
    <mergeCell ref="H5:K5"/>
    <mergeCell ref="H6:I6"/>
    <mergeCell ref="B5:B6"/>
  </mergeCells>
  <printOptions horizontalCentered="1"/>
  <pageMargins left="0.59055118110236227" right="0.59055118110236227" top="0.59055118110236227" bottom="0.59055118110236227" header="0.31496062992125984" footer="0.31496062992125984"/>
  <pageSetup scale="33" orientation="landscape" r:id="rId1"/>
  <colBreaks count="1" manualBreakCount="1">
    <brk id="21" max="70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23"/>
  <sheetViews>
    <sheetView showGridLines="0" view="pageBreakPreview" zoomScaleSheetLayoutView="100" workbookViewId="0">
      <selection activeCell="H13" sqref="H13"/>
    </sheetView>
  </sheetViews>
  <sheetFormatPr defaultRowHeight="15" x14ac:dyDescent="0.25"/>
  <cols>
    <col min="2" max="2" width="20" bestFit="1" customWidth="1"/>
    <col min="4" max="4" width="9.7109375" bestFit="1" customWidth="1"/>
    <col min="5" max="5" width="11.85546875" customWidth="1"/>
    <col min="6" max="6" width="9.5703125" bestFit="1" customWidth="1"/>
    <col min="7" max="7" width="13" customWidth="1"/>
    <col min="248" max="248" width="9.7109375" bestFit="1" customWidth="1"/>
    <col min="249" max="249" width="11.85546875" customWidth="1"/>
    <col min="250" max="250" width="9.5703125" bestFit="1" customWidth="1"/>
    <col min="251" max="251" width="10.7109375" customWidth="1"/>
    <col min="252" max="252" width="10.85546875" customWidth="1"/>
    <col min="253" max="253" width="9.42578125" bestFit="1" customWidth="1"/>
    <col min="254" max="254" width="10.140625" customWidth="1"/>
    <col min="255" max="255" width="9.42578125" bestFit="1" customWidth="1"/>
    <col min="256" max="256" width="10.85546875" bestFit="1" customWidth="1"/>
    <col min="257" max="257" width="9.28515625" bestFit="1" customWidth="1"/>
    <col min="258" max="258" width="11.140625" customWidth="1"/>
    <col min="259" max="259" width="9.42578125" bestFit="1" customWidth="1"/>
    <col min="260" max="260" width="10.42578125" customWidth="1"/>
    <col min="261" max="261" width="10.28515625" customWidth="1"/>
    <col min="504" max="504" width="9.7109375" bestFit="1" customWidth="1"/>
    <col min="505" max="505" width="11.85546875" customWidth="1"/>
    <col min="506" max="506" width="9.5703125" bestFit="1" customWidth="1"/>
    <col min="507" max="507" width="10.7109375" customWidth="1"/>
    <col min="508" max="508" width="10.85546875" customWidth="1"/>
    <col min="509" max="509" width="9.42578125" bestFit="1" customWidth="1"/>
    <col min="510" max="510" width="10.140625" customWidth="1"/>
    <col min="511" max="511" width="9.42578125" bestFit="1" customWidth="1"/>
    <col min="512" max="512" width="10.85546875" bestFit="1" customWidth="1"/>
    <col min="513" max="513" width="9.28515625" bestFit="1" customWidth="1"/>
    <col min="514" max="514" width="11.140625" customWidth="1"/>
    <col min="515" max="515" width="9.42578125" bestFit="1" customWidth="1"/>
    <col min="516" max="516" width="10.42578125" customWidth="1"/>
    <col min="517" max="517" width="10.28515625" customWidth="1"/>
    <col min="760" max="760" width="9.7109375" bestFit="1" customWidth="1"/>
    <col min="761" max="761" width="11.85546875" customWidth="1"/>
    <col min="762" max="762" width="9.5703125" bestFit="1" customWidth="1"/>
    <col min="763" max="763" width="10.7109375" customWidth="1"/>
    <col min="764" max="764" width="10.85546875" customWidth="1"/>
    <col min="765" max="765" width="9.42578125" bestFit="1" customWidth="1"/>
    <col min="766" max="766" width="10.140625" customWidth="1"/>
    <col min="767" max="767" width="9.42578125" bestFit="1" customWidth="1"/>
    <col min="768" max="768" width="10.85546875" bestFit="1" customWidth="1"/>
    <col min="769" max="769" width="9.28515625" bestFit="1" customWidth="1"/>
    <col min="770" max="770" width="11.140625" customWidth="1"/>
    <col min="771" max="771" width="9.42578125" bestFit="1" customWidth="1"/>
    <col min="772" max="772" width="10.42578125" customWidth="1"/>
    <col min="773" max="773" width="10.28515625" customWidth="1"/>
    <col min="1016" max="1016" width="9.7109375" bestFit="1" customWidth="1"/>
    <col min="1017" max="1017" width="11.85546875" customWidth="1"/>
    <col min="1018" max="1018" width="9.5703125" bestFit="1" customWidth="1"/>
    <col min="1019" max="1019" width="10.7109375" customWidth="1"/>
    <col min="1020" max="1020" width="10.85546875" customWidth="1"/>
    <col min="1021" max="1021" width="9.42578125" bestFit="1" customWidth="1"/>
    <col min="1022" max="1022" width="10.140625" customWidth="1"/>
    <col min="1023" max="1023" width="9.42578125" bestFit="1" customWidth="1"/>
    <col min="1024" max="1024" width="10.85546875" bestFit="1" customWidth="1"/>
    <col min="1025" max="1025" width="9.28515625" bestFit="1" customWidth="1"/>
    <col min="1026" max="1026" width="11.140625" customWidth="1"/>
    <col min="1027" max="1027" width="9.42578125" bestFit="1" customWidth="1"/>
    <col min="1028" max="1028" width="10.42578125" customWidth="1"/>
    <col min="1029" max="1029" width="10.28515625" customWidth="1"/>
    <col min="1272" max="1272" width="9.7109375" bestFit="1" customWidth="1"/>
    <col min="1273" max="1273" width="11.85546875" customWidth="1"/>
    <col min="1274" max="1274" width="9.5703125" bestFit="1" customWidth="1"/>
    <col min="1275" max="1275" width="10.7109375" customWidth="1"/>
    <col min="1276" max="1276" width="10.85546875" customWidth="1"/>
    <col min="1277" max="1277" width="9.42578125" bestFit="1" customWidth="1"/>
    <col min="1278" max="1278" width="10.140625" customWidth="1"/>
    <col min="1279" max="1279" width="9.42578125" bestFit="1" customWidth="1"/>
    <col min="1280" max="1280" width="10.85546875" bestFit="1" customWidth="1"/>
    <col min="1281" max="1281" width="9.28515625" bestFit="1" customWidth="1"/>
    <col min="1282" max="1282" width="11.140625" customWidth="1"/>
    <col min="1283" max="1283" width="9.42578125" bestFit="1" customWidth="1"/>
    <col min="1284" max="1284" width="10.42578125" customWidth="1"/>
    <col min="1285" max="1285" width="10.28515625" customWidth="1"/>
    <col min="1528" max="1528" width="9.7109375" bestFit="1" customWidth="1"/>
    <col min="1529" max="1529" width="11.85546875" customWidth="1"/>
    <col min="1530" max="1530" width="9.5703125" bestFit="1" customWidth="1"/>
    <col min="1531" max="1531" width="10.7109375" customWidth="1"/>
    <col min="1532" max="1532" width="10.85546875" customWidth="1"/>
    <col min="1533" max="1533" width="9.42578125" bestFit="1" customWidth="1"/>
    <col min="1534" max="1534" width="10.140625" customWidth="1"/>
    <col min="1535" max="1535" width="9.42578125" bestFit="1" customWidth="1"/>
    <col min="1536" max="1536" width="10.85546875" bestFit="1" customWidth="1"/>
    <col min="1537" max="1537" width="9.28515625" bestFit="1" customWidth="1"/>
    <col min="1538" max="1538" width="11.140625" customWidth="1"/>
    <col min="1539" max="1539" width="9.42578125" bestFit="1" customWidth="1"/>
    <col min="1540" max="1540" width="10.42578125" customWidth="1"/>
    <col min="1541" max="1541" width="10.28515625" customWidth="1"/>
    <col min="1784" max="1784" width="9.7109375" bestFit="1" customWidth="1"/>
    <col min="1785" max="1785" width="11.85546875" customWidth="1"/>
    <col min="1786" max="1786" width="9.5703125" bestFit="1" customWidth="1"/>
    <col min="1787" max="1787" width="10.7109375" customWidth="1"/>
    <col min="1788" max="1788" width="10.85546875" customWidth="1"/>
    <col min="1789" max="1789" width="9.42578125" bestFit="1" customWidth="1"/>
    <col min="1790" max="1790" width="10.140625" customWidth="1"/>
    <col min="1791" max="1791" width="9.42578125" bestFit="1" customWidth="1"/>
    <col min="1792" max="1792" width="10.85546875" bestFit="1" customWidth="1"/>
    <col min="1793" max="1793" width="9.28515625" bestFit="1" customWidth="1"/>
    <col min="1794" max="1794" width="11.140625" customWidth="1"/>
    <col min="1795" max="1795" width="9.42578125" bestFit="1" customWidth="1"/>
    <col min="1796" max="1796" width="10.42578125" customWidth="1"/>
    <col min="1797" max="1797" width="10.28515625" customWidth="1"/>
    <col min="2040" max="2040" width="9.7109375" bestFit="1" customWidth="1"/>
    <col min="2041" max="2041" width="11.85546875" customWidth="1"/>
    <col min="2042" max="2042" width="9.5703125" bestFit="1" customWidth="1"/>
    <col min="2043" max="2043" width="10.7109375" customWidth="1"/>
    <col min="2044" max="2044" width="10.85546875" customWidth="1"/>
    <col min="2045" max="2045" width="9.42578125" bestFit="1" customWidth="1"/>
    <col min="2046" max="2046" width="10.140625" customWidth="1"/>
    <col min="2047" max="2047" width="9.42578125" bestFit="1" customWidth="1"/>
    <col min="2048" max="2048" width="10.85546875" bestFit="1" customWidth="1"/>
    <col min="2049" max="2049" width="9.28515625" bestFit="1" customWidth="1"/>
    <col min="2050" max="2050" width="11.140625" customWidth="1"/>
    <col min="2051" max="2051" width="9.42578125" bestFit="1" customWidth="1"/>
    <col min="2052" max="2052" width="10.42578125" customWidth="1"/>
    <col min="2053" max="2053" width="10.28515625" customWidth="1"/>
    <col min="2296" max="2296" width="9.7109375" bestFit="1" customWidth="1"/>
    <col min="2297" max="2297" width="11.85546875" customWidth="1"/>
    <col min="2298" max="2298" width="9.5703125" bestFit="1" customWidth="1"/>
    <col min="2299" max="2299" width="10.7109375" customWidth="1"/>
    <col min="2300" max="2300" width="10.85546875" customWidth="1"/>
    <col min="2301" max="2301" width="9.42578125" bestFit="1" customWidth="1"/>
    <col min="2302" max="2302" width="10.140625" customWidth="1"/>
    <col min="2303" max="2303" width="9.42578125" bestFit="1" customWidth="1"/>
    <col min="2304" max="2304" width="10.85546875" bestFit="1" customWidth="1"/>
    <col min="2305" max="2305" width="9.28515625" bestFit="1" customWidth="1"/>
    <col min="2306" max="2306" width="11.140625" customWidth="1"/>
    <col min="2307" max="2307" width="9.42578125" bestFit="1" customWidth="1"/>
    <col min="2308" max="2308" width="10.42578125" customWidth="1"/>
    <col min="2309" max="2309" width="10.28515625" customWidth="1"/>
    <col min="2552" max="2552" width="9.7109375" bestFit="1" customWidth="1"/>
    <col min="2553" max="2553" width="11.85546875" customWidth="1"/>
    <col min="2554" max="2554" width="9.5703125" bestFit="1" customWidth="1"/>
    <col min="2555" max="2555" width="10.7109375" customWidth="1"/>
    <col min="2556" max="2556" width="10.85546875" customWidth="1"/>
    <col min="2557" max="2557" width="9.42578125" bestFit="1" customWidth="1"/>
    <col min="2558" max="2558" width="10.140625" customWidth="1"/>
    <col min="2559" max="2559" width="9.42578125" bestFit="1" customWidth="1"/>
    <col min="2560" max="2560" width="10.85546875" bestFit="1" customWidth="1"/>
    <col min="2561" max="2561" width="9.28515625" bestFit="1" customWidth="1"/>
    <col min="2562" max="2562" width="11.140625" customWidth="1"/>
    <col min="2563" max="2563" width="9.42578125" bestFit="1" customWidth="1"/>
    <col min="2564" max="2564" width="10.42578125" customWidth="1"/>
    <col min="2565" max="2565" width="10.28515625" customWidth="1"/>
    <col min="2808" max="2808" width="9.7109375" bestFit="1" customWidth="1"/>
    <col min="2809" max="2809" width="11.85546875" customWidth="1"/>
    <col min="2810" max="2810" width="9.5703125" bestFit="1" customWidth="1"/>
    <col min="2811" max="2811" width="10.7109375" customWidth="1"/>
    <col min="2812" max="2812" width="10.85546875" customWidth="1"/>
    <col min="2813" max="2813" width="9.42578125" bestFit="1" customWidth="1"/>
    <col min="2814" max="2814" width="10.140625" customWidth="1"/>
    <col min="2815" max="2815" width="9.42578125" bestFit="1" customWidth="1"/>
    <col min="2816" max="2816" width="10.85546875" bestFit="1" customWidth="1"/>
    <col min="2817" max="2817" width="9.28515625" bestFit="1" customWidth="1"/>
    <col min="2818" max="2818" width="11.140625" customWidth="1"/>
    <col min="2819" max="2819" width="9.42578125" bestFit="1" customWidth="1"/>
    <col min="2820" max="2820" width="10.42578125" customWidth="1"/>
    <col min="2821" max="2821" width="10.28515625" customWidth="1"/>
    <col min="3064" max="3064" width="9.7109375" bestFit="1" customWidth="1"/>
    <col min="3065" max="3065" width="11.85546875" customWidth="1"/>
    <col min="3066" max="3066" width="9.5703125" bestFit="1" customWidth="1"/>
    <col min="3067" max="3067" width="10.7109375" customWidth="1"/>
    <col min="3068" max="3068" width="10.85546875" customWidth="1"/>
    <col min="3069" max="3069" width="9.42578125" bestFit="1" customWidth="1"/>
    <col min="3070" max="3070" width="10.140625" customWidth="1"/>
    <col min="3071" max="3071" width="9.42578125" bestFit="1" customWidth="1"/>
    <col min="3072" max="3072" width="10.85546875" bestFit="1" customWidth="1"/>
    <col min="3073" max="3073" width="9.28515625" bestFit="1" customWidth="1"/>
    <col min="3074" max="3074" width="11.140625" customWidth="1"/>
    <col min="3075" max="3075" width="9.42578125" bestFit="1" customWidth="1"/>
    <col min="3076" max="3076" width="10.42578125" customWidth="1"/>
    <col min="3077" max="3077" width="10.28515625" customWidth="1"/>
    <col min="3320" max="3320" width="9.7109375" bestFit="1" customWidth="1"/>
    <col min="3321" max="3321" width="11.85546875" customWidth="1"/>
    <col min="3322" max="3322" width="9.5703125" bestFit="1" customWidth="1"/>
    <col min="3323" max="3323" width="10.7109375" customWidth="1"/>
    <col min="3324" max="3324" width="10.85546875" customWidth="1"/>
    <col min="3325" max="3325" width="9.42578125" bestFit="1" customWidth="1"/>
    <col min="3326" max="3326" width="10.140625" customWidth="1"/>
    <col min="3327" max="3327" width="9.42578125" bestFit="1" customWidth="1"/>
    <col min="3328" max="3328" width="10.85546875" bestFit="1" customWidth="1"/>
    <col min="3329" max="3329" width="9.28515625" bestFit="1" customWidth="1"/>
    <col min="3330" max="3330" width="11.140625" customWidth="1"/>
    <col min="3331" max="3331" width="9.42578125" bestFit="1" customWidth="1"/>
    <col min="3332" max="3332" width="10.42578125" customWidth="1"/>
    <col min="3333" max="3333" width="10.28515625" customWidth="1"/>
    <col min="3576" max="3576" width="9.7109375" bestFit="1" customWidth="1"/>
    <col min="3577" max="3577" width="11.85546875" customWidth="1"/>
    <col min="3578" max="3578" width="9.5703125" bestFit="1" customWidth="1"/>
    <col min="3579" max="3579" width="10.7109375" customWidth="1"/>
    <col min="3580" max="3580" width="10.85546875" customWidth="1"/>
    <col min="3581" max="3581" width="9.42578125" bestFit="1" customWidth="1"/>
    <col min="3582" max="3582" width="10.140625" customWidth="1"/>
    <col min="3583" max="3583" width="9.42578125" bestFit="1" customWidth="1"/>
    <col min="3584" max="3584" width="10.85546875" bestFit="1" customWidth="1"/>
    <col min="3585" max="3585" width="9.28515625" bestFit="1" customWidth="1"/>
    <col min="3586" max="3586" width="11.140625" customWidth="1"/>
    <col min="3587" max="3587" width="9.42578125" bestFit="1" customWidth="1"/>
    <col min="3588" max="3588" width="10.42578125" customWidth="1"/>
    <col min="3589" max="3589" width="10.28515625" customWidth="1"/>
    <col min="3832" max="3832" width="9.7109375" bestFit="1" customWidth="1"/>
    <col min="3833" max="3833" width="11.85546875" customWidth="1"/>
    <col min="3834" max="3834" width="9.5703125" bestFit="1" customWidth="1"/>
    <col min="3835" max="3835" width="10.7109375" customWidth="1"/>
    <col min="3836" max="3836" width="10.85546875" customWidth="1"/>
    <col min="3837" max="3837" width="9.42578125" bestFit="1" customWidth="1"/>
    <col min="3838" max="3838" width="10.140625" customWidth="1"/>
    <col min="3839" max="3839" width="9.42578125" bestFit="1" customWidth="1"/>
    <col min="3840" max="3840" width="10.85546875" bestFit="1" customWidth="1"/>
    <col min="3841" max="3841" width="9.28515625" bestFit="1" customWidth="1"/>
    <col min="3842" max="3842" width="11.140625" customWidth="1"/>
    <col min="3843" max="3843" width="9.42578125" bestFit="1" customWidth="1"/>
    <col min="3844" max="3844" width="10.42578125" customWidth="1"/>
    <col min="3845" max="3845" width="10.28515625" customWidth="1"/>
    <col min="4088" max="4088" width="9.7109375" bestFit="1" customWidth="1"/>
    <col min="4089" max="4089" width="11.85546875" customWidth="1"/>
    <col min="4090" max="4090" width="9.5703125" bestFit="1" customWidth="1"/>
    <col min="4091" max="4091" width="10.7109375" customWidth="1"/>
    <col min="4092" max="4092" width="10.85546875" customWidth="1"/>
    <col min="4093" max="4093" width="9.42578125" bestFit="1" customWidth="1"/>
    <col min="4094" max="4094" width="10.140625" customWidth="1"/>
    <col min="4095" max="4095" width="9.42578125" bestFit="1" customWidth="1"/>
    <col min="4096" max="4096" width="10.85546875" bestFit="1" customWidth="1"/>
    <col min="4097" max="4097" width="9.28515625" bestFit="1" customWidth="1"/>
    <col min="4098" max="4098" width="11.140625" customWidth="1"/>
    <col min="4099" max="4099" width="9.42578125" bestFit="1" customWidth="1"/>
    <col min="4100" max="4100" width="10.42578125" customWidth="1"/>
    <col min="4101" max="4101" width="10.28515625" customWidth="1"/>
    <col min="4344" max="4344" width="9.7109375" bestFit="1" customWidth="1"/>
    <col min="4345" max="4345" width="11.85546875" customWidth="1"/>
    <col min="4346" max="4346" width="9.5703125" bestFit="1" customWidth="1"/>
    <col min="4347" max="4347" width="10.7109375" customWidth="1"/>
    <col min="4348" max="4348" width="10.85546875" customWidth="1"/>
    <col min="4349" max="4349" width="9.42578125" bestFit="1" customWidth="1"/>
    <col min="4350" max="4350" width="10.140625" customWidth="1"/>
    <col min="4351" max="4351" width="9.42578125" bestFit="1" customWidth="1"/>
    <col min="4352" max="4352" width="10.85546875" bestFit="1" customWidth="1"/>
    <col min="4353" max="4353" width="9.28515625" bestFit="1" customWidth="1"/>
    <col min="4354" max="4354" width="11.140625" customWidth="1"/>
    <col min="4355" max="4355" width="9.42578125" bestFit="1" customWidth="1"/>
    <col min="4356" max="4356" width="10.42578125" customWidth="1"/>
    <col min="4357" max="4357" width="10.28515625" customWidth="1"/>
    <col min="4600" max="4600" width="9.7109375" bestFit="1" customWidth="1"/>
    <col min="4601" max="4601" width="11.85546875" customWidth="1"/>
    <col min="4602" max="4602" width="9.5703125" bestFit="1" customWidth="1"/>
    <col min="4603" max="4603" width="10.7109375" customWidth="1"/>
    <col min="4604" max="4604" width="10.85546875" customWidth="1"/>
    <col min="4605" max="4605" width="9.42578125" bestFit="1" customWidth="1"/>
    <col min="4606" max="4606" width="10.140625" customWidth="1"/>
    <col min="4607" max="4607" width="9.42578125" bestFit="1" customWidth="1"/>
    <col min="4608" max="4608" width="10.85546875" bestFit="1" customWidth="1"/>
    <col min="4609" max="4609" width="9.28515625" bestFit="1" customWidth="1"/>
    <col min="4610" max="4610" width="11.140625" customWidth="1"/>
    <col min="4611" max="4611" width="9.42578125" bestFit="1" customWidth="1"/>
    <col min="4612" max="4612" width="10.42578125" customWidth="1"/>
    <col min="4613" max="4613" width="10.28515625" customWidth="1"/>
    <col min="4856" max="4856" width="9.7109375" bestFit="1" customWidth="1"/>
    <col min="4857" max="4857" width="11.85546875" customWidth="1"/>
    <col min="4858" max="4858" width="9.5703125" bestFit="1" customWidth="1"/>
    <col min="4859" max="4859" width="10.7109375" customWidth="1"/>
    <col min="4860" max="4860" width="10.85546875" customWidth="1"/>
    <col min="4861" max="4861" width="9.42578125" bestFit="1" customWidth="1"/>
    <col min="4862" max="4862" width="10.140625" customWidth="1"/>
    <col min="4863" max="4863" width="9.42578125" bestFit="1" customWidth="1"/>
    <col min="4864" max="4864" width="10.85546875" bestFit="1" customWidth="1"/>
    <col min="4865" max="4865" width="9.28515625" bestFit="1" customWidth="1"/>
    <col min="4866" max="4866" width="11.140625" customWidth="1"/>
    <col min="4867" max="4867" width="9.42578125" bestFit="1" customWidth="1"/>
    <col min="4868" max="4868" width="10.42578125" customWidth="1"/>
    <col min="4869" max="4869" width="10.28515625" customWidth="1"/>
    <col min="5112" max="5112" width="9.7109375" bestFit="1" customWidth="1"/>
    <col min="5113" max="5113" width="11.85546875" customWidth="1"/>
    <col min="5114" max="5114" width="9.5703125" bestFit="1" customWidth="1"/>
    <col min="5115" max="5115" width="10.7109375" customWidth="1"/>
    <col min="5116" max="5116" width="10.85546875" customWidth="1"/>
    <col min="5117" max="5117" width="9.42578125" bestFit="1" customWidth="1"/>
    <col min="5118" max="5118" width="10.140625" customWidth="1"/>
    <col min="5119" max="5119" width="9.42578125" bestFit="1" customWidth="1"/>
    <col min="5120" max="5120" width="10.85546875" bestFit="1" customWidth="1"/>
    <col min="5121" max="5121" width="9.28515625" bestFit="1" customWidth="1"/>
    <col min="5122" max="5122" width="11.140625" customWidth="1"/>
    <col min="5123" max="5123" width="9.42578125" bestFit="1" customWidth="1"/>
    <col min="5124" max="5124" width="10.42578125" customWidth="1"/>
    <col min="5125" max="5125" width="10.28515625" customWidth="1"/>
    <col min="5368" max="5368" width="9.7109375" bestFit="1" customWidth="1"/>
    <col min="5369" max="5369" width="11.85546875" customWidth="1"/>
    <col min="5370" max="5370" width="9.5703125" bestFit="1" customWidth="1"/>
    <col min="5371" max="5371" width="10.7109375" customWidth="1"/>
    <col min="5372" max="5372" width="10.85546875" customWidth="1"/>
    <col min="5373" max="5373" width="9.42578125" bestFit="1" customWidth="1"/>
    <col min="5374" max="5374" width="10.140625" customWidth="1"/>
    <col min="5375" max="5375" width="9.42578125" bestFit="1" customWidth="1"/>
    <col min="5376" max="5376" width="10.85546875" bestFit="1" customWidth="1"/>
    <col min="5377" max="5377" width="9.28515625" bestFit="1" customWidth="1"/>
    <col min="5378" max="5378" width="11.140625" customWidth="1"/>
    <col min="5379" max="5379" width="9.42578125" bestFit="1" customWidth="1"/>
    <col min="5380" max="5380" width="10.42578125" customWidth="1"/>
    <col min="5381" max="5381" width="10.28515625" customWidth="1"/>
    <col min="5624" max="5624" width="9.7109375" bestFit="1" customWidth="1"/>
    <col min="5625" max="5625" width="11.85546875" customWidth="1"/>
    <col min="5626" max="5626" width="9.5703125" bestFit="1" customWidth="1"/>
    <col min="5627" max="5627" width="10.7109375" customWidth="1"/>
    <col min="5628" max="5628" width="10.85546875" customWidth="1"/>
    <col min="5629" max="5629" width="9.42578125" bestFit="1" customWidth="1"/>
    <col min="5630" max="5630" width="10.140625" customWidth="1"/>
    <col min="5631" max="5631" width="9.42578125" bestFit="1" customWidth="1"/>
    <col min="5632" max="5632" width="10.85546875" bestFit="1" customWidth="1"/>
    <col min="5633" max="5633" width="9.28515625" bestFit="1" customWidth="1"/>
    <col min="5634" max="5634" width="11.140625" customWidth="1"/>
    <col min="5635" max="5635" width="9.42578125" bestFit="1" customWidth="1"/>
    <col min="5636" max="5636" width="10.42578125" customWidth="1"/>
    <col min="5637" max="5637" width="10.28515625" customWidth="1"/>
    <col min="5880" max="5880" width="9.7109375" bestFit="1" customWidth="1"/>
    <col min="5881" max="5881" width="11.85546875" customWidth="1"/>
    <col min="5882" max="5882" width="9.5703125" bestFit="1" customWidth="1"/>
    <col min="5883" max="5883" width="10.7109375" customWidth="1"/>
    <col min="5884" max="5884" width="10.85546875" customWidth="1"/>
    <col min="5885" max="5885" width="9.42578125" bestFit="1" customWidth="1"/>
    <col min="5886" max="5886" width="10.140625" customWidth="1"/>
    <col min="5887" max="5887" width="9.42578125" bestFit="1" customWidth="1"/>
    <col min="5888" max="5888" width="10.85546875" bestFit="1" customWidth="1"/>
    <col min="5889" max="5889" width="9.28515625" bestFit="1" customWidth="1"/>
    <col min="5890" max="5890" width="11.140625" customWidth="1"/>
    <col min="5891" max="5891" width="9.42578125" bestFit="1" customWidth="1"/>
    <col min="5892" max="5892" width="10.42578125" customWidth="1"/>
    <col min="5893" max="5893" width="10.28515625" customWidth="1"/>
    <col min="6136" max="6136" width="9.7109375" bestFit="1" customWidth="1"/>
    <col min="6137" max="6137" width="11.85546875" customWidth="1"/>
    <col min="6138" max="6138" width="9.5703125" bestFit="1" customWidth="1"/>
    <col min="6139" max="6139" width="10.7109375" customWidth="1"/>
    <col min="6140" max="6140" width="10.85546875" customWidth="1"/>
    <col min="6141" max="6141" width="9.42578125" bestFit="1" customWidth="1"/>
    <col min="6142" max="6142" width="10.140625" customWidth="1"/>
    <col min="6143" max="6143" width="9.42578125" bestFit="1" customWidth="1"/>
    <col min="6144" max="6144" width="10.85546875" bestFit="1" customWidth="1"/>
    <col min="6145" max="6145" width="9.28515625" bestFit="1" customWidth="1"/>
    <col min="6146" max="6146" width="11.140625" customWidth="1"/>
    <col min="6147" max="6147" width="9.42578125" bestFit="1" customWidth="1"/>
    <col min="6148" max="6148" width="10.42578125" customWidth="1"/>
    <col min="6149" max="6149" width="10.28515625" customWidth="1"/>
    <col min="6392" max="6392" width="9.7109375" bestFit="1" customWidth="1"/>
    <col min="6393" max="6393" width="11.85546875" customWidth="1"/>
    <col min="6394" max="6394" width="9.5703125" bestFit="1" customWidth="1"/>
    <col min="6395" max="6395" width="10.7109375" customWidth="1"/>
    <col min="6396" max="6396" width="10.85546875" customWidth="1"/>
    <col min="6397" max="6397" width="9.42578125" bestFit="1" customWidth="1"/>
    <col min="6398" max="6398" width="10.140625" customWidth="1"/>
    <col min="6399" max="6399" width="9.42578125" bestFit="1" customWidth="1"/>
    <col min="6400" max="6400" width="10.85546875" bestFit="1" customWidth="1"/>
    <col min="6401" max="6401" width="9.28515625" bestFit="1" customWidth="1"/>
    <col min="6402" max="6402" width="11.140625" customWidth="1"/>
    <col min="6403" max="6403" width="9.42578125" bestFit="1" customWidth="1"/>
    <col min="6404" max="6404" width="10.42578125" customWidth="1"/>
    <col min="6405" max="6405" width="10.28515625" customWidth="1"/>
    <col min="6648" max="6648" width="9.7109375" bestFit="1" customWidth="1"/>
    <col min="6649" max="6649" width="11.85546875" customWidth="1"/>
    <col min="6650" max="6650" width="9.5703125" bestFit="1" customWidth="1"/>
    <col min="6651" max="6651" width="10.7109375" customWidth="1"/>
    <col min="6652" max="6652" width="10.85546875" customWidth="1"/>
    <col min="6653" max="6653" width="9.42578125" bestFit="1" customWidth="1"/>
    <col min="6654" max="6654" width="10.140625" customWidth="1"/>
    <col min="6655" max="6655" width="9.42578125" bestFit="1" customWidth="1"/>
    <col min="6656" max="6656" width="10.85546875" bestFit="1" customWidth="1"/>
    <col min="6657" max="6657" width="9.28515625" bestFit="1" customWidth="1"/>
    <col min="6658" max="6658" width="11.140625" customWidth="1"/>
    <col min="6659" max="6659" width="9.42578125" bestFit="1" customWidth="1"/>
    <col min="6660" max="6660" width="10.42578125" customWidth="1"/>
    <col min="6661" max="6661" width="10.28515625" customWidth="1"/>
    <col min="6904" max="6904" width="9.7109375" bestFit="1" customWidth="1"/>
    <col min="6905" max="6905" width="11.85546875" customWidth="1"/>
    <col min="6906" max="6906" width="9.5703125" bestFit="1" customWidth="1"/>
    <col min="6907" max="6907" width="10.7109375" customWidth="1"/>
    <col min="6908" max="6908" width="10.85546875" customWidth="1"/>
    <col min="6909" max="6909" width="9.42578125" bestFit="1" customWidth="1"/>
    <col min="6910" max="6910" width="10.140625" customWidth="1"/>
    <col min="6911" max="6911" width="9.42578125" bestFit="1" customWidth="1"/>
    <col min="6912" max="6912" width="10.85546875" bestFit="1" customWidth="1"/>
    <col min="6913" max="6913" width="9.28515625" bestFit="1" customWidth="1"/>
    <col min="6914" max="6914" width="11.140625" customWidth="1"/>
    <col min="6915" max="6915" width="9.42578125" bestFit="1" customWidth="1"/>
    <col min="6916" max="6916" width="10.42578125" customWidth="1"/>
    <col min="6917" max="6917" width="10.28515625" customWidth="1"/>
    <col min="7160" max="7160" width="9.7109375" bestFit="1" customWidth="1"/>
    <col min="7161" max="7161" width="11.85546875" customWidth="1"/>
    <col min="7162" max="7162" width="9.5703125" bestFit="1" customWidth="1"/>
    <col min="7163" max="7163" width="10.7109375" customWidth="1"/>
    <col min="7164" max="7164" width="10.85546875" customWidth="1"/>
    <col min="7165" max="7165" width="9.42578125" bestFit="1" customWidth="1"/>
    <col min="7166" max="7166" width="10.140625" customWidth="1"/>
    <col min="7167" max="7167" width="9.42578125" bestFit="1" customWidth="1"/>
    <col min="7168" max="7168" width="10.85546875" bestFit="1" customWidth="1"/>
    <col min="7169" max="7169" width="9.28515625" bestFit="1" customWidth="1"/>
    <col min="7170" max="7170" width="11.140625" customWidth="1"/>
    <col min="7171" max="7171" width="9.42578125" bestFit="1" customWidth="1"/>
    <col min="7172" max="7172" width="10.42578125" customWidth="1"/>
    <col min="7173" max="7173" width="10.28515625" customWidth="1"/>
    <col min="7416" max="7416" width="9.7109375" bestFit="1" customWidth="1"/>
    <col min="7417" max="7417" width="11.85546875" customWidth="1"/>
    <col min="7418" max="7418" width="9.5703125" bestFit="1" customWidth="1"/>
    <col min="7419" max="7419" width="10.7109375" customWidth="1"/>
    <col min="7420" max="7420" width="10.85546875" customWidth="1"/>
    <col min="7421" max="7421" width="9.42578125" bestFit="1" customWidth="1"/>
    <col min="7422" max="7422" width="10.140625" customWidth="1"/>
    <col min="7423" max="7423" width="9.42578125" bestFit="1" customWidth="1"/>
    <col min="7424" max="7424" width="10.85546875" bestFit="1" customWidth="1"/>
    <col min="7425" max="7425" width="9.28515625" bestFit="1" customWidth="1"/>
    <col min="7426" max="7426" width="11.140625" customWidth="1"/>
    <col min="7427" max="7427" width="9.42578125" bestFit="1" customWidth="1"/>
    <col min="7428" max="7428" width="10.42578125" customWidth="1"/>
    <col min="7429" max="7429" width="10.28515625" customWidth="1"/>
    <col min="7672" max="7672" width="9.7109375" bestFit="1" customWidth="1"/>
    <col min="7673" max="7673" width="11.85546875" customWidth="1"/>
    <col min="7674" max="7674" width="9.5703125" bestFit="1" customWidth="1"/>
    <col min="7675" max="7675" width="10.7109375" customWidth="1"/>
    <col min="7676" max="7676" width="10.85546875" customWidth="1"/>
    <col min="7677" max="7677" width="9.42578125" bestFit="1" customWidth="1"/>
    <col min="7678" max="7678" width="10.140625" customWidth="1"/>
    <col min="7679" max="7679" width="9.42578125" bestFit="1" customWidth="1"/>
    <col min="7680" max="7680" width="10.85546875" bestFit="1" customWidth="1"/>
    <col min="7681" max="7681" width="9.28515625" bestFit="1" customWidth="1"/>
    <col min="7682" max="7682" width="11.140625" customWidth="1"/>
    <col min="7683" max="7683" width="9.42578125" bestFit="1" customWidth="1"/>
    <col min="7684" max="7684" width="10.42578125" customWidth="1"/>
    <col min="7685" max="7685" width="10.28515625" customWidth="1"/>
    <col min="7928" max="7928" width="9.7109375" bestFit="1" customWidth="1"/>
    <col min="7929" max="7929" width="11.85546875" customWidth="1"/>
    <col min="7930" max="7930" width="9.5703125" bestFit="1" customWidth="1"/>
    <col min="7931" max="7931" width="10.7109375" customWidth="1"/>
    <col min="7932" max="7932" width="10.85546875" customWidth="1"/>
    <col min="7933" max="7933" width="9.42578125" bestFit="1" customWidth="1"/>
    <col min="7934" max="7934" width="10.140625" customWidth="1"/>
    <col min="7935" max="7935" width="9.42578125" bestFit="1" customWidth="1"/>
    <col min="7936" max="7936" width="10.85546875" bestFit="1" customWidth="1"/>
    <col min="7937" max="7937" width="9.28515625" bestFit="1" customWidth="1"/>
    <col min="7938" max="7938" width="11.140625" customWidth="1"/>
    <col min="7939" max="7939" width="9.42578125" bestFit="1" customWidth="1"/>
    <col min="7940" max="7940" width="10.42578125" customWidth="1"/>
    <col min="7941" max="7941" width="10.28515625" customWidth="1"/>
    <col min="8184" max="8184" width="9.7109375" bestFit="1" customWidth="1"/>
    <col min="8185" max="8185" width="11.85546875" customWidth="1"/>
    <col min="8186" max="8186" width="9.5703125" bestFit="1" customWidth="1"/>
    <col min="8187" max="8187" width="10.7109375" customWidth="1"/>
    <col min="8188" max="8188" width="10.85546875" customWidth="1"/>
    <col min="8189" max="8189" width="9.42578125" bestFit="1" customWidth="1"/>
    <col min="8190" max="8190" width="10.140625" customWidth="1"/>
    <col min="8191" max="8191" width="9.42578125" bestFit="1" customWidth="1"/>
    <col min="8192" max="8192" width="10.85546875" bestFit="1" customWidth="1"/>
    <col min="8193" max="8193" width="9.28515625" bestFit="1" customWidth="1"/>
    <col min="8194" max="8194" width="11.140625" customWidth="1"/>
    <col min="8195" max="8195" width="9.42578125" bestFit="1" customWidth="1"/>
    <col min="8196" max="8196" width="10.42578125" customWidth="1"/>
    <col min="8197" max="8197" width="10.28515625" customWidth="1"/>
    <col min="8440" max="8440" width="9.7109375" bestFit="1" customWidth="1"/>
    <col min="8441" max="8441" width="11.85546875" customWidth="1"/>
    <col min="8442" max="8442" width="9.5703125" bestFit="1" customWidth="1"/>
    <col min="8443" max="8443" width="10.7109375" customWidth="1"/>
    <col min="8444" max="8444" width="10.85546875" customWidth="1"/>
    <col min="8445" max="8445" width="9.42578125" bestFit="1" customWidth="1"/>
    <col min="8446" max="8446" width="10.140625" customWidth="1"/>
    <col min="8447" max="8447" width="9.42578125" bestFit="1" customWidth="1"/>
    <col min="8448" max="8448" width="10.85546875" bestFit="1" customWidth="1"/>
    <col min="8449" max="8449" width="9.28515625" bestFit="1" customWidth="1"/>
    <col min="8450" max="8450" width="11.140625" customWidth="1"/>
    <col min="8451" max="8451" width="9.42578125" bestFit="1" customWidth="1"/>
    <col min="8452" max="8452" width="10.42578125" customWidth="1"/>
    <col min="8453" max="8453" width="10.28515625" customWidth="1"/>
    <col min="8696" max="8696" width="9.7109375" bestFit="1" customWidth="1"/>
    <col min="8697" max="8697" width="11.85546875" customWidth="1"/>
    <col min="8698" max="8698" width="9.5703125" bestFit="1" customWidth="1"/>
    <col min="8699" max="8699" width="10.7109375" customWidth="1"/>
    <col min="8700" max="8700" width="10.85546875" customWidth="1"/>
    <col min="8701" max="8701" width="9.42578125" bestFit="1" customWidth="1"/>
    <col min="8702" max="8702" width="10.140625" customWidth="1"/>
    <col min="8703" max="8703" width="9.42578125" bestFit="1" customWidth="1"/>
    <col min="8704" max="8704" width="10.85546875" bestFit="1" customWidth="1"/>
    <col min="8705" max="8705" width="9.28515625" bestFit="1" customWidth="1"/>
    <col min="8706" max="8706" width="11.140625" customWidth="1"/>
    <col min="8707" max="8707" width="9.42578125" bestFit="1" customWidth="1"/>
    <col min="8708" max="8708" width="10.42578125" customWidth="1"/>
    <col min="8709" max="8709" width="10.28515625" customWidth="1"/>
    <col min="8952" max="8952" width="9.7109375" bestFit="1" customWidth="1"/>
    <col min="8953" max="8953" width="11.85546875" customWidth="1"/>
    <col min="8954" max="8954" width="9.5703125" bestFit="1" customWidth="1"/>
    <col min="8955" max="8955" width="10.7109375" customWidth="1"/>
    <col min="8956" max="8956" width="10.85546875" customWidth="1"/>
    <col min="8957" max="8957" width="9.42578125" bestFit="1" customWidth="1"/>
    <col min="8958" max="8958" width="10.140625" customWidth="1"/>
    <col min="8959" max="8959" width="9.42578125" bestFit="1" customWidth="1"/>
    <col min="8960" max="8960" width="10.85546875" bestFit="1" customWidth="1"/>
    <col min="8961" max="8961" width="9.28515625" bestFit="1" customWidth="1"/>
    <col min="8962" max="8962" width="11.140625" customWidth="1"/>
    <col min="8963" max="8963" width="9.42578125" bestFit="1" customWidth="1"/>
    <col min="8964" max="8964" width="10.42578125" customWidth="1"/>
    <col min="8965" max="8965" width="10.28515625" customWidth="1"/>
    <col min="9208" max="9208" width="9.7109375" bestFit="1" customWidth="1"/>
    <col min="9209" max="9209" width="11.85546875" customWidth="1"/>
    <col min="9210" max="9210" width="9.5703125" bestFit="1" customWidth="1"/>
    <col min="9211" max="9211" width="10.7109375" customWidth="1"/>
    <col min="9212" max="9212" width="10.85546875" customWidth="1"/>
    <col min="9213" max="9213" width="9.42578125" bestFit="1" customWidth="1"/>
    <col min="9214" max="9214" width="10.140625" customWidth="1"/>
    <col min="9215" max="9215" width="9.42578125" bestFit="1" customWidth="1"/>
    <col min="9216" max="9216" width="10.85546875" bestFit="1" customWidth="1"/>
    <col min="9217" max="9217" width="9.28515625" bestFit="1" customWidth="1"/>
    <col min="9218" max="9218" width="11.140625" customWidth="1"/>
    <col min="9219" max="9219" width="9.42578125" bestFit="1" customWidth="1"/>
    <col min="9220" max="9220" width="10.42578125" customWidth="1"/>
    <col min="9221" max="9221" width="10.28515625" customWidth="1"/>
    <col min="9464" max="9464" width="9.7109375" bestFit="1" customWidth="1"/>
    <col min="9465" max="9465" width="11.85546875" customWidth="1"/>
    <col min="9466" max="9466" width="9.5703125" bestFit="1" customWidth="1"/>
    <col min="9467" max="9467" width="10.7109375" customWidth="1"/>
    <col min="9468" max="9468" width="10.85546875" customWidth="1"/>
    <col min="9469" max="9469" width="9.42578125" bestFit="1" customWidth="1"/>
    <col min="9470" max="9470" width="10.140625" customWidth="1"/>
    <col min="9471" max="9471" width="9.42578125" bestFit="1" customWidth="1"/>
    <col min="9472" max="9472" width="10.85546875" bestFit="1" customWidth="1"/>
    <col min="9473" max="9473" width="9.28515625" bestFit="1" customWidth="1"/>
    <col min="9474" max="9474" width="11.140625" customWidth="1"/>
    <col min="9475" max="9475" width="9.42578125" bestFit="1" customWidth="1"/>
    <col min="9476" max="9476" width="10.42578125" customWidth="1"/>
    <col min="9477" max="9477" width="10.28515625" customWidth="1"/>
    <col min="9720" max="9720" width="9.7109375" bestFit="1" customWidth="1"/>
    <col min="9721" max="9721" width="11.85546875" customWidth="1"/>
    <col min="9722" max="9722" width="9.5703125" bestFit="1" customWidth="1"/>
    <col min="9723" max="9723" width="10.7109375" customWidth="1"/>
    <col min="9724" max="9724" width="10.85546875" customWidth="1"/>
    <col min="9725" max="9725" width="9.42578125" bestFit="1" customWidth="1"/>
    <col min="9726" max="9726" width="10.140625" customWidth="1"/>
    <col min="9727" max="9727" width="9.42578125" bestFit="1" customWidth="1"/>
    <col min="9728" max="9728" width="10.85546875" bestFit="1" customWidth="1"/>
    <col min="9729" max="9729" width="9.28515625" bestFit="1" customWidth="1"/>
    <col min="9730" max="9730" width="11.140625" customWidth="1"/>
    <col min="9731" max="9731" width="9.42578125" bestFit="1" customWidth="1"/>
    <col min="9732" max="9732" width="10.42578125" customWidth="1"/>
    <col min="9733" max="9733" width="10.28515625" customWidth="1"/>
    <col min="9976" max="9976" width="9.7109375" bestFit="1" customWidth="1"/>
    <col min="9977" max="9977" width="11.85546875" customWidth="1"/>
    <col min="9978" max="9978" width="9.5703125" bestFit="1" customWidth="1"/>
    <col min="9979" max="9979" width="10.7109375" customWidth="1"/>
    <col min="9980" max="9980" width="10.85546875" customWidth="1"/>
    <col min="9981" max="9981" width="9.42578125" bestFit="1" customWidth="1"/>
    <col min="9982" max="9982" width="10.140625" customWidth="1"/>
    <col min="9983" max="9983" width="9.42578125" bestFit="1" customWidth="1"/>
    <col min="9984" max="9984" width="10.85546875" bestFit="1" customWidth="1"/>
    <col min="9985" max="9985" width="9.28515625" bestFit="1" customWidth="1"/>
    <col min="9986" max="9986" width="11.140625" customWidth="1"/>
    <col min="9987" max="9987" width="9.42578125" bestFit="1" customWidth="1"/>
    <col min="9988" max="9988" width="10.42578125" customWidth="1"/>
    <col min="9989" max="9989" width="10.28515625" customWidth="1"/>
    <col min="10232" max="10232" width="9.7109375" bestFit="1" customWidth="1"/>
    <col min="10233" max="10233" width="11.85546875" customWidth="1"/>
    <col min="10234" max="10234" width="9.5703125" bestFit="1" customWidth="1"/>
    <col min="10235" max="10235" width="10.7109375" customWidth="1"/>
    <col min="10236" max="10236" width="10.85546875" customWidth="1"/>
    <col min="10237" max="10237" width="9.42578125" bestFit="1" customWidth="1"/>
    <col min="10238" max="10238" width="10.140625" customWidth="1"/>
    <col min="10239" max="10239" width="9.42578125" bestFit="1" customWidth="1"/>
    <col min="10240" max="10240" width="10.85546875" bestFit="1" customWidth="1"/>
    <col min="10241" max="10241" width="9.28515625" bestFit="1" customWidth="1"/>
    <col min="10242" max="10242" width="11.140625" customWidth="1"/>
    <col min="10243" max="10243" width="9.42578125" bestFit="1" customWidth="1"/>
    <col min="10244" max="10244" width="10.42578125" customWidth="1"/>
    <col min="10245" max="10245" width="10.28515625" customWidth="1"/>
    <col min="10488" max="10488" width="9.7109375" bestFit="1" customWidth="1"/>
    <col min="10489" max="10489" width="11.85546875" customWidth="1"/>
    <col min="10490" max="10490" width="9.5703125" bestFit="1" customWidth="1"/>
    <col min="10491" max="10491" width="10.7109375" customWidth="1"/>
    <col min="10492" max="10492" width="10.85546875" customWidth="1"/>
    <col min="10493" max="10493" width="9.42578125" bestFit="1" customWidth="1"/>
    <col min="10494" max="10494" width="10.140625" customWidth="1"/>
    <col min="10495" max="10495" width="9.42578125" bestFit="1" customWidth="1"/>
    <col min="10496" max="10496" width="10.85546875" bestFit="1" customWidth="1"/>
    <col min="10497" max="10497" width="9.28515625" bestFit="1" customWidth="1"/>
    <col min="10498" max="10498" width="11.140625" customWidth="1"/>
    <col min="10499" max="10499" width="9.42578125" bestFit="1" customWidth="1"/>
    <col min="10500" max="10500" width="10.42578125" customWidth="1"/>
    <col min="10501" max="10501" width="10.28515625" customWidth="1"/>
    <col min="10744" max="10744" width="9.7109375" bestFit="1" customWidth="1"/>
    <col min="10745" max="10745" width="11.85546875" customWidth="1"/>
    <col min="10746" max="10746" width="9.5703125" bestFit="1" customWidth="1"/>
    <col min="10747" max="10747" width="10.7109375" customWidth="1"/>
    <col min="10748" max="10748" width="10.85546875" customWidth="1"/>
    <col min="10749" max="10749" width="9.42578125" bestFit="1" customWidth="1"/>
    <col min="10750" max="10750" width="10.140625" customWidth="1"/>
    <col min="10751" max="10751" width="9.42578125" bestFit="1" customWidth="1"/>
    <col min="10752" max="10752" width="10.85546875" bestFit="1" customWidth="1"/>
    <col min="10753" max="10753" width="9.28515625" bestFit="1" customWidth="1"/>
    <col min="10754" max="10754" width="11.140625" customWidth="1"/>
    <col min="10755" max="10755" width="9.42578125" bestFit="1" customWidth="1"/>
    <col min="10756" max="10756" width="10.42578125" customWidth="1"/>
    <col min="10757" max="10757" width="10.28515625" customWidth="1"/>
    <col min="11000" max="11000" width="9.7109375" bestFit="1" customWidth="1"/>
    <col min="11001" max="11001" width="11.85546875" customWidth="1"/>
    <col min="11002" max="11002" width="9.5703125" bestFit="1" customWidth="1"/>
    <col min="11003" max="11003" width="10.7109375" customWidth="1"/>
    <col min="11004" max="11004" width="10.85546875" customWidth="1"/>
    <col min="11005" max="11005" width="9.42578125" bestFit="1" customWidth="1"/>
    <col min="11006" max="11006" width="10.140625" customWidth="1"/>
    <col min="11007" max="11007" width="9.42578125" bestFit="1" customWidth="1"/>
    <col min="11008" max="11008" width="10.85546875" bestFit="1" customWidth="1"/>
    <col min="11009" max="11009" width="9.28515625" bestFit="1" customWidth="1"/>
    <col min="11010" max="11010" width="11.140625" customWidth="1"/>
    <col min="11011" max="11011" width="9.42578125" bestFit="1" customWidth="1"/>
    <col min="11012" max="11012" width="10.42578125" customWidth="1"/>
    <col min="11013" max="11013" width="10.28515625" customWidth="1"/>
    <col min="11256" max="11256" width="9.7109375" bestFit="1" customWidth="1"/>
    <col min="11257" max="11257" width="11.85546875" customWidth="1"/>
    <col min="11258" max="11258" width="9.5703125" bestFit="1" customWidth="1"/>
    <col min="11259" max="11259" width="10.7109375" customWidth="1"/>
    <col min="11260" max="11260" width="10.85546875" customWidth="1"/>
    <col min="11261" max="11261" width="9.42578125" bestFit="1" customWidth="1"/>
    <col min="11262" max="11262" width="10.140625" customWidth="1"/>
    <col min="11263" max="11263" width="9.42578125" bestFit="1" customWidth="1"/>
    <col min="11264" max="11264" width="10.85546875" bestFit="1" customWidth="1"/>
    <col min="11265" max="11265" width="9.28515625" bestFit="1" customWidth="1"/>
    <col min="11266" max="11266" width="11.140625" customWidth="1"/>
    <col min="11267" max="11267" width="9.42578125" bestFit="1" customWidth="1"/>
    <col min="11268" max="11268" width="10.42578125" customWidth="1"/>
    <col min="11269" max="11269" width="10.28515625" customWidth="1"/>
    <col min="11512" max="11512" width="9.7109375" bestFit="1" customWidth="1"/>
    <col min="11513" max="11513" width="11.85546875" customWidth="1"/>
    <col min="11514" max="11514" width="9.5703125" bestFit="1" customWidth="1"/>
    <col min="11515" max="11515" width="10.7109375" customWidth="1"/>
    <col min="11516" max="11516" width="10.85546875" customWidth="1"/>
    <col min="11517" max="11517" width="9.42578125" bestFit="1" customWidth="1"/>
    <col min="11518" max="11518" width="10.140625" customWidth="1"/>
    <col min="11519" max="11519" width="9.42578125" bestFit="1" customWidth="1"/>
    <col min="11520" max="11520" width="10.85546875" bestFit="1" customWidth="1"/>
    <col min="11521" max="11521" width="9.28515625" bestFit="1" customWidth="1"/>
    <col min="11522" max="11522" width="11.140625" customWidth="1"/>
    <col min="11523" max="11523" width="9.42578125" bestFit="1" customWidth="1"/>
    <col min="11524" max="11524" width="10.42578125" customWidth="1"/>
    <col min="11525" max="11525" width="10.28515625" customWidth="1"/>
    <col min="11768" max="11768" width="9.7109375" bestFit="1" customWidth="1"/>
    <col min="11769" max="11769" width="11.85546875" customWidth="1"/>
    <col min="11770" max="11770" width="9.5703125" bestFit="1" customWidth="1"/>
    <col min="11771" max="11771" width="10.7109375" customWidth="1"/>
    <col min="11772" max="11772" width="10.85546875" customWidth="1"/>
    <col min="11773" max="11773" width="9.42578125" bestFit="1" customWidth="1"/>
    <col min="11774" max="11774" width="10.140625" customWidth="1"/>
    <col min="11775" max="11775" width="9.42578125" bestFit="1" customWidth="1"/>
    <col min="11776" max="11776" width="10.85546875" bestFit="1" customWidth="1"/>
    <col min="11777" max="11777" width="9.28515625" bestFit="1" customWidth="1"/>
    <col min="11778" max="11778" width="11.140625" customWidth="1"/>
    <col min="11779" max="11779" width="9.42578125" bestFit="1" customWidth="1"/>
    <col min="11780" max="11780" width="10.42578125" customWidth="1"/>
    <col min="11781" max="11781" width="10.28515625" customWidth="1"/>
    <col min="12024" max="12024" width="9.7109375" bestFit="1" customWidth="1"/>
    <col min="12025" max="12025" width="11.85546875" customWidth="1"/>
    <col min="12026" max="12026" width="9.5703125" bestFit="1" customWidth="1"/>
    <col min="12027" max="12027" width="10.7109375" customWidth="1"/>
    <col min="12028" max="12028" width="10.85546875" customWidth="1"/>
    <col min="12029" max="12029" width="9.42578125" bestFit="1" customWidth="1"/>
    <col min="12030" max="12030" width="10.140625" customWidth="1"/>
    <col min="12031" max="12031" width="9.42578125" bestFit="1" customWidth="1"/>
    <col min="12032" max="12032" width="10.85546875" bestFit="1" customWidth="1"/>
    <col min="12033" max="12033" width="9.28515625" bestFit="1" customWidth="1"/>
    <col min="12034" max="12034" width="11.140625" customWidth="1"/>
    <col min="12035" max="12035" width="9.42578125" bestFit="1" customWidth="1"/>
    <col min="12036" max="12036" width="10.42578125" customWidth="1"/>
    <col min="12037" max="12037" width="10.28515625" customWidth="1"/>
    <col min="12280" max="12280" width="9.7109375" bestFit="1" customWidth="1"/>
    <col min="12281" max="12281" width="11.85546875" customWidth="1"/>
    <col min="12282" max="12282" width="9.5703125" bestFit="1" customWidth="1"/>
    <col min="12283" max="12283" width="10.7109375" customWidth="1"/>
    <col min="12284" max="12284" width="10.85546875" customWidth="1"/>
    <col min="12285" max="12285" width="9.42578125" bestFit="1" customWidth="1"/>
    <col min="12286" max="12286" width="10.140625" customWidth="1"/>
    <col min="12287" max="12287" width="9.42578125" bestFit="1" customWidth="1"/>
    <col min="12288" max="12288" width="10.85546875" bestFit="1" customWidth="1"/>
    <col min="12289" max="12289" width="9.28515625" bestFit="1" customWidth="1"/>
    <col min="12290" max="12290" width="11.140625" customWidth="1"/>
    <col min="12291" max="12291" width="9.42578125" bestFit="1" customWidth="1"/>
    <col min="12292" max="12292" width="10.42578125" customWidth="1"/>
    <col min="12293" max="12293" width="10.28515625" customWidth="1"/>
    <col min="12536" max="12536" width="9.7109375" bestFit="1" customWidth="1"/>
    <col min="12537" max="12537" width="11.85546875" customWidth="1"/>
    <col min="12538" max="12538" width="9.5703125" bestFit="1" customWidth="1"/>
    <col min="12539" max="12539" width="10.7109375" customWidth="1"/>
    <col min="12540" max="12540" width="10.85546875" customWidth="1"/>
    <col min="12541" max="12541" width="9.42578125" bestFit="1" customWidth="1"/>
    <col min="12542" max="12542" width="10.140625" customWidth="1"/>
    <col min="12543" max="12543" width="9.42578125" bestFit="1" customWidth="1"/>
    <col min="12544" max="12544" width="10.85546875" bestFit="1" customWidth="1"/>
    <col min="12545" max="12545" width="9.28515625" bestFit="1" customWidth="1"/>
    <col min="12546" max="12546" width="11.140625" customWidth="1"/>
    <col min="12547" max="12547" width="9.42578125" bestFit="1" customWidth="1"/>
    <col min="12548" max="12548" width="10.42578125" customWidth="1"/>
    <col min="12549" max="12549" width="10.28515625" customWidth="1"/>
    <col min="12792" max="12792" width="9.7109375" bestFit="1" customWidth="1"/>
    <col min="12793" max="12793" width="11.85546875" customWidth="1"/>
    <col min="12794" max="12794" width="9.5703125" bestFit="1" customWidth="1"/>
    <col min="12795" max="12795" width="10.7109375" customWidth="1"/>
    <col min="12796" max="12796" width="10.85546875" customWidth="1"/>
    <col min="12797" max="12797" width="9.42578125" bestFit="1" customWidth="1"/>
    <col min="12798" max="12798" width="10.140625" customWidth="1"/>
    <col min="12799" max="12799" width="9.42578125" bestFit="1" customWidth="1"/>
    <col min="12800" max="12800" width="10.85546875" bestFit="1" customWidth="1"/>
    <col min="12801" max="12801" width="9.28515625" bestFit="1" customWidth="1"/>
    <col min="12802" max="12802" width="11.140625" customWidth="1"/>
    <col min="12803" max="12803" width="9.42578125" bestFit="1" customWidth="1"/>
    <col min="12804" max="12804" width="10.42578125" customWidth="1"/>
    <col min="12805" max="12805" width="10.28515625" customWidth="1"/>
    <col min="13048" max="13048" width="9.7109375" bestFit="1" customWidth="1"/>
    <col min="13049" max="13049" width="11.85546875" customWidth="1"/>
    <col min="13050" max="13050" width="9.5703125" bestFit="1" customWidth="1"/>
    <col min="13051" max="13051" width="10.7109375" customWidth="1"/>
    <col min="13052" max="13052" width="10.85546875" customWidth="1"/>
    <col min="13053" max="13053" width="9.42578125" bestFit="1" customWidth="1"/>
    <col min="13054" max="13054" width="10.140625" customWidth="1"/>
    <col min="13055" max="13055" width="9.42578125" bestFit="1" customWidth="1"/>
    <col min="13056" max="13056" width="10.85546875" bestFit="1" customWidth="1"/>
    <col min="13057" max="13057" width="9.28515625" bestFit="1" customWidth="1"/>
    <col min="13058" max="13058" width="11.140625" customWidth="1"/>
    <col min="13059" max="13059" width="9.42578125" bestFit="1" customWidth="1"/>
    <col min="13060" max="13060" width="10.42578125" customWidth="1"/>
    <col min="13061" max="13061" width="10.28515625" customWidth="1"/>
    <col min="13304" max="13304" width="9.7109375" bestFit="1" customWidth="1"/>
    <col min="13305" max="13305" width="11.85546875" customWidth="1"/>
    <col min="13306" max="13306" width="9.5703125" bestFit="1" customWidth="1"/>
    <col min="13307" max="13307" width="10.7109375" customWidth="1"/>
    <col min="13308" max="13308" width="10.85546875" customWidth="1"/>
    <col min="13309" max="13309" width="9.42578125" bestFit="1" customWidth="1"/>
    <col min="13310" max="13310" width="10.140625" customWidth="1"/>
    <col min="13311" max="13311" width="9.42578125" bestFit="1" customWidth="1"/>
    <col min="13312" max="13312" width="10.85546875" bestFit="1" customWidth="1"/>
    <col min="13313" max="13313" width="9.28515625" bestFit="1" customWidth="1"/>
    <col min="13314" max="13314" width="11.140625" customWidth="1"/>
    <col min="13315" max="13315" width="9.42578125" bestFit="1" customWidth="1"/>
    <col min="13316" max="13316" width="10.42578125" customWidth="1"/>
    <col min="13317" max="13317" width="10.28515625" customWidth="1"/>
    <col min="13560" max="13560" width="9.7109375" bestFit="1" customWidth="1"/>
    <col min="13561" max="13561" width="11.85546875" customWidth="1"/>
    <col min="13562" max="13562" width="9.5703125" bestFit="1" customWidth="1"/>
    <col min="13563" max="13563" width="10.7109375" customWidth="1"/>
    <col min="13564" max="13564" width="10.85546875" customWidth="1"/>
    <col min="13565" max="13565" width="9.42578125" bestFit="1" customWidth="1"/>
    <col min="13566" max="13566" width="10.140625" customWidth="1"/>
    <col min="13567" max="13567" width="9.42578125" bestFit="1" customWidth="1"/>
    <col min="13568" max="13568" width="10.85546875" bestFit="1" customWidth="1"/>
    <col min="13569" max="13569" width="9.28515625" bestFit="1" customWidth="1"/>
    <col min="13570" max="13570" width="11.140625" customWidth="1"/>
    <col min="13571" max="13571" width="9.42578125" bestFit="1" customWidth="1"/>
    <col min="13572" max="13572" width="10.42578125" customWidth="1"/>
    <col min="13573" max="13573" width="10.28515625" customWidth="1"/>
    <col min="13816" max="13816" width="9.7109375" bestFit="1" customWidth="1"/>
    <col min="13817" max="13817" width="11.85546875" customWidth="1"/>
    <col min="13818" max="13818" width="9.5703125" bestFit="1" customWidth="1"/>
    <col min="13819" max="13819" width="10.7109375" customWidth="1"/>
    <col min="13820" max="13820" width="10.85546875" customWidth="1"/>
    <col min="13821" max="13821" width="9.42578125" bestFit="1" customWidth="1"/>
    <col min="13822" max="13822" width="10.140625" customWidth="1"/>
    <col min="13823" max="13823" width="9.42578125" bestFit="1" customWidth="1"/>
    <col min="13824" max="13824" width="10.85546875" bestFit="1" customWidth="1"/>
    <col min="13825" max="13825" width="9.28515625" bestFit="1" customWidth="1"/>
    <col min="13826" max="13826" width="11.140625" customWidth="1"/>
    <col min="13827" max="13827" width="9.42578125" bestFit="1" customWidth="1"/>
    <col min="13828" max="13828" width="10.42578125" customWidth="1"/>
    <col min="13829" max="13829" width="10.28515625" customWidth="1"/>
    <col min="14072" max="14072" width="9.7109375" bestFit="1" customWidth="1"/>
    <col min="14073" max="14073" width="11.85546875" customWidth="1"/>
    <col min="14074" max="14074" width="9.5703125" bestFit="1" customWidth="1"/>
    <col min="14075" max="14075" width="10.7109375" customWidth="1"/>
    <col min="14076" max="14076" width="10.85546875" customWidth="1"/>
    <col min="14077" max="14077" width="9.42578125" bestFit="1" customWidth="1"/>
    <col min="14078" max="14078" width="10.140625" customWidth="1"/>
    <col min="14079" max="14079" width="9.42578125" bestFit="1" customWidth="1"/>
    <col min="14080" max="14080" width="10.85546875" bestFit="1" customWidth="1"/>
    <col min="14081" max="14081" width="9.28515625" bestFit="1" customWidth="1"/>
    <col min="14082" max="14082" width="11.140625" customWidth="1"/>
    <col min="14083" max="14083" width="9.42578125" bestFit="1" customWidth="1"/>
    <col min="14084" max="14084" width="10.42578125" customWidth="1"/>
    <col min="14085" max="14085" width="10.28515625" customWidth="1"/>
    <col min="14328" max="14328" width="9.7109375" bestFit="1" customWidth="1"/>
    <col min="14329" max="14329" width="11.85546875" customWidth="1"/>
    <col min="14330" max="14330" width="9.5703125" bestFit="1" customWidth="1"/>
    <col min="14331" max="14331" width="10.7109375" customWidth="1"/>
    <col min="14332" max="14332" width="10.85546875" customWidth="1"/>
    <col min="14333" max="14333" width="9.42578125" bestFit="1" customWidth="1"/>
    <col min="14334" max="14334" width="10.140625" customWidth="1"/>
    <col min="14335" max="14335" width="9.42578125" bestFit="1" customWidth="1"/>
    <col min="14336" max="14336" width="10.85546875" bestFit="1" customWidth="1"/>
    <col min="14337" max="14337" width="9.28515625" bestFit="1" customWidth="1"/>
    <col min="14338" max="14338" width="11.140625" customWidth="1"/>
    <col min="14339" max="14339" width="9.42578125" bestFit="1" customWidth="1"/>
    <col min="14340" max="14340" width="10.42578125" customWidth="1"/>
    <col min="14341" max="14341" width="10.28515625" customWidth="1"/>
    <col min="14584" max="14584" width="9.7109375" bestFit="1" customWidth="1"/>
    <col min="14585" max="14585" width="11.85546875" customWidth="1"/>
    <col min="14586" max="14586" width="9.5703125" bestFit="1" customWidth="1"/>
    <col min="14587" max="14587" width="10.7109375" customWidth="1"/>
    <col min="14588" max="14588" width="10.85546875" customWidth="1"/>
    <col min="14589" max="14589" width="9.42578125" bestFit="1" customWidth="1"/>
    <col min="14590" max="14590" width="10.140625" customWidth="1"/>
    <col min="14591" max="14591" width="9.42578125" bestFit="1" customWidth="1"/>
    <col min="14592" max="14592" width="10.85546875" bestFit="1" customWidth="1"/>
    <col min="14593" max="14593" width="9.28515625" bestFit="1" customWidth="1"/>
    <col min="14594" max="14594" width="11.140625" customWidth="1"/>
    <col min="14595" max="14595" width="9.42578125" bestFit="1" customWidth="1"/>
    <col min="14596" max="14596" width="10.42578125" customWidth="1"/>
    <col min="14597" max="14597" width="10.28515625" customWidth="1"/>
    <col min="14840" max="14840" width="9.7109375" bestFit="1" customWidth="1"/>
    <col min="14841" max="14841" width="11.85546875" customWidth="1"/>
    <col min="14842" max="14842" width="9.5703125" bestFit="1" customWidth="1"/>
    <col min="14843" max="14843" width="10.7109375" customWidth="1"/>
    <col min="14844" max="14844" width="10.85546875" customWidth="1"/>
    <col min="14845" max="14845" width="9.42578125" bestFit="1" customWidth="1"/>
    <col min="14846" max="14846" width="10.140625" customWidth="1"/>
    <col min="14847" max="14847" width="9.42578125" bestFit="1" customWidth="1"/>
    <col min="14848" max="14848" width="10.85546875" bestFit="1" customWidth="1"/>
    <col min="14849" max="14849" width="9.28515625" bestFit="1" customWidth="1"/>
    <col min="14850" max="14850" width="11.140625" customWidth="1"/>
    <col min="14851" max="14851" width="9.42578125" bestFit="1" customWidth="1"/>
    <col min="14852" max="14852" width="10.42578125" customWidth="1"/>
    <col min="14853" max="14853" width="10.28515625" customWidth="1"/>
    <col min="15096" max="15096" width="9.7109375" bestFit="1" customWidth="1"/>
    <col min="15097" max="15097" width="11.85546875" customWidth="1"/>
    <col min="15098" max="15098" width="9.5703125" bestFit="1" customWidth="1"/>
    <col min="15099" max="15099" width="10.7109375" customWidth="1"/>
    <col min="15100" max="15100" width="10.85546875" customWidth="1"/>
    <col min="15101" max="15101" width="9.42578125" bestFit="1" customWidth="1"/>
    <col min="15102" max="15102" width="10.140625" customWidth="1"/>
    <col min="15103" max="15103" width="9.42578125" bestFit="1" customWidth="1"/>
    <col min="15104" max="15104" width="10.85546875" bestFit="1" customWidth="1"/>
    <col min="15105" max="15105" width="9.28515625" bestFit="1" customWidth="1"/>
    <col min="15106" max="15106" width="11.140625" customWidth="1"/>
    <col min="15107" max="15107" width="9.42578125" bestFit="1" customWidth="1"/>
    <col min="15108" max="15108" width="10.42578125" customWidth="1"/>
    <col min="15109" max="15109" width="10.28515625" customWidth="1"/>
    <col min="15352" max="15352" width="9.7109375" bestFit="1" customWidth="1"/>
    <col min="15353" max="15353" width="11.85546875" customWidth="1"/>
    <col min="15354" max="15354" width="9.5703125" bestFit="1" customWidth="1"/>
    <col min="15355" max="15355" width="10.7109375" customWidth="1"/>
    <col min="15356" max="15356" width="10.85546875" customWidth="1"/>
    <col min="15357" max="15357" width="9.42578125" bestFit="1" customWidth="1"/>
    <col min="15358" max="15358" width="10.140625" customWidth="1"/>
    <col min="15359" max="15359" width="9.42578125" bestFit="1" customWidth="1"/>
    <col min="15360" max="15360" width="10.85546875" bestFit="1" customWidth="1"/>
    <col min="15361" max="15361" width="9.28515625" bestFit="1" customWidth="1"/>
    <col min="15362" max="15362" width="11.140625" customWidth="1"/>
    <col min="15363" max="15363" width="9.42578125" bestFit="1" customWidth="1"/>
    <col min="15364" max="15364" width="10.42578125" customWidth="1"/>
    <col min="15365" max="15365" width="10.28515625" customWidth="1"/>
    <col min="15608" max="15608" width="9.7109375" bestFit="1" customWidth="1"/>
    <col min="15609" max="15609" width="11.85546875" customWidth="1"/>
    <col min="15610" max="15610" width="9.5703125" bestFit="1" customWidth="1"/>
    <col min="15611" max="15611" width="10.7109375" customWidth="1"/>
    <col min="15612" max="15612" width="10.85546875" customWidth="1"/>
    <col min="15613" max="15613" width="9.42578125" bestFit="1" customWidth="1"/>
    <col min="15614" max="15614" width="10.140625" customWidth="1"/>
    <col min="15615" max="15615" width="9.42578125" bestFit="1" customWidth="1"/>
    <col min="15616" max="15616" width="10.85546875" bestFit="1" customWidth="1"/>
    <col min="15617" max="15617" width="9.28515625" bestFit="1" customWidth="1"/>
    <col min="15618" max="15618" width="11.140625" customWidth="1"/>
    <col min="15619" max="15619" width="9.42578125" bestFit="1" customWidth="1"/>
    <col min="15620" max="15620" width="10.42578125" customWidth="1"/>
    <col min="15621" max="15621" width="10.28515625" customWidth="1"/>
    <col min="15864" max="15864" width="9.7109375" bestFit="1" customWidth="1"/>
    <col min="15865" max="15865" width="11.85546875" customWidth="1"/>
    <col min="15866" max="15866" width="9.5703125" bestFit="1" customWidth="1"/>
    <col min="15867" max="15867" width="10.7109375" customWidth="1"/>
    <col min="15868" max="15868" width="10.85546875" customWidth="1"/>
    <col min="15869" max="15869" width="9.42578125" bestFit="1" customWidth="1"/>
    <col min="15870" max="15870" width="10.140625" customWidth="1"/>
    <col min="15871" max="15871" width="9.42578125" bestFit="1" customWidth="1"/>
    <col min="15872" max="15872" width="10.85546875" bestFit="1" customWidth="1"/>
    <col min="15873" max="15873" width="9.28515625" bestFit="1" customWidth="1"/>
    <col min="15874" max="15874" width="11.140625" customWidth="1"/>
    <col min="15875" max="15875" width="9.42578125" bestFit="1" customWidth="1"/>
    <col min="15876" max="15876" width="10.42578125" customWidth="1"/>
    <col min="15877" max="15877" width="10.28515625" customWidth="1"/>
    <col min="16120" max="16120" width="9.7109375" bestFit="1" customWidth="1"/>
    <col min="16121" max="16121" width="11.85546875" customWidth="1"/>
    <col min="16122" max="16122" width="9.5703125" bestFit="1" customWidth="1"/>
    <col min="16123" max="16123" width="10.7109375" customWidth="1"/>
    <col min="16124" max="16124" width="10.85546875" customWidth="1"/>
    <col min="16125" max="16125" width="9.42578125" bestFit="1" customWidth="1"/>
    <col min="16126" max="16126" width="10.140625" customWidth="1"/>
    <col min="16127" max="16127" width="9.42578125" bestFit="1" customWidth="1"/>
    <col min="16128" max="16128" width="10.85546875" bestFit="1" customWidth="1"/>
    <col min="16129" max="16129" width="9.28515625" bestFit="1" customWidth="1"/>
    <col min="16130" max="16130" width="11.140625" customWidth="1"/>
    <col min="16131" max="16131" width="9.42578125" bestFit="1" customWidth="1"/>
    <col min="16132" max="16132" width="10.42578125" customWidth="1"/>
    <col min="16133" max="16133" width="10.28515625" customWidth="1"/>
  </cols>
  <sheetData>
    <row r="1" spans="2:19" ht="15.75" x14ac:dyDescent="0.25">
      <c r="C1" s="70" t="s">
        <v>69</v>
      </c>
    </row>
    <row r="2" spans="2:19" ht="15.75" thickBot="1" x14ac:dyDescent="0.3"/>
    <row r="3" spans="2:19" ht="27.75" customHeight="1" thickBot="1" x14ac:dyDescent="0.3">
      <c r="B3" s="80" t="s">
        <v>27</v>
      </c>
      <c r="C3" s="43" t="s">
        <v>28</v>
      </c>
      <c r="D3" s="24"/>
      <c r="E3" s="24"/>
      <c r="F3" s="24"/>
      <c r="G3" s="24"/>
      <c r="H3" s="86"/>
      <c r="I3" s="86"/>
      <c r="J3" s="86"/>
      <c r="K3" s="87"/>
      <c r="L3" s="88" t="s">
        <v>49</v>
      </c>
      <c r="M3" s="89"/>
      <c r="N3" s="89"/>
      <c r="O3" s="90"/>
      <c r="P3" s="82" t="s">
        <v>25</v>
      </c>
      <c r="Q3" s="78"/>
      <c r="R3" s="78"/>
      <c r="S3" s="79"/>
    </row>
    <row r="4" spans="2:19" ht="15.75" thickBot="1" x14ac:dyDescent="0.3">
      <c r="B4" s="81"/>
      <c r="C4" s="6"/>
      <c r="D4" s="16"/>
      <c r="E4" s="16"/>
      <c r="F4" s="41">
        <v>2000</v>
      </c>
      <c r="G4" s="40" t="s">
        <v>24</v>
      </c>
      <c r="H4" s="74">
        <v>42370</v>
      </c>
      <c r="I4" s="75"/>
      <c r="J4" s="74">
        <v>42736</v>
      </c>
      <c r="K4" s="75"/>
      <c r="L4" s="74">
        <v>42917</v>
      </c>
      <c r="M4" s="75"/>
      <c r="N4" s="74">
        <v>43101</v>
      </c>
      <c r="O4" s="75"/>
      <c r="P4" s="74">
        <v>42979</v>
      </c>
      <c r="Q4" s="75"/>
      <c r="R4" s="74">
        <v>43101</v>
      </c>
      <c r="S4" s="75"/>
    </row>
    <row r="5" spans="2:19" ht="15.75" thickBot="1" x14ac:dyDescent="0.3">
      <c r="F5" s="46">
        <v>5</v>
      </c>
      <c r="G5" s="40" t="s">
        <v>29</v>
      </c>
      <c r="H5" s="76"/>
      <c r="I5" s="77"/>
      <c r="J5" s="76"/>
      <c r="K5" s="77"/>
      <c r="L5" s="76"/>
      <c r="M5" s="77"/>
      <c r="N5" s="76"/>
      <c r="O5" s="77"/>
      <c r="P5" s="76"/>
      <c r="Q5" s="77"/>
      <c r="R5" s="76"/>
      <c r="S5" s="77"/>
    </row>
    <row r="6" spans="2:19" ht="17.25" customHeight="1" x14ac:dyDescent="0.25">
      <c r="H6" s="35" t="s">
        <v>23</v>
      </c>
      <c r="I6" s="34" t="s">
        <v>22</v>
      </c>
      <c r="J6" s="35" t="s">
        <v>23</v>
      </c>
      <c r="K6" s="34" t="s">
        <v>22</v>
      </c>
      <c r="L6" s="35" t="s">
        <v>23</v>
      </c>
      <c r="M6" s="34" t="s">
        <v>22</v>
      </c>
      <c r="N6" s="35" t="s">
        <v>23</v>
      </c>
      <c r="O6" s="34" t="s">
        <v>22</v>
      </c>
      <c r="P6" s="35" t="s">
        <v>23</v>
      </c>
      <c r="Q6" s="34" t="s">
        <v>22</v>
      </c>
      <c r="R6" s="35" t="s">
        <v>23</v>
      </c>
      <c r="S6" s="34" t="s">
        <v>22</v>
      </c>
    </row>
    <row r="7" spans="2:19" x14ac:dyDescent="0.25">
      <c r="C7" t="s">
        <v>21</v>
      </c>
      <c r="H7" s="9"/>
      <c r="I7" s="32"/>
      <c r="J7" s="9"/>
      <c r="K7" s="32"/>
      <c r="L7" s="9"/>
      <c r="M7" s="32"/>
      <c r="N7" s="9"/>
      <c r="O7" s="32"/>
      <c r="P7" s="9"/>
      <c r="Q7" s="32"/>
      <c r="R7" s="9"/>
      <c r="S7" s="32"/>
    </row>
    <row r="8" spans="2:19" x14ac:dyDescent="0.25">
      <c r="B8" s="45">
        <v>1</v>
      </c>
      <c r="D8" t="s">
        <v>30</v>
      </c>
      <c r="H8" s="30">
        <v>7.39</v>
      </c>
      <c r="I8" s="8">
        <f>H8*$F5</f>
        <v>36.949999999999996</v>
      </c>
      <c r="J8" s="30">
        <v>7.39</v>
      </c>
      <c r="K8" s="8">
        <f>J8*$F5</f>
        <v>36.949999999999996</v>
      </c>
      <c r="L8" s="30">
        <v>7.39</v>
      </c>
      <c r="M8" s="8">
        <f>L8*$F5</f>
        <v>36.949999999999996</v>
      </c>
      <c r="N8" s="30">
        <v>7.39</v>
      </c>
      <c r="O8" s="8">
        <f>N8*$F5</f>
        <v>36.949999999999996</v>
      </c>
      <c r="P8" s="30">
        <v>7.39</v>
      </c>
      <c r="Q8" s="8">
        <f>P8*$F5</f>
        <v>36.949999999999996</v>
      </c>
      <c r="R8" s="30">
        <v>7.39</v>
      </c>
      <c r="S8" s="8">
        <f>R8*$F5</f>
        <v>36.949999999999996</v>
      </c>
    </row>
    <row r="9" spans="2:19" x14ac:dyDescent="0.25">
      <c r="B9" s="45" t="s">
        <v>19</v>
      </c>
      <c r="D9" t="s">
        <v>18</v>
      </c>
      <c r="H9" s="28">
        <v>0.1</v>
      </c>
      <c r="I9" s="48">
        <f>H9*$F$4</f>
        <v>200</v>
      </c>
      <c r="J9" s="28">
        <v>0.1</v>
      </c>
      <c r="K9" s="48">
        <f>J9*$F$4</f>
        <v>200</v>
      </c>
      <c r="L9" s="28">
        <v>0.1</v>
      </c>
      <c r="M9" s="48">
        <f>L9*$F$4</f>
        <v>200</v>
      </c>
      <c r="N9" s="28">
        <v>0.1</v>
      </c>
      <c r="O9" s="48">
        <f>N9*$F$4</f>
        <v>200</v>
      </c>
      <c r="P9" s="28">
        <v>0.1</v>
      </c>
      <c r="Q9" s="48">
        <f>P9*$F$4</f>
        <v>200</v>
      </c>
      <c r="R9" s="28">
        <v>0.1</v>
      </c>
      <c r="S9" s="48">
        <f>R9*$F$4</f>
        <v>200</v>
      </c>
    </row>
    <row r="10" spans="2:19" x14ac:dyDescent="0.25">
      <c r="B10" s="45"/>
      <c r="H10" s="28"/>
      <c r="I10" s="49"/>
      <c r="J10" s="28"/>
      <c r="K10" s="49"/>
      <c r="L10" s="28"/>
      <c r="M10" s="49"/>
      <c r="N10" s="28"/>
      <c r="O10" s="49"/>
      <c r="P10" s="28"/>
      <c r="Q10" s="49"/>
      <c r="R10" s="28"/>
      <c r="S10" s="49"/>
    </row>
    <row r="11" spans="2:19" x14ac:dyDescent="0.25">
      <c r="B11" s="45" t="s">
        <v>31</v>
      </c>
      <c r="C11" t="s">
        <v>32</v>
      </c>
      <c r="H11" s="68">
        <f>'Table 4.2A-3'!H13</f>
        <v>-4.8700000000000002E-3</v>
      </c>
      <c r="I11" s="47">
        <f>H11*$F$4</f>
        <v>-9.74</v>
      </c>
      <c r="J11" s="68">
        <f>'Table 4.2A-3'!J13</f>
        <v>-5.5999999999999999E-3</v>
      </c>
      <c r="K11" s="47">
        <f>J11*$F$4</f>
        <v>-11.2</v>
      </c>
      <c r="L11" s="68">
        <f>'Table 4.2A-3'!L13</f>
        <v>-5.5999999999999999E-3</v>
      </c>
      <c r="M11" s="47">
        <f>L11*$F$4</f>
        <v>-11.2</v>
      </c>
      <c r="N11" s="68">
        <f>'Table 4.2A-3'!N13</f>
        <v>-5.5999999999999999E-3</v>
      </c>
      <c r="O11" s="47">
        <f>N11*$F$4</f>
        <v>-11.2</v>
      </c>
      <c r="P11" s="68">
        <f>'Table 4.2A-3'!P13</f>
        <v>-5.5999999999999999E-3</v>
      </c>
      <c r="Q11" s="47">
        <f>P11*$F$4</f>
        <v>-11.2</v>
      </c>
      <c r="R11" s="68">
        <f>'Table 4.2A-3'!R13</f>
        <v>-5.5999999999999999E-3</v>
      </c>
      <c r="S11" s="47">
        <f>R11*$F$4</f>
        <v>-11.2</v>
      </c>
    </row>
    <row r="12" spans="2:19" x14ac:dyDescent="0.25">
      <c r="B12" s="45" t="s">
        <v>53</v>
      </c>
      <c r="C12" t="s">
        <v>12</v>
      </c>
      <c r="H12" s="12">
        <v>0.1101</v>
      </c>
      <c r="I12" s="51">
        <f>H12*(I$8+I$9+I$10)</f>
        <v>26.088194999999999</v>
      </c>
      <c r="J12" s="12">
        <v>0.1101</v>
      </c>
      <c r="K12" s="51">
        <f>J12*(K$8+K$9+K$10)</f>
        <v>26.088194999999999</v>
      </c>
      <c r="L12" s="12">
        <f>J12</f>
        <v>0.1101</v>
      </c>
      <c r="M12" s="51">
        <f>L12*(M$8+M$9+M$10)</f>
        <v>26.088194999999999</v>
      </c>
      <c r="N12" s="12">
        <f>L12</f>
        <v>0.1101</v>
      </c>
      <c r="O12" s="50">
        <f>N12*(O$8+O$9+O$10)</f>
        <v>26.088194999999999</v>
      </c>
      <c r="P12" s="12">
        <v>0.20045170172913496</v>
      </c>
      <c r="Q12" s="51">
        <f>P12*(Q$8+Q$9+Q$10)</f>
        <v>47.497030724718527</v>
      </c>
      <c r="R12" s="12">
        <v>0.22120467871662855</v>
      </c>
      <c r="S12" s="50">
        <f>R12*(S$8+S$9+S$10)</f>
        <v>52.41444862190513</v>
      </c>
    </row>
    <row r="13" spans="2:19" x14ac:dyDescent="0.25">
      <c r="B13" s="69" t="s">
        <v>54</v>
      </c>
      <c r="C13" t="s">
        <v>11</v>
      </c>
      <c r="H13" s="68">
        <f>'Table 4.2A-3'!H15</f>
        <v>-6.7999999999999996E-3</v>
      </c>
      <c r="I13" s="47">
        <f>H13*$F$4</f>
        <v>-13.6</v>
      </c>
      <c r="J13" s="68">
        <f>'Table 4.2A-3'!J15</f>
        <v>-6.7999999999999996E-3</v>
      </c>
      <c r="K13" s="47">
        <f>J13*$F$4</f>
        <v>-13.6</v>
      </c>
      <c r="L13" s="68">
        <f>'Table 4.2A-3'!L15</f>
        <v>-6.7999999999999996E-3</v>
      </c>
      <c r="M13" s="47">
        <f>L13*$F$4</f>
        <v>-13.6</v>
      </c>
      <c r="N13" s="68">
        <f>'Table 4.2A-3'!N15</f>
        <v>-6.7999999999999996E-3</v>
      </c>
      <c r="O13" s="47">
        <f>N13*$F$4</f>
        <v>-13.6</v>
      </c>
      <c r="P13" s="68">
        <f>'Table 4.2A-3'!P15</f>
        <v>-6.7999999999999996E-3</v>
      </c>
      <c r="Q13" s="47">
        <f>P13*$F$4</f>
        <v>-13.6</v>
      </c>
      <c r="R13" s="68">
        <f>'Table 4.2A-3'!R15</f>
        <v>-6.7999999999999996E-3</v>
      </c>
      <c r="S13" s="47">
        <f>R13*$F$4</f>
        <v>-13.6</v>
      </c>
    </row>
    <row r="14" spans="2:19" x14ac:dyDescent="0.25">
      <c r="B14" s="45" t="s">
        <v>33</v>
      </c>
      <c r="C14" t="s">
        <v>45</v>
      </c>
      <c r="H14" s="12">
        <v>7.1999999999999995E-2</v>
      </c>
      <c r="I14" s="52">
        <f>H14*(I$8+I$9+I$10)</f>
        <v>17.060399999999998</v>
      </c>
      <c r="J14" s="12">
        <v>0.1162</v>
      </c>
      <c r="K14" s="52">
        <f>J14*(K$8+K$9+K$10)</f>
        <v>27.533589999999997</v>
      </c>
      <c r="L14" s="12">
        <v>7.6700000000000004E-2</v>
      </c>
      <c r="M14" s="52">
        <f>L14*(M$8+M$9+M$10)</f>
        <v>18.174064999999999</v>
      </c>
      <c r="N14" s="12">
        <v>8.3000000000000004E-2</v>
      </c>
      <c r="O14" s="52">
        <f>N14*(O$8+O$9+O$10)</f>
        <v>19.66685</v>
      </c>
      <c r="P14" s="12">
        <v>7.6700000000000004E-2</v>
      </c>
      <c r="Q14" s="52">
        <f>P14*(Q$8+Q$9+Q$10)</f>
        <v>18.174064999999999</v>
      </c>
      <c r="R14" s="12">
        <v>8.3000000000000004E-2</v>
      </c>
      <c r="S14" s="52">
        <f>R14*(S$8+S$9+S$10)</f>
        <v>19.66685</v>
      </c>
    </row>
    <row r="15" spans="2:19" x14ac:dyDescent="0.25">
      <c r="B15" s="45" t="s">
        <v>55</v>
      </c>
      <c r="C15" t="s">
        <v>46</v>
      </c>
      <c r="H15" s="9"/>
      <c r="I15" s="8">
        <f>SUM(I8:I14)</f>
        <v>256.75859499999996</v>
      </c>
      <c r="J15" s="9"/>
      <c r="K15" s="8">
        <f>SUM(K8:K14)</f>
        <v>265.77178499999997</v>
      </c>
      <c r="L15" s="9"/>
      <c r="M15" s="8">
        <f>SUM(M8:M14)</f>
        <v>256.41226</v>
      </c>
      <c r="N15" s="9"/>
      <c r="O15" s="8">
        <f>SUM(O8:O14)</f>
        <v>257.90504499999997</v>
      </c>
      <c r="P15" s="9"/>
      <c r="Q15" s="8">
        <f>SUM(Q8:Q14)</f>
        <v>277.82109572471848</v>
      </c>
      <c r="R15" s="9"/>
      <c r="S15" s="8">
        <f>SUM(S8:S14)</f>
        <v>284.23129862190513</v>
      </c>
    </row>
    <row r="16" spans="2:19" ht="15.75" thickBot="1" x14ac:dyDescent="0.3">
      <c r="B16" s="45"/>
      <c r="H16" s="9"/>
      <c r="I16" s="8"/>
      <c r="J16" s="9"/>
      <c r="K16" s="8"/>
      <c r="L16" s="9"/>
      <c r="M16" s="8"/>
      <c r="N16" s="9"/>
      <c r="O16" s="8"/>
      <c r="P16" s="9"/>
      <c r="Q16" s="8"/>
      <c r="R16" s="9"/>
      <c r="S16" s="8"/>
    </row>
    <row r="17" spans="2:19" x14ac:dyDescent="0.25">
      <c r="B17" s="45" t="s">
        <v>56</v>
      </c>
      <c r="C17" s="23" t="s">
        <v>47</v>
      </c>
      <c r="D17" s="24"/>
      <c r="E17" s="24"/>
      <c r="F17" s="24"/>
      <c r="G17" s="24"/>
      <c r="H17" s="53"/>
      <c r="I17" s="21">
        <f>I15-I11-I13</f>
        <v>280.09859499999999</v>
      </c>
      <c r="J17" s="53"/>
      <c r="K17" s="21">
        <f>K15-K11-K13</f>
        <v>290.57178499999998</v>
      </c>
      <c r="L17" s="53"/>
      <c r="M17" s="21">
        <f>M15-M11-M13</f>
        <v>281.21226000000001</v>
      </c>
      <c r="N17" s="53"/>
      <c r="O17" s="21">
        <f>O15-O11-O13</f>
        <v>282.70504499999998</v>
      </c>
      <c r="P17" s="53"/>
      <c r="Q17" s="21">
        <f>Q15-Q11-Q13</f>
        <v>302.62109572471849</v>
      </c>
      <c r="R17" s="53"/>
      <c r="S17" s="21">
        <f>S15-S11-S13</f>
        <v>309.03129862190514</v>
      </c>
    </row>
    <row r="18" spans="2:19" x14ac:dyDescent="0.25">
      <c r="B18" s="45"/>
      <c r="C18" s="20" t="s">
        <v>10</v>
      </c>
      <c r="D18" s="19"/>
      <c r="E18" s="19"/>
      <c r="F18" s="19"/>
      <c r="G18" s="19"/>
      <c r="H18" s="10"/>
      <c r="I18" s="54">
        <v>0</v>
      </c>
      <c r="J18" s="10"/>
      <c r="K18" s="54">
        <f>K17-I17</f>
        <v>10.473189999999988</v>
      </c>
      <c r="L18" s="10"/>
      <c r="M18" s="54">
        <f>M17-K17</f>
        <v>-9.3595249999999623</v>
      </c>
      <c r="N18" s="10"/>
      <c r="O18" s="54">
        <f>O17-M17</f>
        <v>1.4927849999999694</v>
      </c>
      <c r="P18" s="10"/>
      <c r="Q18" s="54">
        <f>Q17-M17</f>
        <v>21.408835724718472</v>
      </c>
      <c r="R18" s="10"/>
      <c r="S18" s="54">
        <f>S17-Q17</f>
        <v>6.4102028971866503</v>
      </c>
    </row>
    <row r="19" spans="2:19" ht="15.75" thickBot="1" x14ac:dyDescent="0.3">
      <c r="B19" s="45"/>
      <c r="C19" s="6" t="s">
        <v>50</v>
      </c>
      <c r="D19" s="16"/>
      <c r="E19" s="16"/>
      <c r="F19" s="16"/>
      <c r="G19" s="16"/>
      <c r="H19" s="6"/>
      <c r="I19" s="55"/>
      <c r="J19" s="6"/>
      <c r="K19" s="55"/>
      <c r="L19" s="6"/>
      <c r="M19" s="55"/>
      <c r="N19" s="6"/>
      <c r="O19" s="55"/>
      <c r="P19" s="6"/>
      <c r="Q19" s="55"/>
      <c r="R19" s="6"/>
      <c r="S19" s="56">
        <f>S17-O17</f>
        <v>26.326253621905153</v>
      </c>
    </row>
    <row r="21" spans="2:19" x14ac:dyDescent="0.25">
      <c r="B21" t="s">
        <v>39</v>
      </c>
    </row>
    <row r="22" spans="2:19" x14ac:dyDescent="0.25">
      <c r="B22" t="s">
        <v>67</v>
      </c>
    </row>
    <row r="23" spans="2:19" x14ac:dyDescent="0.25">
      <c r="B23" t="s">
        <v>70</v>
      </c>
    </row>
  </sheetData>
  <mergeCells count="16">
    <mergeCell ref="B3:B4"/>
    <mergeCell ref="L3:O3"/>
    <mergeCell ref="L4:M4"/>
    <mergeCell ref="N4:O4"/>
    <mergeCell ref="L5:M5"/>
    <mergeCell ref="N5:O5"/>
    <mergeCell ref="P4:Q4"/>
    <mergeCell ref="R4:S4"/>
    <mergeCell ref="P3:S3"/>
    <mergeCell ref="H3:K3"/>
    <mergeCell ref="H5:I5"/>
    <mergeCell ref="J5:K5"/>
    <mergeCell ref="P5:Q5"/>
    <mergeCell ref="R5:S5"/>
    <mergeCell ref="H4:I4"/>
    <mergeCell ref="J4:K4"/>
  </mergeCells>
  <pageMargins left="0.7" right="0.7" top="0.75" bottom="0.75" header="0.3" footer="0.3"/>
  <pageSetup scale="6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D4C50305BE10458CD404A5428DFAFC" ma:contentTypeVersion="18" ma:contentTypeDescription="Create a new document." ma:contentTypeScope="" ma:versionID="9f75fc61c6759d535cad9c591186f491">
  <xsd:schema xmlns:xsd="http://www.w3.org/2001/XMLSchema" xmlns:xs="http://www.w3.org/2001/XMLSchema" xmlns:p="http://schemas.microsoft.com/office/2006/metadata/properties" xmlns:ns1="http://schemas.microsoft.com/sharepoint/v3" xmlns:ns2="5bfdca30-96b2-4830-9e6a-55665cf1f43a" xmlns:ns3="a982a263-ee9f-41c6-b5fa-2fdd33119a79" targetNamespace="http://schemas.microsoft.com/office/2006/metadata/properties" ma:root="true" ma:fieldsID="648507ec280a474bc5de0dc8da8f7bfe" ns1:_="" ns2:_="" ns3:_="">
    <xsd:import namespace="http://schemas.microsoft.com/sharepoint/v3"/>
    <xsd:import namespace="5bfdca30-96b2-4830-9e6a-55665cf1f43a"/>
    <xsd:import namespace="a982a263-ee9f-41c6-b5fa-2fdd33119a79"/>
    <xsd:element name="properties">
      <xsd:complexType>
        <xsd:sequence>
          <xsd:element name="documentManagement">
            <xsd:complexType>
              <xsd:all>
                <xsd:element ref="ns2:Primary0" minOccurs="0"/>
                <xsd:element ref="ns3:File" minOccurs="0"/>
                <xsd:element ref="ns3:Record_x0020_Type" minOccurs="0"/>
                <xsd:element ref="ns3:Record_x0020_Date" minOccurs="0"/>
                <xsd:element ref="ns1:PublishingStartDate" minOccurs="0"/>
                <xsd:element ref="ns1:PublishingExpirationDate" minOccurs="0"/>
                <xsd:element ref="ns2:C_Primary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fdca30-96b2-4830-9e6a-55665cf1f43a" elementFormDefault="qualified">
    <xsd:import namespace="http://schemas.microsoft.com/office/2006/documentManagement/types"/>
    <xsd:import namespace="http://schemas.microsoft.com/office/infopath/2007/PartnerControls"/>
    <xsd:element name="Primary0" ma:index="1" nillable="true" ma:displayName="Primary" ma:list="{232132A6-3F26-4228-B0B1-3737A219D610}" ma:internalName="Primary0" ma:readOnly="false" ma:showField="Title" ma:web="e5db508d-f132-4833-80a7-d32b4d3b12db">
      <xsd:simpleType>
        <xsd:restriction base="dms:Lookup"/>
      </xsd:simpleType>
    </xsd:element>
    <xsd:element name="C_Primary0" ma:index="11" nillable="true" ma:displayName="C_Primary" ma:internalName="C_Primary0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82a263-ee9f-41c6-b5fa-2fdd33119a79" elementFormDefault="qualified">
    <xsd:import namespace="http://schemas.microsoft.com/office/2006/documentManagement/types"/>
    <xsd:import namespace="http://schemas.microsoft.com/office/infopath/2007/PartnerControls"/>
    <xsd:element name="File" ma:index="2" nillable="true" ma:displayName="File" ma:list="{93605203-C9C8-4A6A-8351-CAAB20E3C00B}" ma:internalName="File" ma:readOnly="false" ma:showField="File" ma:web="2de80cbe-736b-47a8-a178-f9284634e602">
      <xsd:simpleType>
        <xsd:restriction base="dms:Lookup"/>
      </xsd:simpleType>
    </xsd:element>
    <xsd:element name="Record_x0020_Type" ma:index="3" nillable="true" ma:displayName="Record Type" ma:list="{0182e605-c9a4-41b2-8cac-ad1103909fa5}" ma:internalName="Record_x0020_Type" ma:readOnly="false" ma:showField="Title" ma:web="e5db508d-f132-4833-80a7-d32b4d3b12db">
      <xsd:simpleType>
        <xsd:restriction base="dms:Lookup"/>
      </xsd:simpleType>
    </xsd:element>
    <xsd:element name="Record_x0020_Date" ma:index="4" nillable="true" ma:displayName="Record Date" ma:format="DateOnly" ma:internalName="Record_x0020_Date" ma:readOnly="fals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ord_x0020_Date xmlns="a982a263-ee9f-41c6-b5fa-2fdd33119a79" xsi:nil="true"/>
    <C_Primary0 xmlns="5bfdca30-96b2-4830-9e6a-55665cf1f43a">02 Application</C_Primary0>
    <Primary0 xmlns="5bfdca30-96b2-4830-9e6a-55665cf1f43a">2</Primary0>
    <Record_x0020_Type xmlns="a982a263-ee9f-41c6-b5fa-2fdd33119a79" xsi:nil="true"/>
    <PublishingExpirationDate xmlns="http://schemas.microsoft.com/sharepoint/v3" xsi:nil="true"/>
    <PublishingStartDate xmlns="http://schemas.microsoft.com/sharepoint/v3" xsi:nil="true"/>
    <File xmlns="a982a263-ee9f-41c6-b5fa-2fdd33119a79">1</Fil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0004C1-9C50-4138-98FC-4AC574BD3F9B}"/>
</file>

<file path=customXml/itemProps2.xml><?xml version="1.0" encoding="utf-8"?>
<ds:datastoreItem xmlns:ds="http://schemas.openxmlformats.org/officeDocument/2006/customXml" ds:itemID="{C77431BD-106F-4793-B6FB-A4712B2EB993}"/>
</file>

<file path=customXml/itemProps3.xml><?xml version="1.0" encoding="utf-8"?>
<ds:datastoreItem xmlns:ds="http://schemas.openxmlformats.org/officeDocument/2006/customXml" ds:itemID="{025E7B87-4B34-4CE6-A76B-B678C9DCCD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Table 4.2A-1 and Table 4.2A-2</vt:lpstr>
      <vt:lpstr>Table 4.2A-3</vt:lpstr>
      <vt:lpstr>Table 4.2A-4</vt:lpstr>
      <vt:lpstr>'Table 4.2A-1 and Table 4.2A-2'!Print_Area</vt:lpstr>
      <vt:lpstr>'Table 4.2A-3'!Print_Area</vt:lpstr>
      <vt:lpstr>'Table 4.2A-4'!Print_Area</vt:lpstr>
      <vt:lpstr>'Table 4.2A-3'!Print_Titles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2017-06-26T14:34:47Z</dcterms:created>
  <dcterms:modified xsi:type="dcterms:W3CDTF">2017-06-26T15:55:37Z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8c47711a-9612-45e3-8df6-02796db450e8</vt:lpwstr>
  </property>
  <property fmtid="{D5CDD505-2E9C-101B-9397-08002B2CF9AE}" pid="3" name="ContentTypeId">
    <vt:lpwstr>0x01010070D4C50305BE10458CD404A5428DFAFC</vt:lpwstr>
  </property>
  <property fmtid="{D5CDD505-2E9C-101B-9397-08002B2CF9AE}" pid="4" name="_dlc_DocId">
    <vt:lpwstr>7UVQ43MC76ES-870-1125</vt:lpwstr>
  </property>
  <property fmtid="{D5CDD505-2E9C-101B-9397-08002B2CF9AE}" pid="5" name="_dlc_DocIdUrl">
    <vt:lpwstr>https://sp2010.yec.yk.ca/Projects/2716/_layouts/DocIdRedir.aspx?ID=7UVQ43MC76ES-870-1125, 7UVQ43MC76ES-870-1125</vt:lpwstr>
  </property>
</Properties>
</file>