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4010"/>
  </bookViews>
  <sheets>
    <sheet name="Attachment 4" sheetId="4" r:id="rId1"/>
  </sheets>
  <externalReferences>
    <externalReference r:id="rId2"/>
    <externalReference r:id="rId3"/>
  </externalReferences>
  <definedNames>
    <definedName name="_xlnm.Print_Area" localSheetId="0">'Attachment 4'!$A$1:$S$60</definedName>
    <definedName name="Recover">[1]Macro1!$A$150</definedName>
    <definedName name="TableName">"Dummy"</definedName>
    <definedName name="Z_275E5119_9E8C_43ED_ACD2_DF40CF10B219_.wvu.PrintArea" localSheetId="0" hidden="1">'Attachment 4'!$A$1:$S$57</definedName>
    <definedName name="Z_418DF6FE_13EF_11D2_8C37_00A0C92A9A63_.wvu.Rows" localSheetId="0" hidden="1">[2]WAF!$A$8:$IV$103,[2]WAF!$A$354:$IV$364,[2]WAF!$A$366:$IV$371,[2]WAF!$A$386:$IV$409,[2]WAF!#REF!,[2]WAF!#REF!,[2]WAF!#REF!</definedName>
    <definedName name="Z_418DF6FE_13EF_11D2_8C37_00A0C92A9A63_.wvu.Rows" hidden="1">[2]WAF!$A$8:$IV$103,[2]WAF!$A$354:$IV$364,[2]WAF!$A$366:$IV$371,[2]WAF!$A$386:$IV$409,[2]WAF!#REF!,[2]WAF!#REF!,[2]WAF!#REF!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4" l="1"/>
  <c r="J15" i="4"/>
  <c r="J35" i="4"/>
  <c r="G55" i="4"/>
  <c r="G31" i="4"/>
  <c r="R55" i="4"/>
  <c r="P55" i="4"/>
  <c r="N55" i="4"/>
  <c r="K55" i="4"/>
  <c r="H55" i="4"/>
  <c r="R44" i="4"/>
  <c r="P44" i="4"/>
  <c r="N44" i="4"/>
  <c r="K44" i="4"/>
  <c r="H44" i="4"/>
  <c r="R35" i="4"/>
  <c r="P35" i="4"/>
  <c r="N35" i="4"/>
  <c r="K35" i="4"/>
  <c r="H35" i="4"/>
  <c r="G35" i="4"/>
  <c r="R31" i="4"/>
  <c r="P31" i="4"/>
  <c r="N31" i="4"/>
  <c r="K31" i="4"/>
  <c r="H31" i="4"/>
  <c r="R26" i="4"/>
  <c r="P26" i="4"/>
  <c r="N26" i="4"/>
  <c r="K26" i="4"/>
  <c r="H26" i="4"/>
  <c r="R15" i="4"/>
  <c r="P15" i="4"/>
  <c r="N15" i="4"/>
  <c r="K15" i="4"/>
  <c r="H15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60" i="4" s="1"/>
  <c r="K57" i="4" l="1"/>
  <c r="K60" i="4" s="1"/>
  <c r="G26" i="4"/>
  <c r="G44" i="4"/>
  <c r="J55" i="4"/>
  <c r="R57" i="4"/>
  <c r="R60" i="4" s="1"/>
  <c r="M15" i="4"/>
  <c r="M31" i="4"/>
  <c r="M44" i="4"/>
  <c r="M55" i="4"/>
  <c r="A59" i="4"/>
  <c r="M26" i="4"/>
  <c r="J26" i="4"/>
  <c r="J31" i="4"/>
  <c r="J44" i="4"/>
  <c r="G15" i="4"/>
  <c r="P57" i="4"/>
  <c r="P60" i="4" s="1"/>
  <c r="G57" i="4"/>
  <c r="G60" i="4" s="1"/>
  <c r="H57" i="4"/>
  <c r="H60" i="4" s="1"/>
  <c r="N57" i="4"/>
  <c r="N60" i="4" s="1"/>
  <c r="M57" i="4" l="1"/>
  <c r="M60" i="4" s="1"/>
  <c r="J57" i="4"/>
  <c r="J60" i="4" s="1"/>
</calcChain>
</file>

<file path=xl/sharedStrings.xml><?xml version="1.0" encoding="utf-8"?>
<sst xmlns="http://schemas.openxmlformats.org/spreadsheetml/2006/main" count="63" uniqueCount="57">
  <si>
    <t>Customer Accounting</t>
  </si>
  <si>
    <t>($000s)</t>
  </si>
  <si>
    <t>Line</t>
  </si>
  <si>
    <t>Cross</t>
  </si>
  <si>
    <t>Actual</t>
  </si>
  <si>
    <t>Test Period</t>
  </si>
  <si>
    <t>No.</t>
  </si>
  <si>
    <t xml:space="preserve">   Description</t>
  </si>
  <si>
    <t>Ref.</t>
  </si>
  <si>
    <t xml:space="preserve">  Production</t>
  </si>
  <si>
    <t>62600 - Hydro Generation</t>
  </si>
  <si>
    <t>64000 - Supervision and Engineering Diesel</t>
  </si>
  <si>
    <t>64600 - Diesel Generation</t>
  </si>
  <si>
    <t>82600 - Hydro Maintenance</t>
  </si>
  <si>
    <t>84600 - Diesel Maintenance</t>
  </si>
  <si>
    <t xml:space="preserve"> </t>
  </si>
  <si>
    <t xml:space="preserve">  Distribution</t>
  </si>
  <si>
    <t>87000 - Supervision</t>
  </si>
  <si>
    <t>87100 - Brushing</t>
  </si>
  <si>
    <t>87200 - Vehicle Depreciation</t>
  </si>
  <si>
    <t>87300 - Maintenance</t>
  </si>
  <si>
    <t>87310 - Service to Outside Parties</t>
  </si>
  <si>
    <t>87400 - Underground Line Maintenance</t>
  </si>
  <si>
    <t>87500 - Meter and Meter Testing</t>
  </si>
  <si>
    <t>87700 - Transformer Repair and Replacement</t>
  </si>
  <si>
    <t>87800 - Street Light Maintenance</t>
  </si>
  <si>
    <t xml:space="preserve">  General</t>
  </si>
  <si>
    <t>88400 - Communication</t>
  </si>
  <si>
    <t>88800 - Maintenance Company-Owned Houses</t>
  </si>
  <si>
    <t>88900 - Maintenance Warehouse and Office</t>
  </si>
  <si>
    <t xml:space="preserve">  Public Information</t>
  </si>
  <si>
    <t>70100 - Public Information Administration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</si>
  <si>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</si>
  <si>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</si>
  <si>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</si>
  <si>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</si>
  <si>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</si>
  <si>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</si>
  <si>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71500 - Collection of Delinquent Accounts</t>
  </si>
  <si>
    <t>71800 - Provision for Uncollectible Accounts</t>
  </si>
  <si>
    <t xml:space="preserve">  Administration and General</t>
  </si>
  <si>
    <t xml:space="preserve">72100 - Administrative </t>
  </si>
  <si>
    <t>72200 - Administrative Corporate</t>
  </si>
  <si>
    <t>72300 - Insurance</t>
  </si>
  <si>
    <t>72400 - Injuries &amp; Damages</t>
  </si>
  <si>
    <t>72500 - Employee Expenses</t>
  </si>
  <si>
    <t>72600 - Training and Safety</t>
  </si>
  <si>
    <t>72700 - Relocation</t>
  </si>
  <si>
    <t>72800 - Miscellaneous General</t>
  </si>
  <si>
    <t>72900 - Audit/Legal Fees &amp; Special Studies</t>
  </si>
  <si>
    <t>2016 - 2017 General Rate Application</t>
  </si>
  <si>
    <t>Approved</t>
  </si>
  <si>
    <t>Total Labour</t>
  </si>
  <si>
    <t>Capital &amp; Deferred Charges Labour</t>
  </si>
  <si>
    <t xml:space="preserve">  Total O&amp;M Labour</t>
  </si>
  <si>
    <t>Breakdown of Labour Costs</t>
  </si>
  <si>
    <t>ATCO Electric Yukon (AEY)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</si>
</sst>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(* #,##0_);_(* \(#,##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sz val="10"/>
      <name val="Arial"/>
      <family val="2"/>
    </font>
    <font>
      <u/>
      <sz val="12"/>
      <name val="Arial"/>
      <family val="2"/>
    </font>
    <font>
      <b/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centerContinuous"/>
    </xf>
    <xf numFmtId="0" fontId="3" fillId="0" borderId="0" xfId="1" applyFont="1" applyFill="1" applyAlignment="1">
      <alignment horizontal="centerContinuous"/>
    </xf>
    <xf numFmtId="0" fontId="2" fillId="0" borderId="0" xfId="1" applyFont="1" applyFill="1" applyAlignment="1">
      <alignment horizontal="right"/>
    </xf>
    <xf numFmtId="0" fontId="3" fillId="0" borderId="0" xfId="1" applyFont="1" applyFill="1"/>
    <xf numFmtId="0" fontId="5" fillId="0" borderId="0" xfId="1" applyFont="1" applyFill="1" applyAlignment="1">
      <alignment horizontal="centerContinuous"/>
    </xf>
    <xf numFmtId="0" fontId="5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2" xfId="1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2" fillId="0" borderId="0" xfId="1" applyFont="1" applyFill="1"/>
    <xf numFmtId="37" fontId="4" fillId="0" borderId="0" xfId="1" applyNumberFormat="1" applyFont="1" applyFill="1"/>
    <xf numFmtId="41" fontId="5" fillId="0" borderId="0" xfId="1" applyNumberFormat="1" applyFont="1" applyFill="1"/>
    <xf numFmtId="0" fontId="4" fillId="0" borderId="0" xfId="1" applyFont="1" applyFill="1" applyAlignment="1">
      <alignment horizontal="left" indent="2"/>
    </xf>
    <xf numFmtId="0" fontId="4" fillId="0" borderId="0" xfId="1" applyFont="1" applyFill="1" applyAlignment="1"/>
    <xf numFmtId="41" fontId="4" fillId="0" borderId="0" xfId="2" applyNumberFormat="1" applyFont="1" applyFill="1"/>
    <xf numFmtId="164" fontId="4" fillId="0" borderId="0" xfId="2" applyNumberFormat="1" applyFont="1" applyFill="1"/>
    <xf numFmtId="164" fontId="4" fillId="0" borderId="0" xfId="2" applyNumberFormat="1" applyFont="1" applyFill="1" applyAlignment="1">
      <alignment horizontal="center"/>
    </xf>
    <xf numFmtId="41" fontId="4" fillId="0" borderId="1" xfId="2" applyNumberFormat="1" applyFont="1" applyFill="1" applyBorder="1"/>
    <xf numFmtId="41" fontId="5" fillId="0" borderId="0" xfId="2" applyNumberFormat="1" applyFont="1" applyFill="1"/>
    <xf numFmtId="41" fontId="4" fillId="0" borderId="1" xfId="1" applyNumberFormat="1" applyFont="1" applyFill="1" applyBorder="1"/>
    <xf numFmtId="0" fontId="2" fillId="0" borderId="0" xfId="1" applyFont="1" applyFill="1" applyAlignment="1">
      <alignment horizontal="left" indent="1"/>
    </xf>
    <xf numFmtId="0" fontId="7" fillId="0" borderId="0" xfId="1" applyFont="1" applyFill="1"/>
    <xf numFmtId="41" fontId="4" fillId="0" borderId="2" xfId="1" applyNumberFormat="1" applyFont="1" applyFill="1" applyBorder="1"/>
    <xf numFmtId="41" fontId="3" fillId="0" borderId="0" xfId="1" applyNumberFormat="1" applyFont="1" applyFill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41" fontId="4" fillId="0" borderId="0" xfId="3" applyNumberFormat="1" applyFont="1" applyFill="1"/>
    <xf numFmtId="41" fontId="5" fillId="0" borderId="0" xfId="4" applyNumberFormat="1" applyFont="1" applyFill="1"/>
    <xf numFmtId="41" fontId="4" fillId="0" borderId="1" xfId="3" applyNumberFormat="1" applyFont="1" applyFill="1" applyBorder="1"/>
    <xf numFmtId="41" fontId="5" fillId="0" borderId="0" xfId="3" applyNumberFormat="1" applyFont="1" applyFill="1"/>
    <xf numFmtId="0" fontId="3" fillId="0" borderId="0" xfId="1" applyFont="1" applyFill="1" applyAlignment="1">
      <alignment horizontal="center"/>
    </xf>
    <xf numFmtId="41" fontId="4" fillId="0" borderId="3" xfId="1" applyNumberFormat="1" applyFont="1" applyFill="1" applyBorder="1"/>
    <xf numFmtId="41" fontId="8" fillId="0" borderId="0" xfId="1" applyNumberFormat="1" applyFont="1" applyFill="1"/>
    <xf numFmtId="41" fontId="4" fillId="0" borderId="3" xfId="3" applyNumberFormat="1" applyFont="1" applyFill="1" applyBorder="1"/>
    <xf numFmtId="41" fontId="2" fillId="0" borderId="4" xfId="1" applyNumberFormat="1" applyFont="1" applyFill="1" applyBorder="1"/>
    <xf numFmtId="41" fontId="4" fillId="0" borderId="0" xfId="1" applyNumberFormat="1" applyFont="1" applyFill="1" applyBorder="1"/>
    <xf numFmtId="41" fontId="4" fillId="0" borderId="0" xfId="2" applyNumberFormat="1" applyFont="1" applyFill="1" applyBorder="1"/>
    <xf numFmtId="41" fontId="5" fillId="0" borderId="0" xfId="1" applyNumberFormat="1" applyFont="1" applyFill="1" applyBorder="1"/>
    <xf numFmtId="41" fontId="4" fillId="0" borderId="0" xfId="3" applyNumberFormat="1" applyFont="1" applyFill="1" applyBorder="1"/>
    <xf numFmtId="41" fontId="5" fillId="0" borderId="0" xfId="4" applyNumberFormat="1" applyFont="1" applyFill="1" applyBorder="1"/>
    <xf numFmtId="0" fontId="2" fillId="0" borderId="2" xfId="1" applyFont="1" applyFill="1" applyBorder="1" applyAlignment="1">
      <alignment horizontal="center"/>
    </xf>
  </cellXfs>
  <cellStyles count="7">
    <cellStyle name="Comma 2" xfId="2"/>
    <cellStyle name="Comma 2 5" xfId="3"/>
    <cellStyle name="Normal" xfId="0" builtinId="0"/>
    <cellStyle name="Normal 2" xfId="1"/>
    <cellStyle name="Normal 2 3" xfId="4"/>
    <cellStyle name="Normal 4" xfId="6"/>
    <cellStyle name="Percent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pp3\Actual%20Labour%20PA%20Data%20-%20Full%20Ye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rd4/Local%20Settings/Temporary%20Internet%20Files/OLK1E81/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 2 with Vac &amp; North"/>
      <sheetName val="Macro1"/>
    </sheetNames>
    <sheetDataSet>
      <sheetData sheetId="0" refreshError="1"/>
      <sheetData sheetId="1" refreshError="1"/>
      <sheetData sheetId="2">
        <row r="150">
          <cell r="A150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view="pageBreakPreview" topLeftCell="A16" zoomScale="85" zoomScaleNormal="70" zoomScaleSheetLayoutView="85" workbookViewId="0">
      <selection activeCell="J4" sqref="J4"/>
    </sheetView>
  </sheetViews>
  <sheetFormatPr defaultColWidth="7.5703125" defaultRowHeight="12.75" x14ac:dyDescent="0.2"/>
  <cols>
    <col min="1" max="1" width="6.140625" style="5" bestFit="1" customWidth="1"/>
    <col min="2" max="2" width="2.28515625" style="5" customWidth="1"/>
    <col min="3" max="3" width="51.140625" style="5" customWidth="1"/>
    <col min="4" max="4" width="2.28515625" style="5" customWidth="1"/>
    <col min="5" max="5" width="12.42578125" style="38" customWidth="1"/>
    <col min="6" max="6" width="2.28515625" style="38" customWidth="1"/>
    <col min="7" max="8" width="12.7109375" style="5" customWidth="1"/>
    <col min="9" max="9" width="2.28515625" style="5" customWidth="1"/>
    <col min="10" max="11" width="12.7109375" style="5" customWidth="1"/>
    <col min="12" max="12" width="2.28515625" style="5" customWidth="1"/>
    <col min="13" max="14" width="12.7109375" style="5" customWidth="1"/>
    <col min="15" max="15" width="2.28515625" style="5" customWidth="1"/>
    <col min="16" max="16" width="12.7109375" style="5" customWidth="1"/>
    <col min="17" max="17" width="2.28515625" style="5" customWidth="1"/>
    <col min="18" max="18" width="12.7109375" style="5" customWidth="1"/>
    <col min="19" max="19" width="2.28515625" style="5" customWidth="1"/>
    <col min="20" max="16384" width="7.5703125" style="5"/>
  </cols>
  <sheetData>
    <row r="1" spans="1:19" ht="15.75" x14ac:dyDescent="0.25">
      <c r="A1" s="1" t="s">
        <v>56</v>
      </c>
      <c r="B1" s="1"/>
      <c r="C1" s="3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4"/>
    </row>
    <row r="2" spans="1:19" ht="15.75" x14ac:dyDescent="0.25">
      <c r="A2" s="1" t="s">
        <v>50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ht="15.75" x14ac:dyDescent="0.25">
      <c r="A3" s="1" t="s">
        <v>55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7" customFormat="1" ht="15.75" x14ac:dyDescent="0.25">
      <c r="A4" s="1" t="s">
        <v>1</v>
      </c>
      <c r="B4" s="1"/>
      <c r="C4" s="1"/>
      <c r="D4" s="1"/>
      <c r="E4" s="1"/>
      <c r="F4" s="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s="7" customFormat="1" ht="15.75" x14ac:dyDescent="0.25">
      <c r="A5" s="1"/>
      <c r="B5" s="1"/>
      <c r="C5" s="1"/>
      <c r="D5" s="1"/>
      <c r="E5" s="1"/>
      <c r="F5" s="1"/>
    </row>
    <row r="6" spans="1:19" s="7" customFormat="1" ht="15.75" x14ac:dyDescent="0.25">
      <c r="A6" s="8" t="s">
        <v>2</v>
      </c>
      <c r="B6" s="8"/>
      <c r="C6" s="8"/>
      <c r="D6" s="8"/>
      <c r="E6" s="8" t="s">
        <v>3</v>
      </c>
      <c r="F6" s="8"/>
      <c r="G6" s="8" t="s">
        <v>4</v>
      </c>
      <c r="H6" s="32" t="s">
        <v>51</v>
      </c>
      <c r="I6" s="8"/>
      <c r="J6" s="8" t="s">
        <v>4</v>
      </c>
      <c r="K6" s="32" t="s">
        <v>51</v>
      </c>
      <c r="L6" s="8"/>
      <c r="M6" s="8" t="s">
        <v>4</v>
      </c>
      <c r="N6" s="32" t="s">
        <v>51</v>
      </c>
      <c r="O6" s="33"/>
      <c r="P6" s="48" t="s">
        <v>5</v>
      </c>
      <c r="Q6" s="48"/>
      <c r="R6" s="48"/>
    </row>
    <row r="7" spans="1:19" s="7" customFormat="1" ht="15.75" x14ac:dyDescent="0.25">
      <c r="A7" s="9" t="s">
        <v>6</v>
      </c>
      <c r="B7" s="8"/>
      <c r="C7" s="10" t="s">
        <v>7</v>
      </c>
      <c r="D7" s="11"/>
      <c r="E7" s="9" t="s">
        <v>8</v>
      </c>
      <c r="F7" s="8"/>
      <c r="G7" s="12">
        <v>2013</v>
      </c>
      <c r="H7" s="12">
        <v>2013</v>
      </c>
      <c r="I7" s="13"/>
      <c r="J7" s="12">
        <v>2014</v>
      </c>
      <c r="K7" s="12">
        <v>2014</v>
      </c>
      <c r="L7" s="13"/>
      <c r="M7" s="12">
        <v>2015</v>
      </c>
      <c r="N7" s="12">
        <v>2015</v>
      </c>
      <c r="O7" s="13"/>
      <c r="P7" s="12">
        <v>2016</v>
      </c>
      <c r="Q7" s="13"/>
      <c r="R7" s="12">
        <v>2017</v>
      </c>
    </row>
    <row r="8" spans="1:19" s="7" customFormat="1" ht="15" x14ac:dyDescent="0.2">
      <c r="A8" s="14"/>
      <c r="B8" s="14"/>
      <c r="C8" s="14"/>
      <c r="D8" s="14"/>
      <c r="E8" s="15"/>
      <c r="F8" s="15"/>
    </row>
    <row r="9" spans="1:19" s="7" customFormat="1" ht="15.75" x14ac:dyDescent="0.25">
      <c r="A9" s="16">
        <v>1</v>
      </c>
      <c r="C9" s="17" t="s">
        <v>9</v>
      </c>
      <c r="D9" s="8"/>
      <c r="E9" s="15"/>
      <c r="F9" s="18"/>
      <c r="G9" s="19"/>
      <c r="H9" s="19"/>
      <c r="I9" s="19"/>
      <c r="J9" s="19"/>
      <c r="K9" s="19"/>
      <c r="L9" s="19"/>
    </row>
    <row r="10" spans="1:19" s="7" customFormat="1" ht="15.75" x14ac:dyDescent="0.25">
      <c r="A10" s="16">
        <f>A9+1</f>
        <v>2</v>
      </c>
      <c r="C10" s="20" t="s">
        <v>10</v>
      </c>
      <c r="D10" s="8"/>
      <c r="E10" s="21"/>
      <c r="F10" s="18"/>
      <c r="G10" s="22">
        <v>75.61497</v>
      </c>
      <c r="H10" s="22">
        <v>123.87373965860191</v>
      </c>
      <c r="I10" s="22"/>
      <c r="J10" s="22">
        <v>76.583830000000006</v>
      </c>
      <c r="K10" s="22">
        <v>215.65780264034757</v>
      </c>
      <c r="L10" s="22"/>
      <c r="M10" s="22">
        <v>89.146690000000007</v>
      </c>
      <c r="N10" s="22">
        <v>232.65340043887625</v>
      </c>
      <c r="O10" s="19"/>
      <c r="P10" s="34">
        <v>91.092318740343202</v>
      </c>
      <c r="Q10" s="35"/>
      <c r="R10" s="34">
        <v>92.751801090809721</v>
      </c>
    </row>
    <row r="11" spans="1:19" s="7" customFormat="1" ht="15" x14ac:dyDescent="0.2">
      <c r="A11" s="16">
        <f t="shared" ref="A11:A59" si="0">A10+1</f>
        <v>3</v>
      </c>
      <c r="C11" s="20" t="s">
        <v>11</v>
      </c>
      <c r="D11" s="15"/>
      <c r="E11" s="21"/>
      <c r="F11" s="18"/>
      <c r="G11" s="22">
        <v>49.70993</v>
      </c>
      <c r="H11" s="22">
        <v>48.499995092950002</v>
      </c>
      <c r="I11" s="22"/>
      <c r="J11" s="22">
        <v>53.416489999999996</v>
      </c>
      <c r="K11" s="22">
        <v>50.124998931203251</v>
      </c>
      <c r="L11" s="22"/>
      <c r="M11" s="22">
        <v>54.690010000000001</v>
      </c>
      <c r="N11" s="22">
        <v>51.806877903795353</v>
      </c>
      <c r="O11" s="19"/>
      <c r="P11" s="34">
        <v>55.750490239999998</v>
      </c>
      <c r="Q11" s="35"/>
      <c r="R11" s="34">
        <v>56.670098034559985</v>
      </c>
    </row>
    <row r="12" spans="1:19" s="7" customFormat="1" ht="15" x14ac:dyDescent="0.2">
      <c r="A12" s="16">
        <f t="shared" si="0"/>
        <v>4</v>
      </c>
      <c r="C12" s="20" t="s">
        <v>12</v>
      </c>
      <c r="D12" s="15"/>
      <c r="E12" s="21"/>
      <c r="F12" s="23"/>
      <c r="G12" s="22">
        <v>174.41783000000004</v>
      </c>
      <c r="H12" s="22">
        <v>245.87081871761399</v>
      </c>
      <c r="I12" s="22"/>
      <c r="J12" s="22">
        <v>203.12692000000001</v>
      </c>
      <c r="K12" s="22">
        <v>253.30007881818045</v>
      </c>
      <c r="L12" s="22"/>
      <c r="M12" s="22">
        <v>215.98302000000001</v>
      </c>
      <c r="N12" s="22">
        <v>260.97718226998683</v>
      </c>
      <c r="O12" s="19"/>
      <c r="P12" s="34">
        <v>251.76590857982418</v>
      </c>
      <c r="Q12" s="35"/>
      <c r="R12" s="34">
        <v>255.6198102380408</v>
      </c>
    </row>
    <row r="13" spans="1:19" s="7" customFormat="1" ht="15" x14ac:dyDescent="0.2">
      <c r="A13" s="16">
        <f t="shared" si="0"/>
        <v>5</v>
      </c>
      <c r="C13" s="20" t="s">
        <v>13</v>
      </c>
      <c r="D13" s="15"/>
      <c r="E13" s="21"/>
      <c r="F13" s="23"/>
      <c r="G13" s="22">
        <v>28.587219999999999</v>
      </c>
      <c r="H13" s="22">
        <v>10.866517588222601</v>
      </c>
      <c r="I13" s="22"/>
      <c r="J13" s="22">
        <v>27.177990000000001</v>
      </c>
      <c r="K13" s="22">
        <v>11.188485212060392</v>
      </c>
      <c r="L13" s="22"/>
      <c r="M13" s="22">
        <v>26.19519</v>
      </c>
      <c r="N13" s="22">
        <v>11.520899407292502</v>
      </c>
      <c r="O13" s="19"/>
      <c r="P13" s="34">
        <v>29.76756776053541</v>
      </c>
      <c r="Q13" s="35"/>
      <c r="R13" s="34">
        <v>30.30538005358558</v>
      </c>
    </row>
    <row r="14" spans="1:19" s="7" customFormat="1" ht="15" x14ac:dyDescent="0.2">
      <c r="A14" s="16">
        <f t="shared" si="0"/>
        <v>6</v>
      </c>
      <c r="C14" s="20" t="s">
        <v>14</v>
      </c>
      <c r="D14" s="15" t="s">
        <v>15</v>
      </c>
      <c r="E14" s="21"/>
      <c r="F14" s="23"/>
      <c r="G14" s="22">
        <v>384.96055000000001</v>
      </c>
      <c r="H14" s="22">
        <v>290.28761796158943</v>
      </c>
      <c r="I14" s="22"/>
      <c r="J14" s="22">
        <v>355.55831000000001</v>
      </c>
      <c r="K14" s="22">
        <v>299.40919067834506</v>
      </c>
      <c r="L14" s="22"/>
      <c r="M14" s="22">
        <v>390.07310000000001</v>
      </c>
      <c r="N14" s="22">
        <v>308.83989540020696</v>
      </c>
      <c r="O14" s="19"/>
      <c r="P14" s="34">
        <v>447.59041223147904</v>
      </c>
      <c r="Q14" s="35"/>
      <c r="R14" s="34">
        <v>455.30495479987718</v>
      </c>
    </row>
    <row r="15" spans="1:19" s="7" customFormat="1" ht="15" x14ac:dyDescent="0.2">
      <c r="A15" s="16">
        <f t="shared" si="0"/>
        <v>7</v>
      </c>
      <c r="C15" s="14"/>
      <c r="D15" s="15"/>
      <c r="E15" s="21"/>
      <c r="F15" s="24"/>
      <c r="G15" s="25">
        <f>SUM(G10:G14)</f>
        <v>713.29050000000007</v>
      </c>
      <c r="H15" s="25">
        <f>SUM(H10:H14)</f>
        <v>719.39868901897796</v>
      </c>
      <c r="I15" s="22"/>
      <c r="J15" s="25">
        <f>SUM(J10:J14)</f>
        <v>715.86354000000006</v>
      </c>
      <c r="K15" s="25">
        <f>SUM(K10:K14)</f>
        <v>829.68055628013667</v>
      </c>
      <c r="L15" s="22"/>
      <c r="M15" s="25">
        <f>SUM(M10:M14)</f>
        <v>776.08801000000005</v>
      </c>
      <c r="N15" s="25">
        <f>SUM(N10:N14)</f>
        <v>865.79825542015794</v>
      </c>
      <c r="O15" s="19"/>
      <c r="P15" s="36">
        <f>SUM(P10:P14)</f>
        <v>875.96669755218181</v>
      </c>
      <c r="Q15" s="35"/>
      <c r="R15" s="36">
        <f>SUM(R10:R14)</f>
        <v>890.65204421687326</v>
      </c>
    </row>
    <row r="16" spans="1:19" s="7" customFormat="1" ht="15.75" x14ac:dyDescent="0.25">
      <c r="A16" s="16">
        <f t="shared" si="0"/>
        <v>8</v>
      </c>
      <c r="B16" s="14"/>
      <c r="C16" s="17" t="s">
        <v>16</v>
      </c>
      <c r="D16" s="17"/>
      <c r="E16" s="21"/>
      <c r="F16" s="15"/>
      <c r="G16" s="19"/>
      <c r="H16" s="19"/>
      <c r="I16" s="22"/>
      <c r="J16" s="19"/>
      <c r="K16" s="19"/>
      <c r="L16" s="22"/>
      <c r="M16" s="19"/>
      <c r="N16" s="19"/>
      <c r="O16" s="19"/>
      <c r="P16" s="35"/>
      <c r="Q16" s="35"/>
      <c r="R16" s="35"/>
    </row>
    <row r="17" spans="1:18" s="7" customFormat="1" ht="15" x14ac:dyDescent="0.2">
      <c r="A17" s="16">
        <f t="shared" si="0"/>
        <v>9</v>
      </c>
      <c r="B17" s="14"/>
      <c r="C17" s="20" t="s">
        <v>17</v>
      </c>
      <c r="D17" s="20"/>
      <c r="E17" s="21"/>
      <c r="F17" s="24"/>
      <c r="G17" s="22">
        <v>175.52246</v>
      </c>
      <c r="H17" s="22">
        <v>171.70867668716119</v>
      </c>
      <c r="I17" s="22"/>
      <c r="J17" s="22">
        <v>188.76292999999998</v>
      </c>
      <c r="K17" s="22">
        <v>177.46497895206184</v>
      </c>
      <c r="L17" s="22"/>
      <c r="M17" s="22">
        <v>192.80771999999999</v>
      </c>
      <c r="N17" s="22">
        <v>183.422751796234</v>
      </c>
      <c r="O17" s="19"/>
      <c r="P17" s="34">
        <v>194.17976590079996</v>
      </c>
      <c r="Q17" s="35"/>
      <c r="R17" s="34">
        <v>197.48385050891514</v>
      </c>
    </row>
    <row r="18" spans="1:18" s="7" customFormat="1" ht="15" x14ac:dyDescent="0.2">
      <c r="A18" s="16">
        <f t="shared" si="0"/>
        <v>10</v>
      </c>
      <c r="B18" s="14"/>
      <c r="C18" s="20" t="s">
        <v>18</v>
      </c>
      <c r="D18" s="20"/>
      <c r="E18" s="21"/>
      <c r="F18" s="24"/>
      <c r="G18" s="22">
        <v>56.896000000000001</v>
      </c>
      <c r="H18" s="22">
        <v>36.865339183426542</v>
      </c>
      <c r="I18" s="22"/>
      <c r="J18" s="22">
        <v>25.572390000000002</v>
      </c>
      <c r="K18" s="22">
        <v>38.07122929260445</v>
      </c>
      <c r="L18" s="22"/>
      <c r="M18" s="22">
        <v>36.730989999999998</v>
      </c>
      <c r="N18" s="22">
        <v>39.318916540703597</v>
      </c>
      <c r="O18" s="19"/>
      <c r="P18" s="34">
        <v>40.631944156377379</v>
      </c>
      <c r="Q18" s="35"/>
      <c r="R18" s="34">
        <v>41.361749936948534</v>
      </c>
    </row>
    <row r="19" spans="1:18" s="7" customFormat="1" ht="15" x14ac:dyDescent="0.2">
      <c r="A19" s="16">
        <f t="shared" si="0"/>
        <v>11</v>
      </c>
      <c r="B19" s="14"/>
      <c r="C19" s="20" t="s">
        <v>19</v>
      </c>
      <c r="D19" s="20"/>
      <c r="E19" s="21"/>
      <c r="F19" s="24"/>
      <c r="G19" s="22">
        <v>0</v>
      </c>
      <c r="H19" s="22">
        <v>0</v>
      </c>
      <c r="I19" s="22"/>
      <c r="J19" s="22">
        <v>0</v>
      </c>
      <c r="K19" s="22">
        <v>0</v>
      </c>
      <c r="L19" s="22"/>
      <c r="M19" s="22">
        <v>0</v>
      </c>
      <c r="N19" s="22">
        <v>0</v>
      </c>
      <c r="O19" s="19"/>
      <c r="P19" s="34">
        <v>0</v>
      </c>
      <c r="Q19" s="35"/>
      <c r="R19" s="34">
        <v>0</v>
      </c>
    </row>
    <row r="20" spans="1:18" s="7" customFormat="1" ht="15" x14ac:dyDescent="0.2">
      <c r="A20" s="16">
        <f t="shared" si="0"/>
        <v>12</v>
      </c>
      <c r="B20" s="14"/>
      <c r="C20" s="20" t="s">
        <v>20</v>
      </c>
      <c r="D20" s="20"/>
      <c r="E20" s="21"/>
      <c r="F20" s="24"/>
      <c r="G20" s="22">
        <v>1155.8343500000003</v>
      </c>
      <c r="H20" s="22">
        <v>1223.7173715774268</v>
      </c>
      <c r="I20" s="22"/>
      <c r="J20" s="22">
        <v>1240.49676</v>
      </c>
      <c r="K20" s="22">
        <v>1260.9843055786666</v>
      </c>
      <c r="L20" s="22"/>
      <c r="M20" s="22">
        <v>1274.8362500000001</v>
      </c>
      <c r="N20" s="22">
        <v>1325.3448694504139</v>
      </c>
      <c r="O20" s="19"/>
      <c r="P20" s="34">
        <v>1327.0842205415868</v>
      </c>
      <c r="Q20" s="35"/>
      <c r="R20" s="34">
        <v>1350.4960353110769</v>
      </c>
    </row>
    <row r="21" spans="1:18" s="7" customFormat="1" ht="15" x14ac:dyDescent="0.2">
      <c r="A21" s="16">
        <f t="shared" si="0"/>
        <v>13</v>
      </c>
      <c r="B21" s="14"/>
      <c r="C21" s="20" t="s">
        <v>21</v>
      </c>
      <c r="D21" s="20"/>
      <c r="E21" s="21"/>
      <c r="F21" s="24"/>
      <c r="G21" s="22">
        <v>0</v>
      </c>
      <c r="H21" s="22">
        <v>0</v>
      </c>
      <c r="I21" s="22"/>
      <c r="J21" s="22">
        <v>0</v>
      </c>
      <c r="K21" s="22">
        <v>0</v>
      </c>
      <c r="L21" s="22"/>
      <c r="M21" s="22">
        <v>0</v>
      </c>
      <c r="N21" s="22">
        <v>0</v>
      </c>
      <c r="O21" s="19"/>
      <c r="P21" s="34">
        <v>0</v>
      </c>
      <c r="Q21" s="35"/>
      <c r="R21" s="34">
        <v>0</v>
      </c>
    </row>
    <row r="22" spans="1:18" s="7" customFormat="1" ht="15" x14ac:dyDescent="0.2">
      <c r="A22" s="16">
        <f t="shared" si="0"/>
        <v>14</v>
      </c>
      <c r="B22" s="14"/>
      <c r="C22" s="20" t="s">
        <v>22</v>
      </c>
      <c r="D22" s="20"/>
      <c r="E22" s="21"/>
      <c r="F22" s="24"/>
      <c r="G22" s="22">
        <v>98.770779999999988</v>
      </c>
      <c r="H22" s="22">
        <v>104.86045077330975</v>
      </c>
      <c r="I22" s="22"/>
      <c r="J22" s="22">
        <v>82.195840000000004</v>
      </c>
      <c r="K22" s="22">
        <v>108.30371801676674</v>
      </c>
      <c r="L22" s="22"/>
      <c r="M22" s="22">
        <v>91.893570000000011</v>
      </c>
      <c r="N22" s="22">
        <v>127.79071401775803</v>
      </c>
      <c r="O22" s="19"/>
      <c r="P22" s="34">
        <v>103.05539331866598</v>
      </c>
      <c r="Q22" s="35"/>
      <c r="R22" s="34">
        <v>105.28233926372062</v>
      </c>
    </row>
    <row r="23" spans="1:18" s="7" customFormat="1" ht="15" x14ac:dyDescent="0.2">
      <c r="A23" s="16">
        <f t="shared" si="0"/>
        <v>15</v>
      </c>
      <c r="B23" s="14"/>
      <c r="C23" s="20" t="s">
        <v>23</v>
      </c>
      <c r="D23" s="20"/>
      <c r="E23" s="21"/>
      <c r="F23" s="24"/>
      <c r="G23" s="22">
        <v>64.763490000000004</v>
      </c>
      <c r="H23" s="22">
        <v>21.635732040832227</v>
      </c>
      <c r="I23" s="22"/>
      <c r="J23" s="22">
        <v>19.48517</v>
      </c>
      <c r="K23" s="22">
        <v>22.349739189264284</v>
      </c>
      <c r="L23" s="22"/>
      <c r="M23" s="22">
        <v>25.308850000000003</v>
      </c>
      <c r="N23" s="22">
        <v>23.088614959011476</v>
      </c>
      <c r="O23" s="19"/>
      <c r="P23" s="34">
        <v>24.849131133002981</v>
      </c>
      <c r="Q23" s="35"/>
      <c r="R23" s="34">
        <v>25.384683766930042</v>
      </c>
    </row>
    <row r="24" spans="1:18" s="7" customFormat="1" ht="15" x14ac:dyDescent="0.2">
      <c r="A24" s="16">
        <f t="shared" si="0"/>
        <v>16</v>
      </c>
      <c r="B24" s="14"/>
      <c r="C24" s="20" t="s">
        <v>24</v>
      </c>
      <c r="D24" s="20"/>
      <c r="E24" s="21"/>
      <c r="F24" s="24"/>
      <c r="G24" s="22">
        <v>6.8799400000000004</v>
      </c>
      <c r="H24" s="22">
        <v>35.951461971616602</v>
      </c>
      <c r="I24" s="22"/>
      <c r="J24" s="22">
        <v>10.079180000000001</v>
      </c>
      <c r="K24" s="22">
        <v>37.080818056523171</v>
      </c>
      <c r="L24" s="22"/>
      <c r="M24" s="22">
        <v>6.5135000000000005</v>
      </c>
      <c r="N24" s="22">
        <v>41.374428642368386</v>
      </c>
      <c r="O24" s="19"/>
      <c r="P24" s="34">
        <v>5.9964930237998813</v>
      </c>
      <c r="Q24" s="35"/>
      <c r="R24" s="34">
        <v>6.107524042452078</v>
      </c>
    </row>
    <row r="25" spans="1:18" s="7" customFormat="1" ht="15" x14ac:dyDescent="0.2">
      <c r="A25" s="16">
        <f t="shared" si="0"/>
        <v>17</v>
      </c>
      <c r="B25" s="14"/>
      <c r="C25" s="20" t="s">
        <v>25</v>
      </c>
      <c r="D25" s="20"/>
      <c r="E25" s="21"/>
      <c r="F25" s="24"/>
      <c r="G25" s="22">
        <v>79.940250000000006</v>
      </c>
      <c r="H25" s="22">
        <v>75.615450738039527</v>
      </c>
      <c r="I25" s="22"/>
      <c r="J25" s="22">
        <v>97.379170000000016</v>
      </c>
      <c r="K25" s="22">
        <v>78.040185727995734</v>
      </c>
      <c r="L25" s="22"/>
      <c r="M25" s="22">
        <v>88.484260000000006</v>
      </c>
      <c r="N25" s="22">
        <v>85.842632307818235</v>
      </c>
      <c r="O25" s="19"/>
      <c r="P25" s="34">
        <v>97.038674266763209</v>
      </c>
      <c r="Q25" s="35"/>
      <c r="R25" s="34">
        <v>99.191703906631645</v>
      </c>
    </row>
    <row r="26" spans="1:18" s="7" customFormat="1" ht="15" x14ac:dyDescent="0.2">
      <c r="A26" s="16">
        <f t="shared" si="0"/>
        <v>18</v>
      </c>
      <c r="B26" s="14"/>
      <c r="C26" s="14"/>
      <c r="D26" s="14"/>
      <c r="E26" s="21"/>
      <c r="F26" s="24"/>
      <c r="G26" s="25">
        <f>SUM(G17:G25)</f>
        <v>1638.6072700000007</v>
      </c>
      <c r="H26" s="25">
        <f>SUM(H17:H25)</f>
        <v>1670.3544829718128</v>
      </c>
      <c r="I26" s="22"/>
      <c r="J26" s="25">
        <f>SUM(J17:J25)</f>
        <v>1663.9714399999998</v>
      </c>
      <c r="K26" s="25">
        <f>SUM(K17:K25)</f>
        <v>1722.2949748138828</v>
      </c>
      <c r="L26" s="22"/>
      <c r="M26" s="25">
        <f>SUM(M17:M25)</f>
        <v>1716.5751399999999</v>
      </c>
      <c r="N26" s="25">
        <f>SUM(N17:N25)</f>
        <v>1826.1829277143079</v>
      </c>
      <c r="O26" s="19"/>
      <c r="P26" s="36">
        <f>SUM(P17:P25)</f>
        <v>1792.8356223409962</v>
      </c>
      <c r="Q26" s="35"/>
      <c r="R26" s="36">
        <f>SUM(R17:R25)</f>
        <v>1825.3078867366748</v>
      </c>
    </row>
    <row r="27" spans="1:18" s="7" customFormat="1" ht="15.75" x14ac:dyDescent="0.25">
      <c r="A27" s="16">
        <f t="shared" si="0"/>
        <v>19</v>
      </c>
      <c r="B27" s="14"/>
      <c r="C27" s="17" t="s">
        <v>26</v>
      </c>
      <c r="D27" s="17"/>
      <c r="E27" s="21"/>
      <c r="F27" s="24"/>
      <c r="G27" s="26"/>
      <c r="H27" s="26"/>
      <c r="I27" s="22"/>
      <c r="J27" s="26"/>
      <c r="K27" s="26"/>
      <c r="L27" s="22"/>
      <c r="M27" s="26"/>
      <c r="N27" s="26"/>
      <c r="O27" s="19"/>
      <c r="P27" s="37"/>
      <c r="Q27" s="35"/>
      <c r="R27" s="37"/>
    </row>
    <row r="28" spans="1:18" s="7" customFormat="1" ht="15" x14ac:dyDescent="0.2">
      <c r="A28" s="16">
        <f t="shared" si="0"/>
        <v>20</v>
      </c>
      <c r="B28" s="14"/>
      <c r="C28" s="20" t="s">
        <v>27</v>
      </c>
      <c r="D28" s="20"/>
      <c r="E28" s="21"/>
      <c r="F28" s="24"/>
      <c r="G28" s="22">
        <v>2.6000100000000002</v>
      </c>
      <c r="H28" s="22">
        <v>1.0105729735839999</v>
      </c>
      <c r="I28" s="22"/>
      <c r="J28" s="22">
        <v>1.6199100000000002</v>
      </c>
      <c r="K28" s="22">
        <v>1.0442372396594399</v>
      </c>
      <c r="L28" s="22"/>
      <c r="M28" s="22">
        <v>4.0225400000000002</v>
      </c>
      <c r="N28" s="22">
        <v>1.07907975504752</v>
      </c>
      <c r="O28" s="19"/>
      <c r="P28" s="34">
        <v>4.4192371574879994</v>
      </c>
      <c r="Q28" s="35"/>
      <c r="R28" s="34">
        <v>4.4992628234802705</v>
      </c>
    </row>
    <row r="29" spans="1:18" s="7" customFormat="1" ht="15" x14ac:dyDescent="0.2">
      <c r="A29" s="16">
        <f t="shared" si="0"/>
        <v>21</v>
      </c>
      <c r="B29" s="14"/>
      <c r="C29" s="20" t="s">
        <v>28</v>
      </c>
      <c r="D29" s="20"/>
      <c r="E29" s="21"/>
      <c r="F29" s="24"/>
      <c r="G29" s="22">
        <v>0</v>
      </c>
      <c r="H29" s="22">
        <v>0</v>
      </c>
      <c r="I29" s="22"/>
      <c r="J29" s="22">
        <v>0.10115</v>
      </c>
      <c r="K29" s="22">
        <v>0</v>
      </c>
      <c r="L29" s="22"/>
      <c r="M29" s="22">
        <v>4.54345</v>
      </c>
      <c r="N29" s="22">
        <v>0</v>
      </c>
      <c r="O29" s="19"/>
      <c r="P29" s="34">
        <v>5.9513354544712112</v>
      </c>
      <c r="Q29" s="35"/>
      <c r="R29" s="34">
        <v>6.0512780281061636</v>
      </c>
    </row>
    <row r="30" spans="1:18" s="7" customFormat="1" ht="15" x14ac:dyDescent="0.2">
      <c r="A30" s="16">
        <f t="shared" si="0"/>
        <v>22</v>
      </c>
      <c r="B30" s="14"/>
      <c r="C30" s="20" t="s">
        <v>29</v>
      </c>
      <c r="D30" s="20"/>
      <c r="E30" s="21"/>
      <c r="F30" s="24"/>
      <c r="G30" s="22">
        <v>4.0703200000000006</v>
      </c>
      <c r="H30" s="22">
        <v>4.1570985407857997</v>
      </c>
      <c r="I30" s="22"/>
      <c r="J30" s="22">
        <v>5.1506499999999997</v>
      </c>
      <c r="K30" s="22">
        <v>4.2885237387633026</v>
      </c>
      <c r="L30" s="22"/>
      <c r="M30" s="22">
        <v>9.7333300000000005</v>
      </c>
      <c r="N30" s="22">
        <v>4.4244878267500178</v>
      </c>
      <c r="O30" s="19"/>
      <c r="P30" s="34">
        <v>10.179000748882423</v>
      </c>
      <c r="Q30" s="35"/>
      <c r="R30" s="34">
        <v>10.341145699111189</v>
      </c>
    </row>
    <row r="31" spans="1:18" s="7" customFormat="1" ht="15" x14ac:dyDescent="0.2">
      <c r="A31" s="16">
        <f t="shared" si="0"/>
        <v>23</v>
      </c>
      <c r="B31" s="14"/>
      <c r="C31" s="14"/>
      <c r="D31" s="14"/>
      <c r="E31" s="21"/>
      <c r="F31" s="24"/>
      <c r="G31" s="25">
        <f>SUM(G28:G30)</f>
        <v>6.6703300000000008</v>
      </c>
      <c r="H31" s="25">
        <f>SUM(H28:H30)</f>
        <v>5.1676715143697995</v>
      </c>
      <c r="I31" s="22"/>
      <c r="J31" s="25">
        <f>SUM(J28:J30)</f>
        <v>6.8717100000000002</v>
      </c>
      <c r="K31" s="25">
        <f>SUM(K28:K30)</f>
        <v>5.3327609784227423</v>
      </c>
      <c r="L31" s="22"/>
      <c r="M31" s="25">
        <f>SUM(M28:M30)</f>
        <v>18.299320000000002</v>
      </c>
      <c r="N31" s="25">
        <f>SUM(N28:N30)</f>
        <v>5.5035675817975376</v>
      </c>
      <c r="O31" s="19"/>
      <c r="P31" s="36">
        <f>SUM(P28:P30)</f>
        <v>20.549573360841634</v>
      </c>
      <c r="Q31" s="35"/>
      <c r="R31" s="36">
        <f>SUM(R28:R30)</f>
        <v>20.891686550697621</v>
      </c>
    </row>
    <row r="32" spans="1:18" s="7" customFormat="1" ht="15.75" x14ac:dyDescent="0.25">
      <c r="A32" s="16">
        <f t="shared" si="0"/>
        <v>24</v>
      </c>
      <c r="B32" s="14"/>
      <c r="C32" s="17" t="s">
        <v>30</v>
      </c>
      <c r="D32" s="17"/>
      <c r="E32" s="21"/>
      <c r="F32" s="24"/>
      <c r="G32" s="26"/>
      <c r="H32" s="26"/>
      <c r="I32" s="22"/>
      <c r="J32" s="26"/>
      <c r="K32" s="26"/>
      <c r="L32" s="22"/>
      <c r="M32" s="26"/>
      <c r="N32" s="26"/>
      <c r="O32" s="19"/>
      <c r="P32" s="37"/>
      <c r="Q32" s="35"/>
      <c r="R32" s="37"/>
    </row>
    <row r="33" spans="1:18" s="7" customFormat="1" ht="15" x14ac:dyDescent="0.2">
      <c r="A33" s="16">
        <f t="shared" si="0"/>
        <v>25</v>
      </c>
      <c r="B33" s="14"/>
      <c r="C33" s="20" t="s">
        <v>31</v>
      </c>
      <c r="D33" s="20"/>
      <c r="E33" s="21"/>
      <c r="F33" s="24"/>
      <c r="G33" s="22">
        <v>9.75258</v>
      </c>
      <c r="H33" s="22">
        <v>11.700554585415802</v>
      </c>
      <c r="I33" s="22"/>
      <c r="J33" s="22">
        <v>9.1642199999999985</v>
      </c>
      <c r="K33" s="22">
        <v>12.08695756835535</v>
      </c>
      <c r="L33" s="22"/>
      <c r="M33" s="22">
        <v>4.30321</v>
      </c>
      <c r="N33" s="22">
        <v>12.486828731137788</v>
      </c>
      <c r="O33" s="19"/>
      <c r="P33" s="34">
        <v>5.2991206305460929</v>
      </c>
      <c r="Q33" s="35"/>
      <c r="R33" s="34">
        <v>5.3948003257264681</v>
      </c>
    </row>
    <row r="34" spans="1:18" s="7" customFormat="1" ht="15" x14ac:dyDescent="0.2">
      <c r="A34" s="16">
        <f t="shared" si="0"/>
        <v>26</v>
      </c>
      <c r="B34" s="14"/>
      <c r="C34" s="20" t="s">
        <v>32</v>
      </c>
      <c r="D34" s="20"/>
      <c r="E34" s="21"/>
      <c r="F34" s="24"/>
      <c r="G34" s="22">
        <v>59.39479</v>
      </c>
      <c r="H34" s="22">
        <v>66.415635568799985</v>
      </c>
      <c r="I34" s="22"/>
      <c r="J34" s="22">
        <v>73.978200000000001</v>
      </c>
      <c r="K34" s="22">
        <v>68.612248713707999</v>
      </c>
      <c r="L34" s="22"/>
      <c r="M34" s="22">
        <v>68.418999999999997</v>
      </c>
      <c r="N34" s="22">
        <v>70.885743318687773</v>
      </c>
      <c r="O34" s="19"/>
      <c r="P34" s="34">
        <v>68.332727528639992</v>
      </c>
      <c r="Q34" s="35"/>
      <c r="R34" s="34">
        <v>69.551333255684142</v>
      </c>
    </row>
    <row r="35" spans="1:18" s="7" customFormat="1" ht="15" x14ac:dyDescent="0.2">
      <c r="A35" s="16">
        <f t="shared" si="0"/>
        <v>27</v>
      </c>
      <c r="B35" s="14"/>
      <c r="C35" s="14"/>
      <c r="D35" s="14"/>
      <c r="E35" s="21"/>
      <c r="F35" s="15"/>
      <c r="G35" s="27">
        <f>SUM(G33:G34)</f>
        <v>69.147369999999995</v>
      </c>
      <c r="H35" s="27">
        <f>SUM(H33:H34)</f>
        <v>78.116190154215786</v>
      </c>
      <c r="I35" s="22"/>
      <c r="J35" s="27">
        <f>SUM(J33:J34)</f>
        <v>83.142420000000001</v>
      </c>
      <c r="K35" s="27">
        <f>SUM(K33:K34)</f>
        <v>80.699206282063344</v>
      </c>
      <c r="L35" s="22"/>
      <c r="M35" s="27">
        <f>SUM(M33:M34)</f>
        <v>72.72220999999999</v>
      </c>
      <c r="N35" s="27">
        <f>SUM(N33:N34)</f>
        <v>83.372572049825564</v>
      </c>
      <c r="O35" s="19"/>
      <c r="P35" s="36">
        <f>SUM(P33:P34)</f>
        <v>73.631848159186092</v>
      </c>
      <c r="Q35" s="35"/>
      <c r="R35" s="36">
        <f>SUM(R33:R34)</f>
        <v>74.946133581410606</v>
      </c>
    </row>
    <row r="36" spans="1:18" s="7" customFormat="1" ht="15.75" x14ac:dyDescent="0.25">
      <c r="A36" s="16">
        <f t="shared" si="0"/>
        <v>28</v>
      </c>
      <c r="B36" s="14"/>
      <c r="C36" s="28" t="s">
        <v>0</v>
      </c>
      <c r="D36" s="17"/>
      <c r="E36" s="21"/>
      <c r="F36" s="15"/>
      <c r="G36" s="19"/>
      <c r="H36" s="19"/>
      <c r="I36" s="22"/>
      <c r="J36" s="19"/>
      <c r="K36" s="19"/>
      <c r="L36" s="22"/>
      <c r="M36" s="19"/>
      <c r="N36" s="19"/>
      <c r="O36" s="19"/>
      <c r="P36" s="35"/>
      <c r="Q36" s="35"/>
      <c r="R36" s="35"/>
    </row>
    <row r="37" spans="1:18" s="7" customFormat="1" ht="15" x14ac:dyDescent="0.2">
      <c r="A37" s="16">
        <f t="shared" si="0"/>
        <v>29</v>
      </c>
      <c r="B37" s="14"/>
      <c r="C37" s="20" t="s">
        <v>33</v>
      </c>
      <c r="D37" s="20"/>
      <c r="E37" s="21"/>
      <c r="F37" s="15"/>
      <c r="G37" s="22">
        <v>38.456480000000006</v>
      </c>
      <c r="H37" s="22">
        <v>40.688024294820003</v>
      </c>
      <c r="I37" s="22"/>
      <c r="J37" s="22">
        <v>35.200040000000001</v>
      </c>
      <c r="K37" s="22">
        <v>42.024683510138694</v>
      </c>
      <c r="L37" s="22"/>
      <c r="M37" s="22">
        <v>36.026209999999999</v>
      </c>
      <c r="N37" s="22">
        <v>43.408125797993556</v>
      </c>
      <c r="O37" s="19"/>
      <c r="P37" s="34">
        <v>37.225451382779994</v>
      </c>
      <c r="Q37" s="35"/>
      <c r="R37" s="34">
        <v>37.669276399052819</v>
      </c>
    </row>
    <row r="38" spans="1:18" s="7" customFormat="1" ht="15" x14ac:dyDescent="0.2">
      <c r="A38" s="16">
        <f t="shared" si="0"/>
        <v>30</v>
      </c>
      <c r="B38" s="14"/>
      <c r="C38" s="20" t="s">
        <v>34</v>
      </c>
      <c r="D38" s="20"/>
      <c r="E38" s="21"/>
      <c r="F38" s="15"/>
      <c r="G38" s="22">
        <v>306.50533000000001</v>
      </c>
      <c r="H38" s="22">
        <v>321.11895702646848</v>
      </c>
      <c r="I38" s="22"/>
      <c r="J38" s="22">
        <v>311.62099999999998</v>
      </c>
      <c r="K38" s="22">
        <v>339.53170176883816</v>
      </c>
      <c r="L38" s="22"/>
      <c r="M38" s="22">
        <v>343.19605999999999</v>
      </c>
      <c r="N38" s="22">
        <v>356.84909784417772</v>
      </c>
      <c r="O38" s="19"/>
      <c r="P38" s="34">
        <v>359.21084127240391</v>
      </c>
      <c r="Q38" s="35"/>
      <c r="R38" s="34">
        <v>366.27611073817951</v>
      </c>
    </row>
    <row r="39" spans="1:18" s="7" customFormat="1" ht="15" x14ac:dyDescent="0.2">
      <c r="A39" s="16">
        <f t="shared" si="0"/>
        <v>31</v>
      </c>
      <c r="B39" s="14"/>
      <c r="C39" s="20" t="s">
        <v>35</v>
      </c>
      <c r="D39" s="20"/>
      <c r="E39" s="21"/>
      <c r="F39" s="15"/>
      <c r="G39" s="22">
        <v>324.78184999999996</v>
      </c>
      <c r="H39" s="22">
        <v>324.37086617593604</v>
      </c>
      <c r="I39" s="22"/>
      <c r="J39" s="22">
        <v>354.67896999999999</v>
      </c>
      <c r="K39" s="22">
        <v>334.64980324619376</v>
      </c>
      <c r="L39" s="22"/>
      <c r="M39" s="22">
        <v>380.83733000000001</v>
      </c>
      <c r="N39" s="22">
        <v>276.06729450066609</v>
      </c>
      <c r="O39" s="19"/>
      <c r="P39" s="34">
        <v>395.4741488147418</v>
      </c>
      <c r="Q39" s="35"/>
      <c r="R39" s="34">
        <v>403.0241126950221</v>
      </c>
    </row>
    <row r="40" spans="1:18" s="7" customFormat="1" ht="15" x14ac:dyDescent="0.2">
      <c r="A40" s="16">
        <f t="shared" si="0"/>
        <v>32</v>
      </c>
      <c r="B40" s="14"/>
      <c r="C40" s="20" t="s">
        <v>36</v>
      </c>
      <c r="D40" s="20"/>
      <c r="E40" s="21"/>
      <c r="F40" s="15"/>
      <c r="G40" s="22">
        <v>141.53917000000001</v>
      </c>
      <c r="H40" s="22">
        <v>145.18694588244</v>
      </c>
      <c r="I40" s="22"/>
      <c r="J40" s="22">
        <v>149.02600000000001</v>
      </c>
      <c r="K40" s="22">
        <v>149.82924857832538</v>
      </c>
      <c r="L40" s="22"/>
      <c r="M40" s="22">
        <v>142.33783000000003</v>
      </c>
      <c r="N40" s="22">
        <v>154.63403186856675</v>
      </c>
      <c r="O40" s="19"/>
      <c r="P40" s="34">
        <v>148.7588152044064</v>
      </c>
      <c r="Q40" s="35"/>
      <c r="R40" s="34">
        <v>151.43563429329009</v>
      </c>
    </row>
    <row r="41" spans="1:18" s="7" customFormat="1" ht="15" x14ac:dyDescent="0.2">
      <c r="A41" s="16">
        <f t="shared" si="0"/>
        <v>33</v>
      </c>
      <c r="B41" s="14"/>
      <c r="C41" s="20" t="s">
        <v>37</v>
      </c>
      <c r="D41" s="20"/>
      <c r="E41" s="21"/>
      <c r="F41" s="15"/>
      <c r="G41" s="22">
        <v>146.37301000000002</v>
      </c>
      <c r="H41" s="22">
        <v>167.51959938526284</v>
      </c>
      <c r="I41" s="22"/>
      <c r="J41" s="22">
        <v>162.85108000000002</v>
      </c>
      <c r="K41" s="22">
        <v>172.87567015049592</v>
      </c>
      <c r="L41" s="22"/>
      <c r="M41" s="22">
        <v>136.19711000000001</v>
      </c>
      <c r="N41" s="22">
        <v>178.4190859252322</v>
      </c>
      <c r="O41" s="19"/>
      <c r="P41" s="34">
        <v>141.36193000007279</v>
      </c>
      <c r="Q41" s="35"/>
      <c r="R41" s="34">
        <v>143.81417415807417</v>
      </c>
    </row>
    <row r="42" spans="1:18" s="7" customFormat="1" ht="15" x14ac:dyDescent="0.2">
      <c r="A42" s="16">
        <f t="shared" si="0"/>
        <v>34</v>
      </c>
      <c r="B42" s="14"/>
      <c r="C42" s="20" t="s">
        <v>38</v>
      </c>
      <c r="D42" s="20"/>
      <c r="E42" s="21"/>
      <c r="F42" s="15"/>
      <c r="G42" s="22">
        <v>101.70084999999999</v>
      </c>
      <c r="H42" s="22">
        <v>99.414554678080009</v>
      </c>
      <c r="I42" s="22"/>
      <c r="J42" s="22">
        <v>99.076980000000006</v>
      </c>
      <c r="K42" s="22">
        <v>102.61375743491035</v>
      </c>
      <c r="L42" s="22"/>
      <c r="M42" s="22">
        <v>94.877319999999983</v>
      </c>
      <c r="N42" s="22">
        <v>105.92481537174973</v>
      </c>
      <c r="O42" s="19"/>
      <c r="P42" s="34">
        <v>98.77874604816239</v>
      </c>
      <c r="Q42" s="35"/>
      <c r="R42" s="34">
        <v>100.6219498582775</v>
      </c>
    </row>
    <row r="43" spans="1:18" s="7" customFormat="1" ht="15" x14ac:dyDescent="0.2">
      <c r="A43" s="16">
        <f t="shared" si="0"/>
        <v>35</v>
      </c>
      <c r="B43" s="14"/>
      <c r="C43" s="20" t="s">
        <v>39</v>
      </c>
      <c r="D43" s="20"/>
      <c r="E43" s="21"/>
      <c r="F43" s="15"/>
      <c r="G43" s="22">
        <v>0</v>
      </c>
      <c r="H43" s="22">
        <v>0</v>
      </c>
      <c r="I43" s="22"/>
      <c r="J43" s="22">
        <v>0</v>
      </c>
      <c r="K43" s="22">
        <v>0</v>
      </c>
      <c r="L43" s="22"/>
      <c r="M43" s="22">
        <v>0</v>
      </c>
      <c r="N43" s="22">
        <v>0</v>
      </c>
      <c r="O43" s="19"/>
      <c r="P43" s="34">
        <v>0</v>
      </c>
      <c r="Q43" s="35"/>
      <c r="R43" s="34">
        <v>0</v>
      </c>
    </row>
    <row r="44" spans="1:18" s="7" customFormat="1" ht="15" x14ac:dyDescent="0.2">
      <c r="A44" s="16">
        <f t="shared" si="0"/>
        <v>36</v>
      </c>
      <c r="B44" s="14"/>
      <c r="C44" s="14"/>
      <c r="D44" s="14"/>
      <c r="E44" s="21"/>
      <c r="F44" s="15"/>
      <c r="G44" s="27">
        <f>SUM(G37:G43)</f>
        <v>1059.3566900000001</v>
      </c>
      <c r="H44" s="27">
        <f>SUM(H37:H43)</f>
        <v>1098.2989474430074</v>
      </c>
      <c r="I44" s="22"/>
      <c r="J44" s="27">
        <f>SUM(J37:J43)</f>
        <v>1112.45407</v>
      </c>
      <c r="K44" s="27">
        <f>SUM(K37:K43)</f>
        <v>1141.5248646889022</v>
      </c>
      <c r="L44" s="22"/>
      <c r="M44" s="27">
        <f>SUM(M37:M43)</f>
        <v>1133.4718600000001</v>
      </c>
      <c r="N44" s="27">
        <f>SUM(N37:N43)</f>
        <v>1115.302451308386</v>
      </c>
      <c r="O44" s="19"/>
      <c r="P44" s="36">
        <f>SUM(P37:P43)</f>
        <v>1180.8099327225673</v>
      </c>
      <c r="Q44" s="35"/>
      <c r="R44" s="36">
        <f>SUM(R37:R43)</f>
        <v>1202.8412581418961</v>
      </c>
    </row>
    <row r="45" spans="1:18" s="7" customFormat="1" ht="15.75" x14ac:dyDescent="0.25">
      <c r="A45" s="16">
        <f t="shared" si="0"/>
        <v>37</v>
      </c>
      <c r="B45" s="14"/>
      <c r="C45" s="17" t="s">
        <v>40</v>
      </c>
      <c r="D45" s="17"/>
      <c r="E45" s="21"/>
      <c r="F45" s="15"/>
      <c r="G45" s="19"/>
      <c r="H45" s="19"/>
      <c r="I45" s="22"/>
      <c r="J45" s="19"/>
      <c r="K45" s="19"/>
      <c r="L45" s="22"/>
      <c r="M45" s="19"/>
      <c r="N45" s="19"/>
      <c r="O45" s="19"/>
      <c r="P45" s="35"/>
      <c r="Q45" s="35"/>
      <c r="R45" s="35"/>
    </row>
    <row r="46" spans="1:18" s="7" customFormat="1" ht="15" x14ac:dyDescent="0.2">
      <c r="A46" s="16">
        <f t="shared" si="0"/>
        <v>38</v>
      </c>
      <c r="B46" s="14"/>
      <c r="C46" s="20" t="s">
        <v>41</v>
      </c>
      <c r="D46" s="20"/>
      <c r="E46" s="21"/>
      <c r="F46" s="15"/>
      <c r="G46" s="22">
        <v>629.92684000000008</v>
      </c>
      <c r="H46" s="22">
        <v>669.71802357140996</v>
      </c>
      <c r="I46" s="22"/>
      <c r="J46" s="22">
        <v>549.35054000000002</v>
      </c>
      <c r="K46" s="22">
        <v>691.60108835536926</v>
      </c>
      <c r="L46" s="22"/>
      <c r="M46" s="22">
        <v>525.04092000000003</v>
      </c>
      <c r="N46" s="22">
        <v>630.74911223210711</v>
      </c>
      <c r="O46" s="19"/>
      <c r="P46" s="34">
        <v>511.51908165085922</v>
      </c>
      <c r="Q46" s="35"/>
      <c r="R46" s="34">
        <v>519.51282263422547</v>
      </c>
    </row>
    <row r="47" spans="1:18" s="7" customFormat="1" ht="15" x14ac:dyDescent="0.2">
      <c r="A47" s="16">
        <f t="shared" si="0"/>
        <v>39</v>
      </c>
      <c r="B47" s="14"/>
      <c r="C47" s="20" t="s">
        <v>42</v>
      </c>
      <c r="D47" s="20"/>
      <c r="E47" s="21"/>
      <c r="F47" s="15"/>
      <c r="G47" s="22">
        <v>0</v>
      </c>
      <c r="H47" s="22">
        <v>0</v>
      </c>
      <c r="I47" s="22"/>
      <c r="J47" s="22">
        <v>0</v>
      </c>
      <c r="K47" s="22">
        <v>0</v>
      </c>
      <c r="L47" s="22"/>
      <c r="M47" s="22">
        <v>0</v>
      </c>
      <c r="N47" s="22">
        <v>0</v>
      </c>
      <c r="O47" s="19"/>
      <c r="P47" s="34">
        <v>0</v>
      </c>
      <c r="Q47" s="35"/>
      <c r="R47" s="34">
        <v>0</v>
      </c>
    </row>
    <row r="48" spans="1:18" s="7" customFormat="1" ht="15" x14ac:dyDescent="0.2">
      <c r="A48" s="16">
        <f t="shared" si="0"/>
        <v>40</v>
      </c>
      <c r="B48" s="14"/>
      <c r="C48" s="20" t="s">
        <v>43</v>
      </c>
      <c r="D48" s="20"/>
      <c r="E48" s="21"/>
      <c r="F48" s="15"/>
      <c r="G48" s="22">
        <v>0</v>
      </c>
      <c r="H48" s="22">
        <v>0</v>
      </c>
      <c r="I48" s="22"/>
      <c r="J48" s="22">
        <v>0</v>
      </c>
      <c r="K48" s="22">
        <v>0</v>
      </c>
      <c r="L48" s="22"/>
      <c r="M48" s="22">
        <v>0</v>
      </c>
      <c r="N48" s="22">
        <v>0</v>
      </c>
      <c r="O48" s="19"/>
      <c r="P48" s="34">
        <v>0</v>
      </c>
      <c r="Q48" s="35"/>
      <c r="R48" s="34">
        <v>0</v>
      </c>
    </row>
    <row r="49" spans="1:19" s="7" customFormat="1" ht="15" x14ac:dyDescent="0.2">
      <c r="A49" s="16">
        <f t="shared" si="0"/>
        <v>41</v>
      </c>
      <c r="B49" s="14"/>
      <c r="C49" s="20" t="s">
        <v>44</v>
      </c>
      <c r="D49" s="20"/>
      <c r="E49" s="21"/>
      <c r="F49" s="15"/>
      <c r="G49" s="22">
        <v>0</v>
      </c>
      <c r="H49" s="22">
        <v>0</v>
      </c>
      <c r="I49" s="22"/>
      <c r="J49" s="22">
        <v>0</v>
      </c>
      <c r="K49" s="22">
        <v>0</v>
      </c>
      <c r="L49" s="22"/>
      <c r="M49" s="22">
        <v>0</v>
      </c>
      <c r="N49" s="22">
        <v>0</v>
      </c>
      <c r="O49" s="19"/>
      <c r="P49" s="34">
        <v>0</v>
      </c>
      <c r="Q49" s="35"/>
      <c r="R49" s="34">
        <v>0</v>
      </c>
    </row>
    <row r="50" spans="1:19" s="7" customFormat="1" ht="15" x14ac:dyDescent="0.2">
      <c r="A50" s="16">
        <f t="shared" si="0"/>
        <v>42</v>
      </c>
      <c r="B50" s="14"/>
      <c r="C50" s="20" t="s">
        <v>45</v>
      </c>
      <c r="D50" s="20"/>
      <c r="E50" s="21"/>
      <c r="F50" s="15"/>
      <c r="G50" s="22">
        <v>176.70922000000002</v>
      </c>
      <c r="H50" s="22">
        <v>72.867356200437172</v>
      </c>
      <c r="I50" s="22"/>
      <c r="J50" s="22">
        <v>127.57689000000001</v>
      </c>
      <c r="K50" s="22">
        <v>75.272427253159407</v>
      </c>
      <c r="L50" s="22"/>
      <c r="M50" s="22">
        <v>100.74190999999999</v>
      </c>
      <c r="N50" s="22">
        <v>77.761675792726919</v>
      </c>
      <c r="O50" s="19"/>
      <c r="P50" s="34">
        <v>109.29436949185529</v>
      </c>
      <c r="Q50" s="35"/>
      <c r="R50" s="34">
        <v>109.59407035220055</v>
      </c>
    </row>
    <row r="51" spans="1:19" s="7" customFormat="1" ht="15" x14ac:dyDescent="0.2">
      <c r="A51" s="16">
        <f t="shared" si="0"/>
        <v>43</v>
      </c>
      <c r="B51" s="14"/>
      <c r="C51" s="20" t="s">
        <v>46</v>
      </c>
      <c r="D51" s="20"/>
      <c r="E51" s="21"/>
      <c r="F51" s="15"/>
      <c r="G51" s="22">
        <v>252.52336</v>
      </c>
      <c r="H51" s="22">
        <v>275.63092347272385</v>
      </c>
      <c r="I51" s="22"/>
      <c r="J51" s="22">
        <v>273.60584999999998</v>
      </c>
      <c r="K51" s="22">
        <v>284.70781506881696</v>
      </c>
      <c r="L51" s="22"/>
      <c r="M51" s="22">
        <v>293.16723000000002</v>
      </c>
      <c r="N51" s="22">
        <v>294.97952618394044</v>
      </c>
      <c r="O51" s="19"/>
      <c r="P51" s="34">
        <v>307.19875477167221</v>
      </c>
      <c r="Q51" s="35"/>
      <c r="R51" s="34">
        <v>313.07826123073386</v>
      </c>
    </row>
    <row r="52" spans="1:19" s="7" customFormat="1" ht="15" x14ac:dyDescent="0.2">
      <c r="A52" s="16">
        <f t="shared" si="0"/>
        <v>44</v>
      </c>
      <c r="B52" s="14"/>
      <c r="C52" s="20" t="s">
        <v>47</v>
      </c>
      <c r="D52" s="20"/>
      <c r="E52" s="21"/>
      <c r="F52" s="15"/>
      <c r="G52" s="22">
        <v>10.551779999999999</v>
      </c>
      <c r="H52" s="22">
        <v>7.6344585992336009</v>
      </c>
      <c r="I52" s="22"/>
      <c r="J52" s="22">
        <v>4.7431699999999992</v>
      </c>
      <c r="K52" s="22">
        <v>7.8861690554067758</v>
      </c>
      <c r="L52" s="22"/>
      <c r="M52" s="22">
        <v>9.1759199999999996</v>
      </c>
      <c r="N52" s="22">
        <v>11.272847849852909</v>
      </c>
      <c r="O52" s="19"/>
      <c r="P52" s="34">
        <v>6.5595587600085992</v>
      </c>
      <c r="Q52" s="35"/>
      <c r="R52" s="34">
        <v>6.6778209684487626</v>
      </c>
    </row>
    <row r="53" spans="1:19" s="7" customFormat="1" ht="15" x14ac:dyDescent="0.2">
      <c r="A53" s="16">
        <f t="shared" si="0"/>
        <v>45</v>
      </c>
      <c r="B53" s="14"/>
      <c r="C53" s="20" t="s">
        <v>48</v>
      </c>
      <c r="D53" s="20"/>
      <c r="E53" s="21"/>
      <c r="F53" s="15"/>
      <c r="G53" s="22">
        <v>0</v>
      </c>
      <c r="H53" s="22">
        <v>0</v>
      </c>
      <c r="I53" s="22"/>
      <c r="J53" s="22">
        <v>0</v>
      </c>
      <c r="K53" s="22">
        <v>0</v>
      </c>
      <c r="L53" s="22"/>
      <c r="M53" s="22">
        <v>0</v>
      </c>
      <c r="N53" s="22">
        <v>0</v>
      </c>
      <c r="O53" s="19"/>
      <c r="P53" s="34">
        <v>0</v>
      </c>
      <c r="Q53" s="35"/>
      <c r="R53" s="34">
        <v>0</v>
      </c>
    </row>
    <row r="54" spans="1:19" s="7" customFormat="1" ht="15" x14ac:dyDescent="0.2">
      <c r="A54" s="16">
        <f t="shared" si="0"/>
        <v>46</v>
      </c>
      <c r="B54" s="14"/>
      <c r="C54" s="20" t="s">
        <v>49</v>
      </c>
      <c r="D54" s="20"/>
      <c r="E54" s="21"/>
      <c r="F54" s="15"/>
      <c r="G54" s="22">
        <v>35.959380000000003</v>
      </c>
      <c r="H54" s="22">
        <v>7.8708057505311988</v>
      </c>
      <c r="I54" s="22"/>
      <c r="J54" s="22">
        <v>51.309419999999996</v>
      </c>
      <c r="K54" s="22">
        <v>8.1316141749997914</v>
      </c>
      <c r="L54" s="22"/>
      <c r="M54" s="22">
        <v>33.497509999999998</v>
      </c>
      <c r="N54" s="22">
        <v>8.4015508943247834</v>
      </c>
      <c r="O54" s="19"/>
      <c r="P54" s="34">
        <v>34.627990754021042</v>
      </c>
      <c r="Q54" s="35"/>
      <c r="R54" s="34">
        <v>34.798052434347433</v>
      </c>
    </row>
    <row r="55" spans="1:19" s="7" customFormat="1" ht="15" x14ac:dyDescent="0.2">
      <c r="A55" s="16">
        <f t="shared" si="0"/>
        <v>47</v>
      </c>
      <c r="B55" s="14"/>
      <c r="C55" s="14"/>
      <c r="D55" s="14"/>
      <c r="E55" s="15"/>
      <c r="F55" s="15"/>
      <c r="G55" s="27">
        <f>SUM(G46:G54)</f>
        <v>1105.67058</v>
      </c>
      <c r="H55" s="27">
        <f>SUM(H46:H54)</f>
        <v>1033.7215675943357</v>
      </c>
      <c r="I55" s="22"/>
      <c r="J55" s="27">
        <f>SUM(J46:J54)</f>
        <v>1006.5858700000001</v>
      </c>
      <c r="K55" s="27">
        <f>SUM(K46:K54)</f>
        <v>1067.5991139077523</v>
      </c>
      <c r="L55" s="22"/>
      <c r="M55" s="27">
        <f>SUM(M46:M54)</f>
        <v>961.62349000000006</v>
      </c>
      <c r="N55" s="27">
        <f>SUM(N46:N54)</f>
        <v>1023.1647129529522</v>
      </c>
      <c r="O55" s="19"/>
      <c r="P55" s="36">
        <f>SUM(P46:P54)</f>
        <v>969.19975542841632</v>
      </c>
      <c r="Q55" s="35"/>
      <c r="R55" s="36">
        <f>SUM(R46:R54)</f>
        <v>983.66102761995603</v>
      </c>
      <c r="S55" s="7" t="s">
        <v>15</v>
      </c>
    </row>
    <row r="56" spans="1:19" s="7" customFormat="1" ht="15" x14ac:dyDescent="0.2">
      <c r="A56" s="16">
        <f t="shared" si="0"/>
        <v>48</v>
      </c>
      <c r="B56" s="14"/>
      <c r="C56" s="29"/>
      <c r="D56" s="14"/>
      <c r="E56" s="15"/>
      <c r="F56" s="15"/>
      <c r="G56" s="30"/>
      <c r="H56" s="30"/>
      <c r="I56" s="19"/>
      <c r="J56" s="30"/>
      <c r="K56" s="30"/>
      <c r="L56" s="19"/>
      <c r="M56" s="30"/>
      <c r="N56" s="30"/>
      <c r="O56" s="19"/>
      <c r="P56" s="30"/>
      <c r="Q56" s="19"/>
      <c r="R56" s="30"/>
    </row>
    <row r="57" spans="1:19" s="7" customFormat="1" ht="16.5" thickBot="1" x14ac:dyDescent="0.3">
      <c r="A57" s="16">
        <f t="shared" si="0"/>
        <v>49</v>
      </c>
      <c r="B57" s="14"/>
      <c r="C57" s="17" t="s">
        <v>54</v>
      </c>
      <c r="D57" s="14"/>
      <c r="E57" s="15"/>
      <c r="F57" s="15"/>
      <c r="G57" s="39">
        <f>G55+G44+G35+G31+G26+G15</f>
        <v>4592.7427400000006</v>
      </c>
      <c r="H57" s="39">
        <f>H55+H44+H35+H31+H26+H15</f>
        <v>4605.05754869672</v>
      </c>
      <c r="I57" s="22"/>
      <c r="J57" s="39">
        <f>J55+J44+J35+J31+J26+J15</f>
        <v>4588.8890499999998</v>
      </c>
      <c r="K57" s="39">
        <f>K55+K44+K35+K31+K26+K15</f>
        <v>4847.13147695116</v>
      </c>
      <c r="L57" s="22"/>
      <c r="M57" s="39">
        <f>M55+M44+M35+M31+M26+M15</f>
        <v>4678.7800299999999</v>
      </c>
      <c r="N57" s="39">
        <f>N55+N44+N35+N31+N26+N15</f>
        <v>4919.3244870274275</v>
      </c>
      <c r="O57" s="19"/>
      <c r="P57" s="41">
        <f>P55+P44+P35+P31+P26+P15</f>
        <v>4912.9934295641888</v>
      </c>
      <c r="Q57" s="35"/>
      <c r="R57" s="41">
        <f>R55+R44+R35+R31+R26+R15</f>
        <v>4998.3000368475086</v>
      </c>
    </row>
    <row r="58" spans="1:19" ht="15" x14ac:dyDescent="0.2">
      <c r="A58" s="16">
        <f t="shared" si="0"/>
        <v>50</v>
      </c>
    </row>
    <row r="59" spans="1:19" s="7" customFormat="1" ht="15" x14ac:dyDescent="0.2">
      <c r="A59" s="16">
        <f t="shared" si="0"/>
        <v>51</v>
      </c>
      <c r="B59" s="14"/>
      <c r="C59" s="14" t="s">
        <v>53</v>
      </c>
      <c r="D59" s="14"/>
      <c r="E59" s="15"/>
      <c r="F59" s="15"/>
      <c r="G59" s="43">
        <v>2566.6436959999955</v>
      </c>
      <c r="H59" s="43">
        <v>2231</v>
      </c>
      <c r="I59" s="44"/>
      <c r="J59" s="43">
        <v>2521.6724703999971</v>
      </c>
      <c r="K59" s="43">
        <v>2417.9569759999999</v>
      </c>
      <c r="L59" s="44"/>
      <c r="M59" s="43">
        <v>2495.8215771999976</v>
      </c>
      <c r="N59" s="43">
        <v>2545.2091993334998</v>
      </c>
      <c r="O59" s="45"/>
      <c r="P59" s="46">
        <v>2460.6747671794001</v>
      </c>
      <c r="Q59" s="47"/>
      <c r="R59" s="46">
        <v>2504.5624485558051</v>
      </c>
      <c r="S59" s="7" t="s">
        <v>15</v>
      </c>
    </row>
    <row r="60" spans="1:19" s="7" customFormat="1" ht="16.5" thickBot="1" x14ac:dyDescent="0.3">
      <c r="A60" s="16">
        <f>A58+1</f>
        <v>51</v>
      </c>
      <c r="B60" s="14"/>
      <c r="C60" s="17" t="s">
        <v>52</v>
      </c>
      <c r="D60" s="17"/>
      <c r="E60" s="8"/>
      <c r="F60" s="8"/>
      <c r="G60" s="42">
        <f>SUM(G57:G59)</f>
        <v>7159.3864359999961</v>
      </c>
      <c r="H60" s="42">
        <f>SUM(H57:H59)</f>
        <v>6836.05754869672</v>
      </c>
      <c r="I60" s="40"/>
      <c r="J60" s="42">
        <f>SUM(J57:J59)</f>
        <v>7110.5615203999969</v>
      </c>
      <c r="K60" s="42">
        <f>SUM(K57:K59)</f>
        <v>7265.0884529511604</v>
      </c>
      <c r="L60" s="40"/>
      <c r="M60" s="42">
        <f t="shared" ref="M60:N60" si="1">SUM(M57:M59)</f>
        <v>7174.6016071999975</v>
      </c>
      <c r="N60" s="42">
        <f t="shared" si="1"/>
        <v>7464.5336863609273</v>
      </c>
      <c r="O60" s="40"/>
      <c r="P60" s="42">
        <f>SUM(P57:P59)</f>
        <v>7373.6681967435889</v>
      </c>
      <c r="Q60" s="40"/>
      <c r="R60" s="42">
        <f>SUM(R57:R59)</f>
        <v>7502.8624854033133</v>
      </c>
    </row>
    <row r="61" spans="1:19" ht="13.5" thickTop="1" x14ac:dyDescent="0.2"/>
    <row r="62" spans="1:19" x14ac:dyDescent="0.2">
      <c r="G62" s="31"/>
    </row>
  </sheetData>
  <mergeCells count="1">
    <mergeCell ref="P6:R6"/>
  </mergeCells>
  <printOptions horizontalCentered="1"/>
  <pageMargins left="0.5" right="0.5" top="0.75" bottom="0.5" header="0.25" footer="0.25"/>
  <pageSetup scale="59" orientation="landscape" horizontalDpi="1200" verticalDpi="1200" r:id="rId1"/>
  <headerFooter scaleWithDoc="0">
    <oddHeader>&amp;R&amp;"Arial,Bold"&amp;9AEY 2016-2017 GRA Compliance Filing
Attachment 4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4</vt:lpstr>
      <vt:lpstr>'Attachment 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Beth</dc:creator>
  <cp:lastModifiedBy>Yee, Bonnie</cp:lastModifiedBy>
  <cp:lastPrinted>2017-05-25T20:58:07Z</cp:lastPrinted>
  <dcterms:created xsi:type="dcterms:W3CDTF">2017-05-12T17:25:18Z</dcterms:created>
  <dcterms:modified xsi:type="dcterms:W3CDTF">2017-05-25T20:58:40Z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