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90" windowWidth="29040" windowHeight="8820"/>
  </bookViews>
  <sheets>
    <sheet name="Attachment 2" sheetId="1" r:id="rId1"/>
  </sheets>
  <definedNames>
    <definedName name="_xlnm.Print_Area" localSheetId="0">'Attachment 2'!$A$1:$Y$30</definedName>
  </definedNames>
  <calcPr calcId="145621"/>
</workbook>
</file>

<file path=xl/calcChain.xml><?xml version="1.0" encoding="utf-8"?>
<calcChain xmlns="http://schemas.openxmlformats.org/spreadsheetml/2006/main">
  <c r="S29" i="1" l="1"/>
  <c r="S17" i="1"/>
  <c r="R29" i="1" l="1"/>
  <c r="R17" i="1"/>
  <c r="T17" i="1"/>
  <c r="T29" i="1"/>
  <c r="W29" i="1" l="1"/>
  <c r="V29" i="1"/>
  <c r="U29" i="1"/>
  <c r="Q29" i="1"/>
  <c r="P29" i="1"/>
  <c r="O29" i="1"/>
  <c r="N29" i="1"/>
  <c r="M29" i="1"/>
  <c r="L29" i="1"/>
  <c r="K29" i="1"/>
  <c r="J29" i="1"/>
  <c r="I29" i="1"/>
  <c r="H29" i="1"/>
  <c r="F29" i="1"/>
  <c r="D29" i="1"/>
  <c r="Y28" i="1"/>
  <c r="Y27" i="1"/>
  <c r="Y26" i="1"/>
  <c r="Y25" i="1"/>
  <c r="Y24" i="1"/>
  <c r="Y23" i="1"/>
  <c r="Y22" i="1"/>
  <c r="Y21" i="1"/>
  <c r="Y20" i="1"/>
  <c r="V17" i="1"/>
  <c r="Q17" i="1"/>
  <c r="P17" i="1"/>
  <c r="O17" i="1"/>
  <c r="N17" i="1"/>
  <c r="M17" i="1"/>
  <c r="L17" i="1"/>
  <c r="K17" i="1"/>
  <c r="J17" i="1"/>
  <c r="I17" i="1"/>
  <c r="H17" i="1"/>
  <c r="F17" i="1"/>
  <c r="D17" i="1"/>
  <c r="Y16" i="1"/>
  <c r="U17" i="1"/>
  <c r="Y15" i="1" l="1"/>
  <c r="W17" i="1"/>
  <c r="Y29" i="1"/>
  <c r="Y17" i="1" l="1"/>
</calcChain>
</file>

<file path=xl/sharedStrings.xml><?xml version="1.0" encoding="utf-8"?>
<sst xmlns="http://schemas.openxmlformats.org/spreadsheetml/2006/main" count="81" uniqueCount="70">
  <si>
    <t>Utility Revenue Requirement</t>
  </si>
  <si>
    <t>($000s)</t>
  </si>
  <si>
    <t>As Filed</t>
  </si>
  <si>
    <t>Updates</t>
  </si>
  <si>
    <t>YUB Directions</t>
  </si>
  <si>
    <t>Refiling</t>
  </si>
  <si>
    <t>Filing</t>
  </si>
  <si>
    <t>#1</t>
  </si>
  <si>
    <t>#2</t>
  </si>
  <si>
    <t>#5</t>
  </si>
  <si>
    <t>#8</t>
  </si>
  <si>
    <t>#9</t>
  </si>
  <si>
    <t>#10</t>
  </si>
  <si>
    <t>#11</t>
  </si>
  <si>
    <t>#12</t>
  </si>
  <si>
    <t>#14</t>
  </si>
  <si>
    <t>DSM</t>
  </si>
  <si>
    <t>Update</t>
  </si>
  <si>
    <t>Sales</t>
  </si>
  <si>
    <t>FTE</t>
  </si>
  <si>
    <t>Depreciation</t>
  </si>
  <si>
    <t>Forecast</t>
  </si>
  <si>
    <t>Reduction</t>
  </si>
  <si>
    <t>ROE</t>
  </si>
  <si>
    <t>Costs</t>
  </si>
  <si>
    <t>Revenues</t>
  </si>
  <si>
    <t>Retail Revenues</t>
  </si>
  <si>
    <t>Other Revenue</t>
  </si>
  <si>
    <t>Total Revenues</t>
  </si>
  <si>
    <t>Purchase Power</t>
  </si>
  <si>
    <t>Fuel</t>
  </si>
  <si>
    <t>Operations and Maintenance</t>
  </si>
  <si>
    <t>Property Taxes</t>
  </si>
  <si>
    <t>Amortization of Contributions</t>
  </si>
  <si>
    <t>Amortization of Deferred Charges &amp; Credits</t>
  </si>
  <si>
    <t>Return on Rate Base</t>
  </si>
  <si>
    <t>Income Taxes</t>
  </si>
  <si>
    <t>Total Costs</t>
  </si>
  <si>
    <t>Line</t>
  </si>
  <si>
    <t>No.</t>
  </si>
  <si>
    <t>2016 - 2017 General Rate Application</t>
  </si>
  <si>
    <t>#22</t>
  </si>
  <si>
    <t>#23</t>
  </si>
  <si>
    <t>1/2 Year</t>
  </si>
  <si>
    <t>Remove</t>
  </si>
  <si>
    <t>5-Year</t>
  </si>
  <si>
    <t>Labour</t>
  </si>
  <si>
    <t>Non-Labour</t>
  </si>
  <si>
    <t>88800</t>
  </si>
  <si>
    <t>88900</t>
  </si>
  <si>
    <t>72100</t>
  </si>
  <si>
    <t>Renewables</t>
  </si>
  <si>
    <t>Smart Grid</t>
  </si>
  <si>
    <t>WL Study</t>
  </si>
  <si>
    <t>Inflation</t>
  </si>
  <si>
    <t>Corrections</t>
  </si>
  <si>
    <t>Study Costs</t>
  </si>
  <si>
    <t>Amortization</t>
  </si>
  <si>
    <t>2017</t>
  </si>
  <si>
    <t>#15</t>
  </si>
  <si>
    <t>Rate</t>
  </si>
  <si>
    <t>2017 Debt</t>
  </si>
  <si>
    <t>Watson Lake</t>
  </si>
  <si>
    <t>Bi-Fuel</t>
  </si>
  <si>
    <t>#3 &amp; 4</t>
  </si>
  <si>
    <t>#19</t>
  </si>
  <si>
    <t>2016</t>
  </si>
  <si>
    <t>Actual Cost</t>
  </si>
  <si>
    <t>of Debt</t>
  </si>
  <si>
    <t>ATCO Electric Yukon (AEY)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</si>
</sst>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41" fontId="2" fillId="0" borderId="0" xfId="0" applyNumberFormat="1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/>
    <xf numFmtId="41" fontId="3" fillId="0" borderId="1" xfId="0" applyNumberFormat="1" applyFont="1" applyFill="1" applyBorder="1" applyAlignment="1">
      <alignment horizontal="center"/>
    </xf>
    <xf numFmtId="41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41" fontId="2" fillId="0" borderId="3" xfId="0" applyNumberFormat="1" applyFont="1" applyFill="1" applyBorder="1" applyAlignment="1"/>
    <xf numFmtId="41" fontId="3" fillId="0" borderId="3" xfId="0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center"/>
    </xf>
    <xf numFmtId="13" fontId="3" fillId="0" borderId="0" xfId="0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41" fontId="2" fillId="0" borderId="3" xfId="0" applyNumberFormat="1" applyFont="1" applyFill="1" applyBorder="1"/>
    <xf numFmtId="41" fontId="2" fillId="0" borderId="0" xfId="0" applyNumberFormat="1" applyFont="1" applyFill="1" applyBorder="1"/>
    <xf numFmtId="10" fontId="3" fillId="0" borderId="0" xfId="0" applyNumberFormat="1" applyFont="1" applyFill="1" applyBorder="1" applyAlignment="1">
      <alignment horizontal="center"/>
    </xf>
    <xf numFmtId="41" fontId="3" fillId="0" borderId="4" xfId="0" quotePrefix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41" fontId="2" fillId="0" borderId="4" xfId="0" applyNumberFormat="1" applyFont="1" applyFill="1" applyBorder="1"/>
    <xf numFmtId="41" fontId="2" fillId="0" borderId="2" xfId="0" applyNumberFormat="1" applyFont="1" applyFill="1" applyBorder="1"/>
    <xf numFmtId="41" fontId="2" fillId="0" borderId="3" xfId="1" applyNumberFormat="1" applyFont="1" applyFill="1" applyBorder="1"/>
    <xf numFmtId="41" fontId="2" fillId="0" borderId="0" xfId="1" applyNumberFormat="1" applyFont="1" applyFill="1" applyBorder="1"/>
    <xf numFmtId="41" fontId="2" fillId="0" borderId="5" xfId="0" applyNumberFormat="1" applyFont="1" applyFill="1" applyBorder="1"/>
    <xf numFmtId="41" fontId="2" fillId="0" borderId="6" xfId="0" applyNumberFormat="1" applyFont="1" applyFill="1" applyBorder="1"/>
    <xf numFmtId="41" fontId="2" fillId="0" borderId="7" xfId="0" applyNumberFormat="1" applyFont="1" applyFill="1" applyBorder="1"/>
    <xf numFmtId="9" fontId="2" fillId="0" borderId="0" xfId="2" applyFont="1" applyFill="1" applyBorder="1"/>
    <xf numFmtId="41" fontId="3" fillId="0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1" fontId="3" fillId="0" borderId="0" xfId="0" quotePrefix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1" fontId="3" fillId="0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1" fontId="3" fillId="0" borderId="2" xfId="0" applyNumberFormat="1" applyFont="1" applyFill="1" applyBorder="1" applyAlignment="1">
      <alignment horizontal="center"/>
    </xf>
    <xf numFmtId="41" fontId="2" fillId="0" borderId="0" xfId="0" quotePrefix="1" applyNumberFormat="1" applyFont="1" applyFill="1" applyBorder="1" applyAlignment="1">
      <alignment horizontal="center"/>
    </xf>
    <xf numFmtId="43" fontId="2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41" fontId="3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topLeftCell="C1" zoomScale="70" zoomScaleNormal="70" zoomScalePageLayoutView="50" workbookViewId="0">
      <selection activeCell="I32" sqref="I32"/>
    </sheetView>
  </sheetViews>
  <sheetFormatPr defaultColWidth="7.5703125" defaultRowHeight="15" x14ac:dyDescent="0.2"/>
  <cols>
    <col min="1" max="1" width="7.5703125" style="1" bestFit="1" customWidth="1"/>
    <col min="2" max="2" width="3.7109375" style="1" customWidth="1"/>
    <col min="3" max="3" width="51" style="1" customWidth="1"/>
    <col min="4" max="4" width="15.5703125" style="16" bestFit="1" customWidth="1"/>
    <col min="5" max="5" width="2.7109375" style="16" customWidth="1"/>
    <col min="6" max="6" width="15.5703125" style="16" bestFit="1" customWidth="1"/>
    <col min="7" max="7" width="2.7109375" style="16" customWidth="1"/>
    <col min="8" max="8" width="16.42578125" style="16" bestFit="1" customWidth="1"/>
    <col min="9" max="9" width="18.140625" style="16" bestFit="1" customWidth="1"/>
    <col min="10" max="10" width="15.5703125" style="16" bestFit="1" customWidth="1"/>
    <col min="11" max="11" width="20.140625" style="16" bestFit="1" customWidth="1"/>
    <col min="12" max="14" width="18.140625" style="16" bestFit="1" customWidth="1"/>
    <col min="15" max="15" width="20.42578125" style="16" bestFit="1" customWidth="1"/>
    <col min="16" max="16" width="21.85546875" style="16" bestFit="1" customWidth="1"/>
    <col min="17" max="17" width="18.140625" style="16" bestFit="1" customWidth="1"/>
    <col min="18" max="18" width="15.5703125" style="16" bestFit="1" customWidth="1"/>
    <col min="19" max="19" width="19" style="16" bestFit="1" customWidth="1"/>
    <col min="20" max="21" width="21.28515625" style="16" bestFit="1" customWidth="1"/>
    <col min="22" max="22" width="22.140625" style="16" bestFit="1" customWidth="1"/>
    <col min="23" max="23" width="11.85546875" style="16" bestFit="1" customWidth="1"/>
    <col min="24" max="24" width="2.7109375" style="16" customWidth="1"/>
    <col min="25" max="25" width="15" style="16" bestFit="1" customWidth="1"/>
    <col min="26" max="29" width="7.5703125" style="1"/>
    <col min="30" max="30" width="8.28515625" style="1" bestFit="1" customWidth="1"/>
    <col min="31" max="31" width="8.7109375" style="1" bestFit="1" customWidth="1"/>
    <col min="32" max="16384" width="7.5703125" style="1"/>
  </cols>
  <sheetData>
    <row r="1" spans="1:29" ht="15.75" x14ac:dyDescent="0.25">
      <c r="C1" s="39" t="s">
        <v>69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9" ht="15.75" x14ac:dyDescent="0.25">
      <c r="C2" s="39" t="s">
        <v>40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9" ht="15.75" x14ac:dyDescent="0.25">
      <c r="C3" s="39" t="s">
        <v>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9" ht="15.75" x14ac:dyDescent="0.25">
      <c r="C4" s="39" t="s">
        <v>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9" ht="15.75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5"/>
      <c r="T5" s="2"/>
      <c r="U5" s="2"/>
      <c r="V5" s="2"/>
      <c r="W5" s="2"/>
      <c r="X5" s="2"/>
      <c r="Y5" s="2"/>
    </row>
    <row r="6" spans="1:29" ht="16.5" thickBot="1" x14ac:dyDescent="0.3">
      <c r="A6" s="2" t="s">
        <v>38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9" ht="15.75" x14ac:dyDescent="0.25">
      <c r="A7" s="5" t="s">
        <v>39</v>
      </c>
      <c r="C7" s="6"/>
      <c r="D7" s="7" t="s">
        <v>2</v>
      </c>
      <c r="E7" s="8"/>
      <c r="F7" s="7" t="s">
        <v>3</v>
      </c>
      <c r="G7" s="8"/>
      <c r="H7" s="40" t="s">
        <v>4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8"/>
      <c r="Y7" s="7" t="s">
        <v>5</v>
      </c>
    </row>
    <row r="8" spans="1:29" ht="15.75" x14ac:dyDescent="0.25">
      <c r="A8" s="9">
        <v>1</v>
      </c>
      <c r="D8" s="10"/>
      <c r="E8" s="8"/>
      <c r="F8" s="11" t="s">
        <v>6</v>
      </c>
      <c r="G8" s="8"/>
      <c r="H8" s="12" t="s">
        <v>7</v>
      </c>
      <c r="I8" s="12" t="s">
        <v>8</v>
      </c>
      <c r="J8" s="12" t="s">
        <v>64</v>
      </c>
      <c r="K8" s="12" t="s">
        <v>9</v>
      </c>
      <c r="L8" s="12" t="s">
        <v>10</v>
      </c>
      <c r="M8" s="12" t="s">
        <v>11</v>
      </c>
      <c r="N8" s="12" t="s">
        <v>12</v>
      </c>
      <c r="O8" s="12" t="s">
        <v>13</v>
      </c>
      <c r="P8" s="13" t="s">
        <v>14</v>
      </c>
      <c r="Q8" s="12" t="s">
        <v>15</v>
      </c>
      <c r="R8" s="12" t="s">
        <v>59</v>
      </c>
      <c r="S8" s="12" t="s">
        <v>65</v>
      </c>
      <c r="T8" s="12" t="s">
        <v>41</v>
      </c>
      <c r="U8" s="12" t="s">
        <v>42</v>
      </c>
      <c r="V8" s="12"/>
      <c r="W8" s="12"/>
      <c r="X8" s="8"/>
      <c r="Y8" s="11" t="s">
        <v>17</v>
      </c>
    </row>
    <row r="9" spans="1:29" ht="15.75" x14ac:dyDescent="0.25">
      <c r="A9" s="9">
        <v>2</v>
      </c>
      <c r="C9" s="14"/>
      <c r="D9" s="15"/>
      <c r="F9" s="15"/>
      <c r="H9" s="12"/>
      <c r="I9" s="12"/>
      <c r="J9" s="12"/>
      <c r="K9" s="12"/>
      <c r="L9" s="12"/>
      <c r="M9" s="12"/>
      <c r="N9" s="12"/>
      <c r="O9" s="12"/>
      <c r="P9" s="12" t="s">
        <v>43</v>
      </c>
      <c r="Q9" s="31" t="s">
        <v>66</v>
      </c>
      <c r="T9" s="12" t="s">
        <v>44</v>
      </c>
      <c r="U9" s="12" t="s">
        <v>44</v>
      </c>
      <c r="V9" s="17" t="s">
        <v>45</v>
      </c>
      <c r="W9" s="17" t="s">
        <v>17</v>
      </c>
      <c r="X9" s="12"/>
      <c r="Y9" s="15"/>
    </row>
    <row r="10" spans="1:29" ht="15.75" x14ac:dyDescent="0.25">
      <c r="A10" s="9">
        <v>3</v>
      </c>
      <c r="C10" s="2"/>
      <c r="D10" s="11"/>
      <c r="E10" s="12"/>
      <c r="F10" s="11"/>
      <c r="G10" s="12"/>
      <c r="H10" s="12" t="s">
        <v>18</v>
      </c>
      <c r="I10" s="12" t="s">
        <v>19</v>
      </c>
      <c r="J10" s="32" t="s">
        <v>46</v>
      </c>
      <c r="K10" s="12" t="s">
        <v>47</v>
      </c>
      <c r="L10" s="31" t="s">
        <v>48</v>
      </c>
      <c r="M10" s="31" t="s">
        <v>49</v>
      </c>
      <c r="N10" s="31" t="s">
        <v>50</v>
      </c>
      <c r="O10" s="17" t="s">
        <v>20</v>
      </c>
      <c r="P10" s="17" t="s">
        <v>16</v>
      </c>
      <c r="Q10" s="17" t="s">
        <v>67</v>
      </c>
      <c r="R10" s="17" t="s">
        <v>61</v>
      </c>
      <c r="S10" s="17" t="s">
        <v>62</v>
      </c>
      <c r="T10" s="17" t="s">
        <v>51</v>
      </c>
      <c r="U10" s="17" t="s">
        <v>52</v>
      </c>
      <c r="V10" s="17" t="s">
        <v>53</v>
      </c>
      <c r="W10" s="17">
        <v>0.09</v>
      </c>
      <c r="X10" s="17"/>
      <c r="Y10" s="11"/>
    </row>
    <row r="11" spans="1:29" ht="15.75" x14ac:dyDescent="0.25">
      <c r="A11" s="9">
        <v>4</v>
      </c>
      <c r="C11" s="2"/>
      <c r="D11" s="18" t="s">
        <v>58</v>
      </c>
      <c r="E11" s="12"/>
      <c r="F11" s="18" t="s">
        <v>58</v>
      </c>
      <c r="G11" s="12"/>
      <c r="H11" s="29" t="s">
        <v>21</v>
      </c>
      <c r="I11" s="29" t="s">
        <v>22</v>
      </c>
      <c r="J11" s="34" t="s">
        <v>54</v>
      </c>
      <c r="K11" s="29" t="s">
        <v>54</v>
      </c>
      <c r="L11" s="29" t="s">
        <v>22</v>
      </c>
      <c r="M11" s="29" t="s">
        <v>22</v>
      </c>
      <c r="N11" s="29" t="s">
        <v>22</v>
      </c>
      <c r="O11" s="29" t="s">
        <v>55</v>
      </c>
      <c r="P11" s="29" t="s">
        <v>20</v>
      </c>
      <c r="Q11" s="29" t="s">
        <v>68</v>
      </c>
      <c r="R11" s="29" t="s">
        <v>60</v>
      </c>
      <c r="S11" s="36" t="s">
        <v>63</v>
      </c>
      <c r="T11" s="29" t="s">
        <v>56</v>
      </c>
      <c r="U11" s="29" t="s">
        <v>56</v>
      </c>
      <c r="V11" s="29" t="s">
        <v>57</v>
      </c>
      <c r="W11" s="29" t="s">
        <v>23</v>
      </c>
      <c r="X11" s="12"/>
      <c r="Y11" s="18" t="s">
        <v>58</v>
      </c>
    </row>
    <row r="12" spans="1:29" ht="15.75" x14ac:dyDescent="0.25">
      <c r="A12" s="9">
        <v>5</v>
      </c>
      <c r="C12" s="2"/>
      <c r="D12" s="11"/>
      <c r="E12" s="12"/>
      <c r="F12" s="11"/>
      <c r="G12" s="12"/>
      <c r="H12" s="12"/>
      <c r="I12" s="12"/>
      <c r="J12" s="30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/>
    </row>
    <row r="13" spans="1:29" ht="15.75" x14ac:dyDescent="0.25">
      <c r="A13" s="9">
        <v>6</v>
      </c>
      <c r="C13" s="2"/>
      <c r="D13" s="11"/>
      <c r="E13" s="12"/>
      <c r="F13" s="11"/>
      <c r="G13" s="12"/>
      <c r="H13" s="12"/>
      <c r="I13" s="12"/>
      <c r="J13" s="30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r="14" spans="1:29" ht="15.75" x14ac:dyDescent="0.25">
      <c r="A14" s="9">
        <v>7</v>
      </c>
      <c r="C14" s="19" t="s">
        <v>25</v>
      </c>
      <c r="D14" s="15"/>
      <c r="F14" s="15"/>
      <c r="Y14" s="15"/>
    </row>
    <row r="15" spans="1:29" x14ac:dyDescent="0.2">
      <c r="A15" s="9">
        <v>8</v>
      </c>
      <c r="C15" s="20" t="s">
        <v>26</v>
      </c>
      <c r="D15" s="15">
        <v>54844.095013529179</v>
      </c>
      <c r="F15" s="15">
        <v>55047.366854786487</v>
      </c>
      <c r="H15" s="16">
        <v>1220.0787178035243</v>
      </c>
      <c r="I15" s="16">
        <v>-178.16964052474941</v>
      </c>
      <c r="J15" s="16">
        <v>-73.183512051307076</v>
      </c>
      <c r="K15" s="16">
        <v>-24.129322623718355</v>
      </c>
      <c r="L15" s="16">
        <v>-7</v>
      </c>
      <c r="M15" s="16">
        <v>-7</v>
      </c>
      <c r="N15" s="16">
        <v>-101</v>
      </c>
      <c r="O15" s="16">
        <v>-1</v>
      </c>
      <c r="P15" s="16">
        <v>-4.7395261215715436</v>
      </c>
      <c r="Q15" s="16">
        <v>1.5928169015824096</v>
      </c>
      <c r="R15" s="16">
        <v>-8.6154130755166989</v>
      </c>
      <c r="S15" s="16">
        <v>-137.83269332582859</v>
      </c>
      <c r="T15" s="16">
        <v>-420.18986135652085</v>
      </c>
      <c r="U15" s="16">
        <v>38.540092428993376</v>
      </c>
      <c r="V15" s="16">
        <v>-192.5483901074258</v>
      </c>
      <c r="W15" s="16">
        <v>-293.11404271980427</v>
      </c>
      <c r="Y15" s="15">
        <f>SUM(F15:W15)</f>
        <v>54859.056080014147</v>
      </c>
      <c r="AA15" s="16"/>
      <c r="AB15" s="16"/>
      <c r="AC15" s="16"/>
    </row>
    <row r="16" spans="1:29" x14ac:dyDescent="0.2">
      <c r="A16" s="9">
        <v>9</v>
      </c>
      <c r="C16" s="20" t="s">
        <v>27</v>
      </c>
      <c r="D16" s="21">
        <v>1327.94871662124</v>
      </c>
      <c r="F16" s="21">
        <v>1327.94871662124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Y16" s="21">
        <f>SUM(F16:W16)</f>
        <v>1327.94871662124</v>
      </c>
      <c r="AA16" s="16"/>
      <c r="AB16" s="16"/>
    </row>
    <row r="17" spans="1:31" ht="15.75" x14ac:dyDescent="0.25">
      <c r="A17" s="9">
        <v>10</v>
      </c>
      <c r="C17" s="19" t="s">
        <v>28</v>
      </c>
      <c r="D17" s="23">
        <f t="shared" ref="D17:W17" si="0">SUM(D15:D16)</f>
        <v>56172.043730150421</v>
      </c>
      <c r="E17" s="24"/>
      <c r="F17" s="23">
        <f t="shared" si="0"/>
        <v>56375.315571407729</v>
      </c>
      <c r="G17" s="24"/>
      <c r="H17" s="24">
        <f t="shared" si="0"/>
        <v>1220.0787178035243</v>
      </c>
      <c r="I17" s="24">
        <f t="shared" si="0"/>
        <v>-178.16964052474941</v>
      </c>
      <c r="J17" s="24">
        <f>SUM(J15:J16)</f>
        <v>-73.183512051307076</v>
      </c>
      <c r="K17" s="24">
        <f>SUM(K15:K16)</f>
        <v>-24.129322623718355</v>
      </c>
      <c r="L17" s="24">
        <f t="shared" si="0"/>
        <v>-7</v>
      </c>
      <c r="M17" s="24">
        <f t="shared" si="0"/>
        <v>-7</v>
      </c>
      <c r="N17" s="24">
        <f t="shared" si="0"/>
        <v>-101</v>
      </c>
      <c r="O17" s="24">
        <f>SUM(O15:O16)</f>
        <v>-1</v>
      </c>
      <c r="P17" s="24">
        <f>SUM(P15:P16)</f>
        <v>-4.7395261215715436</v>
      </c>
      <c r="Q17" s="24">
        <f t="shared" ref="Q17:R17" si="1">SUM(Q15:Q16)</f>
        <v>1.5928169015824096</v>
      </c>
      <c r="R17" s="24">
        <f t="shared" si="1"/>
        <v>-8.6154130755166989</v>
      </c>
      <c r="S17" s="24">
        <f>SUM(S15:S16)</f>
        <v>-137.83269332582859</v>
      </c>
      <c r="T17" s="24">
        <f>SUM(T15:T16)</f>
        <v>-420.18986135652085</v>
      </c>
      <c r="U17" s="24">
        <f>SUM(U15:U16)</f>
        <v>38.540092428993376</v>
      </c>
      <c r="V17" s="24">
        <f>SUM(V15:V16)</f>
        <v>-192.5483901074258</v>
      </c>
      <c r="W17" s="24">
        <f t="shared" si="0"/>
        <v>-293.11404271980427</v>
      </c>
      <c r="X17" s="24"/>
      <c r="Y17" s="23">
        <f>SUM(Y15:Y16)</f>
        <v>56187.004796635389</v>
      </c>
      <c r="AA17" s="16"/>
      <c r="AB17" s="16"/>
    </row>
    <row r="18" spans="1:31" x14ac:dyDescent="0.2">
      <c r="A18" s="9">
        <v>11</v>
      </c>
      <c r="D18" s="15"/>
      <c r="F18" s="15"/>
      <c r="Y18" s="15"/>
    </row>
    <row r="19" spans="1:31" ht="15.75" x14ac:dyDescent="0.25">
      <c r="A19" s="9">
        <v>12</v>
      </c>
      <c r="C19" s="19" t="s">
        <v>24</v>
      </c>
      <c r="D19" s="15"/>
      <c r="F19" s="15"/>
      <c r="Y19" s="15"/>
    </row>
    <row r="20" spans="1:31" x14ac:dyDescent="0.2">
      <c r="A20" s="9">
        <v>13</v>
      </c>
      <c r="C20" s="20" t="s">
        <v>29</v>
      </c>
      <c r="D20" s="23">
        <v>25249.520521268041</v>
      </c>
      <c r="E20" s="24"/>
      <c r="F20" s="15">
        <v>25249.520521268041</v>
      </c>
      <c r="H20" s="16">
        <v>1154.1902220064112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/>
      <c r="Y20" s="15">
        <f t="shared" ref="Y20:Y28" si="2">SUM(F20:W20)</f>
        <v>26403.710743274452</v>
      </c>
      <c r="AA20" s="16"/>
      <c r="AB20" s="16"/>
      <c r="AC20" s="16"/>
    </row>
    <row r="21" spans="1:31" x14ac:dyDescent="0.2">
      <c r="A21" s="9">
        <v>14</v>
      </c>
      <c r="C21" s="20" t="s">
        <v>30</v>
      </c>
      <c r="D21" s="23">
        <v>5267.6775811613197</v>
      </c>
      <c r="E21" s="24"/>
      <c r="F21" s="15">
        <v>5267.6775811613197</v>
      </c>
      <c r="H21" s="24">
        <v>65.888495797110409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/>
      <c r="Y21" s="15">
        <f t="shared" si="2"/>
        <v>5333.5660769584301</v>
      </c>
      <c r="AA21" s="16"/>
      <c r="AB21" s="16"/>
      <c r="AC21" s="16"/>
    </row>
    <row r="22" spans="1:31" x14ac:dyDescent="0.2">
      <c r="A22" s="9">
        <v>15</v>
      </c>
      <c r="C22" s="20" t="s">
        <v>31</v>
      </c>
      <c r="D22" s="23">
        <v>12181.100819765876</v>
      </c>
      <c r="E22" s="24"/>
      <c r="F22" s="15">
        <v>12134.372661023186</v>
      </c>
      <c r="H22" s="24">
        <v>0</v>
      </c>
      <c r="I22" s="24">
        <v>-176.92313181755708</v>
      </c>
      <c r="J22" s="24">
        <v>-68.153383248392856</v>
      </c>
      <c r="K22" s="24">
        <v>-19.829254847440097</v>
      </c>
      <c r="L22" s="24">
        <v>-7</v>
      </c>
      <c r="M22" s="24">
        <v>-7</v>
      </c>
      <c r="N22" s="24">
        <v>-101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/>
      <c r="Y22" s="15">
        <f t="shared" si="2"/>
        <v>11754.466891109796</v>
      </c>
      <c r="AA22" s="16"/>
      <c r="AB22" s="16"/>
      <c r="AC22" s="37"/>
      <c r="AD22" s="33"/>
    </row>
    <row r="23" spans="1:31" x14ac:dyDescent="0.2">
      <c r="A23" s="9">
        <v>16</v>
      </c>
      <c r="C23" s="20" t="s">
        <v>32</v>
      </c>
      <c r="D23" s="23">
        <v>267.45997339600001</v>
      </c>
      <c r="E23" s="24"/>
      <c r="F23" s="15">
        <v>267.45997339600001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/>
      <c r="Y23" s="15">
        <f t="shared" si="2"/>
        <v>267.45997339600001</v>
      </c>
      <c r="AA23" s="16"/>
      <c r="AB23" s="16"/>
      <c r="AC23" s="16"/>
    </row>
    <row r="24" spans="1:31" x14ac:dyDescent="0.2">
      <c r="A24" s="9">
        <v>17</v>
      </c>
      <c r="C24" s="20" t="s">
        <v>20</v>
      </c>
      <c r="D24" s="23">
        <v>6283.0002199999999</v>
      </c>
      <c r="E24" s="24"/>
      <c r="F24" s="15">
        <v>6283.0002199999999</v>
      </c>
      <c r="H24" s="24">
        <v>0</v>
      </c>
      <c r="I24" s="24">
        <v>0</v>
      </c>
      <c r="J24" s="24">
        <v>-2.1052510346171687</v>
      </c>
      <c r="K24" s="24">
        <v>-1.8947489653828313</v>
      </c>
      <c r="L24" s="24">
        <v>0</v>
      </c>
      <c r="M24" s="24">
        <v>0</v>
      </c>
      <c r="N24" s="24">
        <v>0</v>
      </c>
      <c r="O24" s="24">
        <v>-1</v>
      </c>
      <c r="P24" s="24">
        <v>0</v>
      </c>
      <c r="Q24" s="24">
        <v>0</v>
      </c>
      <c r="R24" s="24">
        <v>0</v>
      </c>
      <c r="S24" s="24">
        <v>-47</v>
      </c>
      <c r="T24" s="24">
        <v>0</v>
      </c>
      <c r="U24" s="24">
        <v>0</v>
      </c>
      <c r="V24" s="24">
        <v>0</v>
      </c>
      <c r="W24" s="24">
        <v>0</v>
      </c>
      <c r="X24" s="24"/>
      <c r="Y24" s="15">
        <f t="shared" si="2"/>
        <v>6231.0002199999999</v>
      </c>
      <c r="AA24" s="16"/>
      <c r="AB24" s="16"/>
      <c r="AC24" s="16"/>
      <c r="AD24" s="38"/>
    </row>
    <row r="25" spans="1:31" x14ac:dyDescent="0.2">
      <c r="A25" s="9">
        <v>18</v>
      </c>
      <c r="C25" s="20" t="s">
        <v>33</v>
      </c>
      <c r="D25" s="23">
        <v>-1570.3684804996662</v>
      </c>
      <c r="E25" s="24"/>
      <c r="F25" s="15">
        <v>-1570.3684804996662</v>
      </c>
      <c r="H25" s="24">
        <v>0</v>
      </c>
      <c r="I25" s="24">
        <v>0</v>
      </c>
      <c r="J25" s="24">
        <v>0</v>
      </c>
      <c r="K25" s="24">
        <v>0.22710318259851192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/>
      <c r="Y25" s="15">
        <f t="shared" si="2"/>
        <v>-1570.1413773170677</v>
      </c>
      <c r="AA25" s="16"/>
      <c r="AB25" s="16"/>
      <c r="AC25" s="16"/>
    </row>
    <row r="26" spans="1:31" x14ac:dyDescent="0.2">
      <c r="A26" s="9">
        <v>19</v>
      </c>
      <c r="C26" s="20" t="s">
        <v>34</v>
      </c>
      <c r="D26" s="23">
        <v>832.45999999999992</v>
      </c>
      <c r="E26" s="24"/>
      <c r="F26" s="15">
        <v>832.45999999999992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-350</v>
      </c>
      <c r="U26" s="24">
        <v>0</v>
      </c>
      <c r="V26" s="24">
        <v>-147.89999999999998</v>
      </c>
      <c r="W26" s="24">
        <v>0</v>
      </c>
      <c r="X26" s="24"/>
      <c r="Y26" s="15">
        <f t="shared" si="2"/>
        <v>334.55999999999995</v>
      </c>
      <c r="AA26" s="16"/>
      <c r="AB26" s="16"/>
      <c r="AC26" s="16"/>
    </row>
    <row r="27" spans="1:31" x14ac:dyDescent="0.2">
      <c r="A27" s="9">
        <v>20</v>
      </c>
      <c r="C27" s="20" t="s">
        <v>35</v>
      </c>
      <c r="D27" s="23">
        <v>7400.1930950588503</v>
      </c>
      <c r="E27" s="24"/>
      <c r="F27" s="15">
        <v>7400.1930950588503</v>
      </c>
      <c r="H27" s="24">
        <v>0</v>
      </c>
      <c r="I27" s="24">
        <v>-1.246508707191424</v>
      </c>
      <c r="J27" s="24">
        <v>-2.3985650096427711</v>
      </c>
      <c r="K27" s="24">
        <v>-2.1587347521482312</v>
      </c>
      <c r="L27" s="24">
        <v>0</v>
      </c>
      <c r="M27" s="24">
        <v>0</v>
      </c>
      <c r="N27" s="24">
        <v>0</v>
      </c>
      <c r="O27" s="24">
        <v>0</v>
      </c>
      <c r="P27" s="24">
        <v>-3.7395261215724531</v>
      </c>
      <c r="Q27" s="24">
        <v>1.5928169015842286</v>
      </c>
      <c r="R27" s="24">
        <v>-8.6154130755194274</v>
      </c>
      <c r="S27" s="24">
        <v>-93.832693325824948</v>
      </c>
      <c r="T27" s="24">
        <v>-5.1898613565172127</v>
      </c>
      <c r="U27" s="24">
        <v>-3.459907571011172</v>
      </c>
      <c r="V27" s="24">
        <v>15.351609892575652</v>
      </c>
      <c r="W27" s="24">
        <v>-205.11404271980427</v>
      </c>
      <c r="X27" s="24"/>
      <c r="Y27" s="15">
        <f t="shared" si="2"/>
        <v>7091.3822692137783</v>
      </c>
      <c r="AA27" s="16"/>
      <c r="AB27" s="16"/>
      <c r="AC27" s="16"/>
      <c r="AD27" s="38"/>
    </row>
    <row r="28" spans="1:31" x14ac:dyDescent="0.2">
      <c r="A28" s="9">
        <v>21</v>
      </c>
      <c r="C28" s="20" t="s">
        <v>36</v>
      </c>
      <c r="D28" s="23">
        <v>261</v>
      </c>
      <c r="E28" s="24"/>
      <c r="F28" s="21">
        <v>511</v>
      </c>
      <c r="H28" s="24">
        <v>0</v>
      </c>
      <c r="I28" s="24">
        <v>0</v>
      </c>
      <c r="J28" s="24">
        <v>-0.52631275865429217</v>
      </c>
      <c r="K28" s="24">
        <v>-0.47368724134570783</v>
      </c>
      <c r="L28" s="24">
        <v>0</v>
      </c>
      <c r="M28" s="24">
        <v>0</v>
      </c>
      <c r="N28" s="24">
        <v>0</v>
      </c>
      <c r="O28" s="24">
        <v>0</v>
      </c>
      <c r="P28" s="24">
        <v>-1</v>
      </c>
      <c r="Q28" s="24">
        <v>0</v>
      </c>
      <c r="R28" s="24">
        <v>0</v>
      </c>
      <c r="S28" s="24">
        <v>3</v>
      </c>
      <c r="T28" s="24">
        <v>-65</v>
      </c>
      <c r="U28" s="24">
        <v>42</v>
      </c>
      <c r="V28" s="24">
        <v>-60</v>
      </c>
      <c r="W28" s="24">
        <v>-88</v>
      </c>
      <c r="X28" s="24"/>
      <c r="Y28" s="21">
        <f t="shared" si="2"/>
        <v>341</v>
      </c>
      <c r="AA28" s="16"/>
      <c r="AB28" s="16"/>
      <c r="AC28" s="16"/>
      <c r="AD28" s="38"/>
      <c r="AE28" s="38"/>
    </row>
    <row r="29" spans="1:31" ht="16.5" thickBot="1" x14ac:dyDescent="0.3">
      <c r="A29" s="9">
        <v>22</v>
      </c>
      <c r="C29" s="19" t="s">
        <v>37</v>
      </c>
      <c r="D29" s="25">
        <f t="shared" ref="D29:F29" si="3">SUM(D20:D28)</f>
        <v>56172.043730150421</v>
      </c>
      <c r="F29" s="25">
        <f t="shared" si="3"/>
        <v>56375.315571407729</v>
      </c>
      <c r="H29" s="26">
        <f t="shared" ref="H29" si="4">SUM(H20:H28)</f>
        <v>1220.0787178035216</v>
      </c>
      <c r="I29" s="26">
        <f>SUM(I20:I28)</f>
        <v>-178.1696405247485</v>
      </c>
      <c r="J29" s="26">
        <f>SUM(J20:J28)</f>
        <v>-73.183512051307076</v>
      </c>
      <c r="K29" s="26">
        <f>SUM(K20:K28)</f>
        <v>-24.129322623718355</v>
      </c>
      <c r="L29" s="26">
        <f>SUM(L20:L28)</f>
        <v>-7</v>
      </c>
      <c r="M29" s="26">
        <f t="shared" ref="M29:Y29" si="5">SUM(M20:M28)</f>
        <v>-7</v>
      </c>
      <c r="N29" s="26">
        <f t="shared" si="5"/>
        <v>-101</v>
      </c>
      <c r="O29" s="26">
        <f t="shared" si="5"/>
        <v>-1</v>
      </c>
      <c r="P29" s="26">
        <f t="shared" si="5"/>
        <v>-4.7395261215724531</v>
      </c>
      <c r="Q29" s="26">
        <f t="shared" si="5"/>
        <v>1.5928169015842286</v>
      </c>
      <c r="R29" s="26">
        <f t="shared" ref="R29:S29" si="6">SUM(R20:R28)</f>
        <v>-8.6154130755194274</v>
      </c>
      <c r="S29" s="26">
        <f t="shared" si="6"/>
        <v>-137.83269332582495</v>
      </c>
      <c r="T29" s="26">
        <f t="shared" si="5"/>
        <v>-420.18986135651721</v>
      </c>
      <c r="U29" s="26">
        <f t="shared" si="5"/>
        <v>38.540092428988828</v>
      </c>
      <c r="V29" s="26">
        <f t="shared" si="5"/>
        <v>-192.54839010742432</v>
      </c>
      <c r="W29" s="26">
        <f t="shared" si="5"/>
        <v>-293.11404271980427</v>
      </c>
      <c r="Y29" s="25">
        <f t="shared" si="5"/>
        <v>56187.004796635389</v>
      </c>
      <c r="AA29" s="16"/>
      <c r="AB29" s="16"/>
      <c r="AC29" s="16"/>
    </row>
    <row r="30" spans="1:31" ht="16.5" thickTop="1" thickBot="1" x14ac:dyDescent="0.25">
      <c r="A30" s="9">
        <v>23</v>
      </c>
      <c r="D30" s="27"/>
      <c r="F30" s="27"/>
      <c r="Y30" s="27"/>
    </row>
    <row r="31" spans="1:31" x14ac:dyDescent="0.2">
      <c r="M31" s="28"/>
    </row>
    <row r="32" spans="1:31" ht="15.75" x14ac:dyDescent="0.25">
      <c r="C32" s="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3:25" ht="15.75" x14ac:dyDescent="0.25">
      <c r="C33" s="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3:25" ht="15.75" x14ac:dyDescent="0.25">
      <c r="C34" s="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3:25" ht="15.75" x14ac:dyDescent="0.25">
      <c r="C35" s="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</sheetData>
  <mergeCells count="5">
    <mergeCell ref="C1:Y1"/>
    <mergeCell ref="C2:Y2"/>
    <mergeCell ref="C3:Y3"/>
    <mergeCell ref="C4:Y4"/>
    <mergeCell ref="H7:W7"/>
  </mergeCells>
  <printOptions horizontalCentered="1"/>
  <pageMargins left="0.7" right="0.7" top="1" bottom="0.75" header="0.3" footer="0.3"/>
  <pageSetup paperSize="5" scale="38" fitToHeight="0" orientation="landscape" r:id="rId1"/>
  <headerFooter scaleWithDoc="0">
    <oddHeader>&amp;R&amp;"Arial,Bold"&amp;9AEY 2016-2017 GRA Compliance Filing
Attachment 2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2</vt:lpstr>
      <vt:lpstr>'Attachment 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2017-05-25T20:55:54Z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