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240" windowWidth="27840" windowHeight="11580"/>
  </bookViews>
  <sheets>
    <sheet name="Attachment 1" sheetId="1" r:id="rId1"/>
  </sheets>
  <definedNames>
    <definedName name="_xlnm.Print_Area" localSheetId="0">'Attachment 1'!$A$1:$V$30</definedName>
  </definedNames>
  <calcPr calcId="145621"/>
</workbook>
</file>

<file path=xl/calcChain.xml><?xml version="1.0" encoding="utf-8"?>
<calcChain xmlns="http://schemas.openxmlformats.org/spreadsheetml/2006/main">
  <c r="V15" i="1" l="1"/>
  <c r="V16" i="1"/>
  <c r="D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V20" i="1"/>
  <c r="V21" i="1"/>
  <c r="V29" i="1" s="1"/>
  <c r="V22" i="1"/>
  <c r="V23" i="1"/>
  <c r="V24" i="1"/>
  <c r="V25" i="1"/>
  <c r="V26" i="1"/>
  <c r="V27" i="1"/>
  <c r="V28" i="1"/>
  <c r="D29" i="1"/>
  <c r="F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V17" i="1" l="1"/>
</calcChain>
</file>

<file path=xl/sharedStrings.xml><?xml version="1.0" encoding="utf-8"?>
<sst xmlns="http://schemas.openxmlformats.org/spreadsheetml/2006/main" count="71" uniqueCount="62">
  <si>
    <t>Utility Revenue Requirement</t>
  </si>
  <si>
    <t>($000s)</t>
  </si>
  <si>
    <t>As Filed</t>
  </si>
  <si>
    <t>Updates</t>
  </si>
  <si>
    <t>YUB Directions</t>
  </si>
  <si>
    <t>Refiling</t>
  </si>
  <si>
    <t>Filing</t>
  </si>
  <si>
    <t>#1</t>
  </si>
  <si>
    <t>#2</t>
  </si>
  <si>
    <t>#5</t>
  </si>
  <si>
    <t>#8</t>
  </si>
  <si>
    <t>#9</t>
  </si>
  <si>
    <t>#10</t>
  </si>
  <si>
    <t>#11</t>
  </si>
  <si>
    <t>#12</t>
  </si>
  <si>
    <t>#14</t>
  </si>
  <si>
    <t>DSM</t>
  </si>
  <si>
    <t>Update</t>
  </si>
  <si>
    <t>Sales</t>
  </si>
  <si>
    <t>FTE</t>
  </si>
  <si>
    <t>Depreciation</t>
  </si>
  <si>
    <t>Forecast</t>
  </si>
  <si>
    <t>Reduction</t>
  </si>
  <si>
    <t>ROE</t>
  </si>
  <si>
    <t>Costs</t>
  </si>
  <si>
    <t>Revenues</t>
  </si>
  <si>
    <t>Retail Revenues</t>
  </si>
  <si>
    <t>Other Revenue</t>
  </si>
  <si>
    <t>Total Revenues</t>
  </si>
  <si>
    <t>Purchase Power</t>
  </si>
  <si>
    <t>Fuel</t>
  </si>
  <si>
    <t>Operations and Maintenance</t>
  </si>
  <si>
    <t>Property Taxes</t>
  </si>
  <si>
    <t>Amortization of Contributions</t>
  </si>
  <si>
    <t>Amortization of Deferred Charges &amp; Credits</t>
  </si>
  <si>
    <t>Return on Rate Base</t>
  </si>
  <si>
    <t>Income Taxes</t>
  </si>
  <si>
    <t>Total Costs</t>
  </si>
  <si>
    <t>Line</t>
  </si>
  <si>
    <t>No.</t>
  </si>
  <si>
    <t>2016</t>
  </si>
  <si>
    <t>Labour</t>
  </si>
  <si>
    <t>Inflation</t>
  </si>
  <si>
    <t>Non-Labour</t>
  </si>
  <si>
    <t>88800</t>
  </si>
  <si>
    <t>88900</t>
  </si>
  <si>
    <t>72100</t>
  </si>
  <si>
    <t>Corrections</t>
  </si>
  <si>
    <t>1/2 Year</t>
  </si>
  <si>
    <t>Remove</t>
  </si>
  <si>
    <t>Utilize Actual</t>
  </si>
  <si>
    <t>Cost of Debt</t>
  </si>
  <si>
    <t>Renewables</t>
  </si>
  <si>
    <t>Study Costs</t>
  </si>
  <si>
    <t>#22</t>
  </si>
  <si>
    <t>5-Year</t>
  </si>
  <si>
    <t>WL Study</t>
  </si>
  <si>
    <t>Amortization</t>
  </si>
  <si>
    <t>#3 &amp; 4</t>
  </si>
  <si>
    <t>2016 - 2017 General Rate Application</t>
  </si>
  <si>
    <t xml:space="preserve">ATCO Electric Yukon (AEY)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</si>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</sst>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41" fontId="2" fillId="0" borderId="0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41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41" fontId="2" fillId="0" borderId="3" xfId="0" applyNumberFormat="1" applyFont="1" applyFill="1" applyBorder="1" applyAlignment="1"/>
    <xf numFmtId="41" fontId="3" fillId="0" borderId="3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13" fontId="3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41" fontId="2" fillId="0" borderId="3" xfId="0" applyNumberFormat="1" applyFont="1" applyFill="1" applyBorder="1"/>
    <xf numFmtId="41" fontId="2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center"/>
    </xf>
    <xf numFmtId="41" fontId="3" fillId="0" borderId="4" xfId="0" quotePrefix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41" fontId="2" fillId="0" borderId="4" xfId="0" applyNumberFormat="1" applyFont="1" applyFill="1" applyBorder="1"/>
    <xf numFmtId="41" fontId="2" fillId="0" borderId="2" xfId="0" applyNumberFormat="1" applyFont="1" applyFill="1" applyBorder="1"/>
    <xf numFmtId="41" fontId="2" fillId="0" borderId="3" xfId="1" applyNumberFormat="1" applyFont="1" applyFill="1" applyBorder="1"/>
    <xf numFmtId="41" fontId="2" fillId="0" borderId="0" xfId="1" applyNumberFormat="1" applyFont="1" applyFill="1" applyBorder="1"/>
    <xf numFmtId="41" fontId="2" fillId="0" borderId="5" xfId="0" applyNumberFormat="1" applyFont="1" applyFill="1" applyBorder="1"/>
    <xf numFmtId="41" fontId="2" fillId="0" borderId="6" xfId="0" applyNumberFormat="1" applyFont="1" applyFill="1" applyBorder="1"/>
    <xf numFmtId="41" fontId="2" fillId="0" borderId="7" xfId="0" applyNumberFormat="1" applyFont="1" applyFill="1" applyBorder="1"/>
    <xf numFmtId="9" fontId="2" fillId="0" borderId="0" xfId="2" applyFont="1" applyFill="1" applyBorder="1"/>
    <xf numFmtId="41" fontId="3" fillId="0" borderId="0" xfId="0" quotePrefix="1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tabSelected="1" view="pageBreakPreview" zoomScale="60" zoomScaleNormal="70" zoomScalePageLayoutView="80" workbookViewId="0">
      <selection activeCell="K40" sqref="K40"/>
    </sheetView>
  </sheetViews>
  <sheetFormatPr defaultColWidth="7.5703125" defaultRowHeight="15" x14ac:dyDescent="0.2"/>
  <cols>
    <col min="1" max="1" width="7.7109375" style="1" bestFit="1" customWidth="1"/>
    <col min="2" max="2" width="3.7109375" style="1" customWidth="1"/>
    <col min="3" max="3" width="50.5703125" style="1" bestFit="1" customWidth="1"/>
    <col min="4" max="4" width="14.42578125" style="16" customWidth="1"/>
    <col min="5" max="5" width="2.7109375" style="16" customWidth="1"/>
    <col min="6" max="6" width="14.85546875" style="16" bestFit="1" customWidth="1"/>
    <col min="7" max="7" width="2.7109375" style="16" customWidth="1"/>
    <col min="8" max="8" width="15.5703125" style="16" bestFit="1" customWidth="1"/>
    <col min="9" max="9" width="17.7109375" style="16" bestFit="1" customWidth="1"/>
    <col min="10" max="10" width="14.7109375" style="16" bestFit="1" customWidth="1"/>
    <col min="11" max="11" width="20.140625" style="16" bestFit="1" customWidth="1"/>
    <col min="12" max="14" width="17.7109375" style="16" bestFit="1" customWidth="1"/>
    <col min="15" max="15" width="19.42578125" style="16" bestFit="1" customWidth="1"/>
    <col min="16" max="16" width="21.28515625" style="16" bestFit="1" customWidth="1"/>
    <col min="17" max="17" width="20.42578125" style="16" bestFit="1" customWidth="1"/>
    <col min="18" max="18" width="19.85546875" style="16" bestFit="1" customWidth="1"/>
    <col min="19" max="19" width="20.5703125" style="16" bestFit="1" customWidth="1"/>
    <col min="20" max="20" width="11.5703125" style="16" bestFit="1" customWidth="1"/>
    <col min="21" max="21" width="2.7109375" style="16" customWidth="1"/>
    <col min="22" max="22" width="14" style="16" bestFit="1" customWidth="1"/>
    <col min="23" max="16384" width="7.5703125" style="1"/>
  </cols>
  <sheetData>
    <row r="1" spans="1:24" ht="15.75" x14ac:dyDescent="0.25">
      <c r="C1" s="34" t="s">
        <v>60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15.75" x14ac:dyDescent="0.25">
      <c r="C2" s="34" t="s">
        <v>59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4" ht="15.75" x14ac:dyDescent="0.25">
      <c r="C3" s="34" t="s">
        <v>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4" ht="15.75" x14ac:dyDescent="0.25">
      <c r="C4" s="34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4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6.5" thickBot="1" x14ac:dyDescent="0.3">
      <c r="A6" s="2" t="s">
        <v>38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4" ht="15.75" x14ac:dyDescent="0.25">
      <c r="A7" s="5" t="s">
        <v>39</v>
      </c>
      <c r="C7" s="6"/>
      <c r="D7" s="7" t="s">
        <v>2</v>
      </c>
      <c r="E7" s="8"/>
      <c r="F7" s="7" t="s">
        <v>3</v>
      </c>
      <c r="G7" s="8"/>
      <c r="H7" s="33" t="s">
        <v>4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8"/>
      <c r="V7" s="7" t="s">
        <v>5</v>
      </c>
    </row>
    <row r="8" spans="1:24" ht="15.75" x14ac:dyDescent="0.25">
      <c r="A8" s="9">
        <v>1</v>
      </c>
      <c r="D8" s="10"/>
      <c r="E8" s="8"/>
      <c r="F8" s="11" t="s">
        <v>6</v>
      </c>
      <c r="G8" s="8"/>
      <c r="H8" s="12" t="s">
        <v>7</v>
      </c>
      <c r="I8" s="12" t="s">
        <v>8</v>
      </c>
      <c r="J8" s="12" t="s">
        <v>58</v>
      </c>
      <c r="K8" s="12" t="s">
        <v>9</v>
      </c>
      <c r="L8" s="12" t="s">
        <v>10</v>
      </c>
      <c r="M8" s="12" t="s">
        <v>11</v>
      </c>
      <c r="N8" s="12" t="s">
        <v>12</v>
      </c>
      <c r="O8" s="12" t="s">
        <v>13</v>
      </c>
      <c r="P8" s="13" t="s">
        <v>14</v>
      </c>
      <c r="Q8" s="12" t="s">
        <v>15</v>
      </c>
      <c r="R8" s="12" t="s">
        <v>54</v>
      </c>
      <c r="S8" s="12"/>
      <c r="T8" s="12"/>
      <c r="U8" s="8"/>
      <c r="V8" s="11" t="s">
        <v>17</v>
      </c>
    </row>
    <row r="9" spans="1:24" ht="15.75" x14ac:dyDescent="0.25">
      <c r="A9" s="9">
        <v>2</v>
      </c>
      <c r="C9" s="14"/>
      <c r="D9" s="15"/>
      <c r="F9" s="15"/>
      <c r="H9" s="12"/>
      <c r="I9" s="12"/>
      <c r="J9" s="12"/>
      <c r="K9" s="12"/>
      <c r="L9" s="12"/>
      <c r="M9" s="12"/>
      <c r="N9" s="12"/>
      <c r="O9" s="12"/>
      <c r="P9" s="12" t="s">
        <v>48</v>
      </c>
      <c r="R9" s="12" t="s">
        <v>49</v>
      </c>
      <c r="S9" s="17" t="s">
        <v>55</v>
      </c>
      <c r="T9" s="17" t="s">
        <v>17</v>
      </c>
      <c r="U9" s="12"/>
      <c r="V9" s="15"/>
    </row>
    <row r="10" spans="1:24" ht="15.75" x14ac:dyDescent="0.25">
      <c r="A10" s="9">
        <v>3</v>
      </c>
      <c r="C10" s="2"/>
      <c r="D10" s="11"/>
      <c r="E10" s="12"/>
      <c r="F10" s="11"/>
      <c r="G10" s="12"/>
      <c r="H10" s="12" t="s">
        <v>18</v>
      </c>
      <c r="I10" s="12" t="s">
        <v>19</v>
      </c>
      <c r="J10" s="31" t="s">
        <v>41</v>
      </c>
      <c r="K10" s="12" t="s">
        <v>43</v>
      </c>
      <c r="L10" s="29" t="s">
        <v>44</v>
      </c>
      <c r="M10" s="29" t="s">
        <v>45</v>
      </c>
      <c r="N10" s="29" t="s">
        <v>46</v>
      </c>
      <c r="O10" s="17" t="s">
        <v>20</v>
      </c>
      <c r="P10" s="17" t="s">
        <v>16</v>
      </c>
      <c r="Q10" s="17" t="s">
        <v>50</v>
      </c>
      <c r="R10" s="17" t="s">
        <v>52</v>
      </c>
      <c r="S10" s="17" t="s">
        <v>56</v>
      </c>
      <c r="T10" s="17">
        <v>0.09</v>
      </c>
      <c r="U10" s="17"/>
      <c r="V10" s="11"/>
    </row>
    <row r="11" spans="1:24" ht="15.75" x14ac:dyDescent="0.25">
      <c r="A11" s="9">
        <v>4</v>
      </c>
      <c r="C11" s="2"/>
      <c r="D11" s="18" t="s">
        <v>40</v>
      </c>
      <c r="E11" s="12"/>
      <c r="F11" s="18" t="s">
        <v>40</v>
      </c>
      <c r="G11" s="12"/>
      <c r="H11" s="30" t="s">
        <v>21</v>
      </c>
      <c r="I11" s="30" t="s">
        <v>22</v>
      </c>
      <c r="J11" s="30" t="s">
        <v>42</v>
      </c>
      <c r="K11" s="30" t="s">
        <v>42</v>
      </c>
      <c r="L11" s="30" t="s">
        <v>22</v>
      </c>
      <c r="M11" s="30" t="s">
        <v>22</v>
      </c>
      <c r="N11" s="30" t="s">
        <v>22</v>
      </c>
      <c r="O11" s="30" t="s">
        <v>47</v>
      </c>
      <c r="P11" s="30" t="s">
        <v>20</v>
      </c>
      <c r="Q11" s="30" t="s">
        <v>51</v>
      </c>
      <c r="R11" s="30" t="s">
        <v>53</v>
      </c>
      <c r="S11" s="30" t="s">
        <v>57</v>
      </c>
      <c r="T11" s="30" t="s">
        <v>23</v>
      </c>
      <c r="U11" s="12"/>
      <c r="V11" s="18" t="s">
        <v>40</v>
      </c>
    </row>
    <row r="12" spans="1:24" ht="15.75" x14ac:dyDescent="0.25">
      <c r="A12" s="9">
        <v>5</v>
      </c>
      <c r="C12" s="2"/>
      <c r="D12" s="11"/>
      <c r="E12" s="12"/>
      <c r="F12" s="11"/>
      <c r="G12" s="12"/>
      <c r="H12" s="12"/>
      <c r="I12" s="12"/>
      <c r="J12" s="3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1"/>
    </row>
    <row r="13" spans="1:24" ht="15.75" x14ac:dyDescent="0.25">
      <c r="A13" s="9">
        <v>6</v>
      </c>
      <c r="C13" s="2"/>
      <c r="D13" s="11"/>
      <c r="E13" s="12"/>
      <c r="F13" s="11"/>
      <c r="G13" s="12"/>
      <c r="H13" s="12"/>
      <c r="I13" s="12"/>
      <c r="J13" s="3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1"/>
    </row>
    <row r="14" spans="1:24" ht="15.75" x14ac:dyDescent="0.25">
      <c r="A14" s="9">
        <v>7</v>
      </c>
      <c r="C14" s="19" t="s">
        <v>25</v>
      </c>
      <c r="D14" s="15"/>
      <c r="F14" s="15"/>
      <c r="V14" s="15"/>
    </row>
    <row r="15" spans="1:24" x14ac:dyDescent="0.2">
      <c r="A15" s="9">
        <v>8</v>
      </c>
      <c r="C15" s="20" t="s">
        <v>26</v>
      </c>
      <c r="D15" s="15">
        <v>52566</v>
      </c>
      <c r="F15" s="15">
        <v>52328.351369389165</v>
      </c>
      <c r="H15" s="16">
        <v>504.66685682743264</v>
      </c>
      <c r="I15" s="16">
        <v>-172.54298991528049</v>
      </c>
      <c r="J15" s="16">
        <v>-23.052033995287736</v>
      </c>
      <c r="K15" s="16">
        <v>-8.4512776980968667</v>
      </c>
      <c r="L15" s="16">
        <v>-7</v>
      </c>
      <c r="M15" s="16">
        <v>-7</v>
      </c>
      <c r="N15" s="16">
        <v>-101</v>
      </c>
      <c r="O15" s="16">
        <v>1</v>
      </c>
      <c r="P15" s="16">
        <v>74.513915083189204</v>
      </c>
      <c r="Q15" s="16">
        <v>0.79434261815185891</v>
      </c>
      <c r="R15" s="16">
        <v>-92.239724353894417</v>
      </c>
      <c r="S15" s="16">
        <v>-204.73363178705767</v>
      </c>
      <c r="T15" s="16">
        <v>-222.40542936261045</v>
      </c>
      <c r="V15" s="15">
        <f>SUM(F15:T15)</f>
        <v>52070.901396805712</v>
      </c>
      <c r="X15" s="16"/>
    </row>
    <row r="16" spans="1:24" x14ac:dyDescent="0.2">
      <c r="A16" s="9">
        <v>9</v>
      </c>
      <c r="C16" s="20" t="s">
        <v>27</v>
      </c>
      <c r="D16" s="21">
        <v>1299</v>
      </c>
      <c r="F16" s="21">
        <v>1299.3627364199999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V16" s="21">
        <f>SUM(F16:T16)</f>
        <v>1299.3627364199999</v>
      </c>
    </row>
    <row r="17" spans="1:22" ht="15.75" x14ac:dyDescent="0.25">
      <c r="A17" s="9">
        <v>10</v>
      </c>
      <c r="C17" s="19" t="s">
        <v>28</v>
      </c>
      <c r="D17" s="23">
        <f t="shared" ref="D17:T17" si="0">SUM(D15:D16)</f>
        <v>53865</v>
      </c>
      <c r="E17" s="24"/>
      <c r="F17" s="23">
        <f t="shared" si="0"/>
        <v>53627.714105809166</v>
      </c>
      <c r="G17" s="24"/>
      <c r="H17" s="24">
        <f t="shared" si="0"/>
        <v>504.66685682743264</v>
      </c>
      <c r="I17" s="24">
        <f t="shared" si="0"/>
        <v>-172.54298991528049</v>
      </c>
      <c r="J17" s="24">
        <f>SUM(J15:J16)</f>
        <v>-23.052033995287736</v>
      </c>
      <c r="K17" s="24">
        <f>SUM(K15:K16)</f>
        <v>-8.4512776980968667</v>
      </c>
      <c r="L17" s="24">
        <f t="shared" si="0"/>
        <v>-7</v>
      </c>
      <c r="M17" s="24">
        <f t="shared" si="0"/>
        <v>-7</v>
      </c>
      <c r="N17" s="24">
        <f t="shared" si="0"/>
        <v>-101</v>
      </c>
      <c r="O17" s="24">
        <f>SUM(O15:O16)</f>
        <v>1</v>
      </c>
      <c r="P17" s="24">
        <f>SUM(P15:P16)</f>
        <v>74.513915083189204</v>
      </c>
      <c r="Q17" s="24">
        <f t="shared" ref="Q17" si="1">SUM(Q15:Q16)</f>
        <v>0.79434261815185891</v>
      </c>
      <c r="R17" s="24">
        <f>SUM(R15:R16)</f>
        <v>-92.239724353894417</v>
      </c>
      <c r="S17" s="24">
        <f>SUM(S15:S16)</f>
        <v>-204.73363178705767</v>
      </c>
      <c r="T17" s="24">
        <f t="shared" si="0"/>
        <v>-222.40542936261045</v>
      </c>
      <c r="U17" s="24"/>
      <c r="V17" s="23">
        <f>SUM(V15:V16)</f>
        <v>53370.264133225712</v>
      </c>
    </row>
    <row r="18" spans="1:22" x14ac:dyDescent="0.2">
      <c r="A18" s="9">
        <v>11</v>
      </c>
      <c r="D18" s="15"/>
      <c r="F18" s="15"/>
      <c r="V18" s="15"/>
    </row>
    <row r="19" spans="1:22" ht="15.75" x14ac:dyDescent="0.25">
      <c r="A19" s="9">
        <v>12</v>
      </c>
      <c r="C19" s="19" t="s">
        <v>24</v>
      </c>
      <c r="D19" s="15"/>
      <c r="F19" s="15"/>
      <c r="V19" s="15"/>
    </row>
    <row r="20" spans="1:22" x14ac:dyDescent="0.2">
      <c r="A20" s="9">
        <v>13</v>
      </c>
      <c r="C20" s="20" t="s">
        <v>29</v>
      </c>
      <c r="D20" s="23">
        <v>24755.609072638894</v>
      </c>
      <c r="E20" s="24"/>
      <c r="F20" s="15">
        <v>24755.609072638894</v>
      </c>
      <c r="H20" s="16">
        <v>472.90711185116743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/>
      <c r="V20" s="15">
        <f t="shared" ref="V20:V28" si="2">SUM(F20:T20)</f>
        <v>25228.516184490061</v>
      </c>
    </row>
    <row r="21" spans="1:22" x14ac:dyDescent="0.2">
      <c r="A21" s="9">
        <v>14</v>
      </c>
      <c r="C21" s="20" t="s">
        <v>30</v>
      </c>
      <c r="D21" s="23">
        <v>5225.0175830104836</v>
      </c>
      <c r="E21" s="24"/>
      <c r="F21" s="15">
        <v>5225.0175830104836</v>
      </c>
      <c r="H21" s="24">
        <v>31.759744976258844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/>
      <c r="V21" s="15">
        <f t="shared" si="2"/>
        <v>5256.7773279867424</v>
      </c>
    </row>
    <row r="22" spans="1:22" x14ac:dyDescent="0.2">
      <c r="A22" s="9">
        <v>15</v>
      </c>
      <c r="C22" s="20" t="s">
        <v>31</v>
      </c>
      <c r="D22" s="23">
        <v>11993.092276619234</v>
      </c>
      <c r="E22" s="24"/>
      <c r="F22" s="15">
        <v>11947.924019782222</v>
      </c>
      <c r="H22" s="24">
        <v>0</v>
      </c>
      <c r="I22" s="24">
        <v>-172.12385993376301</v>
      </c>
      <c r="J22" s="24">
        <v>-22.614882907631909</v>
      </c>
      <c r="K22" s="24">
        <v>-7.7700841878686333</v>
      </c>
      <c r="L22" s="24">
        <v>-7</v>
      </c>
      <c r="M22" s="24">
        <v>-7</v>
      </c>
      <c r="N22" s="24">
        <v>-101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/>
      <c r="V22" s="15">
        <f t="shared" si="2"/>
        <v>11630.415192752958</v>
      </c>
    </row>
    <row r="23" spans="1:22" x14ac:dyDescent="0.2">
      <c r="A23" s="9">
        <v>16</v>
      </c>
      <c r="C23" s="20" t="s">
        <v>32</v>
      </c>
      <c r="D23" s="23">
        <v>261.702518</v>
      </c>
      <c r="E23" s="24"/>
      <c r="F23" s="15">
        <v>261.702518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/>
      <c r="V23" s="15">
        <f t="shared" si="2"/>
        <v>261.702518</v>
      </c>
    </row>
    <row r="24" spans="1:22" x14ac:dyDescent="0.2">
      <c r="A24" s="9">
        <v>17</v>
      </c>
      <c r="C24" s="20" t="s">
        <v>20</v>
      </c>
      <c r="D24" s="23">
        <v>5791.7673333333332</v>
      </c>
      <c r="E24" s="24"/>
      <c r="F24" s="15">
        <v>5791.7673333333332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</v>
      </c>
      <c r="P24" s="24">
        <v>53.399999999999636</v>
      </c>
      <c r="Q24" s="24">
        <v>0</v>
      </c>
      <c r="R24" s="24">
        <v>0</v>
      </c>
      <c r="S24" s="24">
        <v>0</v>
      </c>
      <c r="T24" s="24">
        <v>0</v>
      </c>
      <c r="U24" s="24"/>
      <c r="V24" s="15">
        <f t="shared" si="2"/>
        <v>5846.1673333333329</v>
      </c>
    </row>
    <row r="25" spans="1:22" x14ac:dyDescent="0.2">
      <c r="A25" s="9">
        <v>18</v>
      </c>
      <c r="C25" s="20" t="s">
        <v>33</v>
      </c>
      <c r="D25" s="23">
        <v>-1504.4573962946663</v>
      </c>
      <c r="E25" s="24"/>
      <c r="F25" s="15">
        <v>-1504.4573962946663</v>
      </c>
      <c r="H25" s="24">
        <v>0</v>
      </c>
      <c r="I25" s="24">
        <v>0</v>
      </c>
      <c r="J25" s="24">
        <v>0</v>
      </c>
      <c r="K25" s="24">
        <v>5.2307762557575188E-2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/>
      <c r="V25" s="15">
        <f t="shared" si="2"/>
        <v>-1504.4050885321087</v>
      </c>
    </row>
    <row r="26" spans="1:22" x14ac:dyDescent="0.2">
      <c r="A26" s="9">
        <v>19</v>
      </c>
      <c r="C26" s="20" t="s">
        <v>34</v>
      </c>
      <c r="D26" s="23">
        <v>632</v>
      </c>
      <c r="E26" s="24"/>
      <c r="F26" s="15">
        <v>632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-150</v>
      </c>
      <c r="S26" s="24">
        <v>-147.89999999999998</v>
      </c>
      <c r="T26" s="24">
        <v>0</v>
      </c>
      <c r="U26" s="24"/>
      <c r="V26" s="15">
        <f t="shared" si="2"/>
        <v>334.1</v>
      </c>
    </row>
    <row r="27" spans="1:22" x14ac:dyDescent="0.2">
      <c r="A27" s="9">
        <v>20</v>
      </c>
      <c r="C27" s="20" t="s">
        <v>35</v>
      </c>
      <c r="D27" s="23">
        <v>6945.1509753389</v>
      </c>
      <c r="E27" s="24"/>
      <c r="F27" s="15">
        <v>6945.1509753389</v>
      </c>
      <c r="H27" s="24">
        <v>0</v>
      </c>
      <c r="I27" s="24">
        <v>-0.41912998151292413</v>
      </c>
      <c r="J27" s="24">
        <v>-0.43715108765582722</v>
      </c>
      <c r="K27" s="24">
        <v>-0.7335012727858089</v>
      </c>
      <c r="L27" s="24">
        <v>0</v>
      </c>
      <c r="M27" s="24">
        <v>0</v>
      </c>
      <c r="N27" s="24">
        <v>0</v>
      </c>
      <c r="O27" s="24">
        <v>0</v>
      </c>
      <c r="P27" s="24">
        <v>-1.8860849168077038</v>
      </c>
      <c r="Q27" s="24">
        <v>0.79434261815185891</v>
      </c>
      <c r="R27" s="24">
        <v>-5.2397243538962357</v>
      </c>
      <c r="S27" s="24">
        <v>5.1663682129419612</v>
      </c>
      <c r="T27" s="24">
        <v>-155.40542936260681</v>
      </c>
      <c r="U27" s="24"/>
      <c r="V27" s="15">
        <f t="shared" si="2"/>
        <v>6786.9906651947285</v>
      </c>
    </row>
    <row r="28" spans="1:22" x14ac:dyDescent="0.2">
      <c r="A28" s="9">
        <v>21</v>
      </c>
      <c r="C28" s="20" t="s">
        <v>36</v>
      </c>
      <c r="D28" s="23">
        <v>-235</v>
      </c>
      <c r="E28" s="24"/>
      <c r="F28" s="21">
        <v>-427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23</v>
      </c>
      <c r="Q28" s="24">
        <v>0</v>
      </c>
      <c r="R28" s="24">
        <v>63</v>
      </c>
      <c r="S28" s="24">
        <v>-62</v>
      </c>
      <c r="T28" s="24">
        <v>-67</v>
      </c>
      <c r="U28" s="24"/>
      <c r="V28" s="21">
        <f t="shared" si="2"/>
        <v>-470</v>
      </c>
    </row>
    <row r="29" spans="1:22" ht="16.5" thickBot="1" x14ac:dyDescent="0.3">
      <c r="A29" s="9">
        <v>22</v>
      </c>
      <c r="C29" s="19" t="s">
        <v>37</v>
      </c>
      <c r="D29" s="25">
        <f t="shared" ref="D29:F29" si="3">SUM(D20:D28)</f>
        <v>53864.882362646182</v>
      </c>
      <c r="F29" s="25">
        <f t="shared" si="3"/>
        <v>53627.714105809166</v>
      </c>
      <c r="H29" s="26">
        <f t="shared" ref="H29" si="4">SUM(H20:H28)</f>
        <v>504.66685682742627</v>
      </c>
      <c r="I29" s="26">
        <f>SUM(I20:I28)</f>
        <v>-172.54298991527594</v>
      </c>
      <c r="J29" s="26">
        <f>SUM(J20:J28)</f>
        <v>-23.052033995287736</v>
      </c>
      <c r="K29" s="26">
        <f>SUM(K20:K28)</f>
        <v>-8.4512776980968667</v>
      </c>
      <c r="L29" s="26">
        <f>SUM(L20:L28)</f>
        <v>-7</v>
      </c>
      <c r="M29" s="26">
        <f t="shared" ref="M29:V29" si="5">SUM(M20:M28)</f>
        <v>-7</v>
      </c>
      <c r="N29" s="26">
        <f t="shared" si="5"/>
        <v>-101</v>
      </c>
      <c r="O29" s="26">
        <f t="shared" si="5"/>
        <v>1</v>
      </c>
      <c r="P29" s="26">
        <f t="shared" si="5"/>
        <v>74.513915083191932</v>
      </c>
      <c r="Q29" s="26">
        <f t="shared" si="5"/>
        <v>0.79434261815185891</v>
      </c>
      <c r="R29" s="26">
        <f t="shared" si="5"/>
        <v>-92.239724353896236</v>
      </c>
      <c r="S29" s="26">
        <f t="shared" si="5"/>
        <v>-204.73363178705802</v>
      </c>
      <c r="T29" s="26">
        <f t="shared" si="5"/>
        <v>-222.40542936260681</v>
      </c>
      <c r="V29" s="25">
        <f t="shared" si="5"/>
        <v>53370.264133225712</v>
      </c>
    </row>
    <row r="30" spans="1:22" ht="16.5" thickTop="1" thickBot="1" x14ac:dyDescent="0.25">
      <c r="A30" s="9">
        <v>23</v>
      </c>
      <c r="D30" s="27"/>
      <c r="F30" s="27"/>
      <c r="V30" s="27"/>
    </row>
    <row r="31" spans="1:22" x14ac:dyDescent="0.2">
      <c r="M31" s="28"/>
    </row>
    <row r="32" spans="1:22" ht="15.75" x14ac:dyDescent="0.25">
      <c r="C32" s="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3:22" ht="15.75" x14ac:dyDescent="0.25">
      <c r="C33" s="2"/>
      <c r="D33" s="12"/>
      <c r="E33" s="12"/>
      <c r="F33" s="12"/>
      <c r="G33" s="1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12"/>
      <c r="V33" s="12"/>
    </row>
    <row r="34" spans="3:22" ht="15.75" x14ac:dyDescent="0.25">
      <c r="C34" s="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3:22" ht="15.75" x14ac:dyDescent="0.25">
      <c r="C35" s="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40" spans="3:22" x14ac:dyDescent="0.2">
      <c r="K40" s="16" t="s">
        <v>61</v>
      </c>
    </row>
  </sheetData>
  <mergeCells count="5">
    <mergeCell ref="H7:T7"/>
    <mergeCell ref="C1:V1"/>
    <mergeCell ref="C2:V2"/>
    <mergeCell ref="C3:V3"/>
    <mergeCell ref="C4:V4"/>
  </mergeCells>
  <printOptions horizontalCentered="1"/>
  <pageMargins left="0.7" right="0.7" top="1" bottom="0.75" header="0.3" footer="0.3"/>
  <pageSetup paperSize="5" scale="46" fitToHeight="0" orientation="landscape" r:id="rId1"/>
  <headerFooter scaleWithDoc="0">
    <oddHeader>&amp;R&amp;"Arial,Bold"&amp;9AEY 2016-2017 GRA Compliance Filing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2017-05-25T20:55:05Z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