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550" documentId="13_ncr:1_{0C474F0A-EFA1-4BC1-9DE4-6CC315BDD4E3}" xr6:coauthVersionLast="47" xr6:coauthVersionMax="47" xr10:uidLastSave="{9E7C8816-6C5A-4FE3-A3D6-68C45107C372}"/>
  <bookViews>
    <workbookView xWindow="-110" yWindow="-110" windowWidth="22780" windowHeight="14660" xr2:uid="{00000000-000D-0000-FFFF-FFFF00000000}"/>
  </bookViews>
  <sheets>
    <sheet name="S9.2" sheetId="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I" localSheetId="0">#REF!</definedName>
    <definedName name="\I">#REF!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Z" localSheetId="0">#REF!</definedName>
    <definedName name="\Z">#REF!</definedName>
    <definedName name="___BM359439" localSheetId="0">#REF!</definedName>
    <definedName name="___BM359439">#REF!</definedName>
    <definedName name="___INDEX_SHEET___ASAP_Utilities" localSheetId="0">#REF!</definedName>
    <definedName name="___INDEX_SHEET___ASAP_Utilities">#REF!</definedName>
    <definedName name="__BM359439" localSheetId="0">#REF!</definedName>
    <definedName name="__BM359439">#REF!</definedName>
    <definedName name="_F_" localSheetId="0">#REF!</definedName>
    <definedName name="_F_">#REF!</definedName>
    <definedName name="_xlnm._FilterDatabase" localSheetId="0" hidden="1">'S9.2'!$A$10:$M$62</definedName>
    <definedName name="_H_" localSheetId="0">#REF!</definedName>
    <definedName name="_H_">#REF!</definedName>
    <definedName name="_L_" localSheetId="0">#REF!</definedName>
    <definedName name="_L_">#REF!</definedName>
    <definedName name="_O_" localSheetId="0">#REF!</definedName>
    <definedName name="_O_">#REF!</definedName>
    <definedName name="_P_" localSheetId="0">#REF!</definedName>
    <definedName name="_P_">#REF!</definedName>
    <definedName name="_RM_" localSheetId="0">#REF!</definedName>
    <definedName name="_RM_">#REF!</definedName>
    <definedName name="_SS_" localSheetId="0">#REF!</definedName>
    <definedName name="_SS_">#REF!</definedName>
    <definedName name="_TL_" localSheetId="0">#REF!</definedName>
    <definedName name="_TL_">#REF!</definedName>
    <definedName name="_V_" localSheetId="0">#REF!</definedName>
    <definedName name="_V_">#REF!</definedName>
    <definedName name="aaaaaaaa" localSheetId="0">#REF!</definedName>
    <definedName name="aaaaaaaa">#REF!</definedName>
    <definedName name="all" localSheetId="0">#REF!</definedName>
    <definedName name="all">#REF!</definedName>
    <definedName name="beCO81" localSheetId="0">#REF!</definedName>
    <definedName name="beCO81">#REF!</definedName>
    <definedName name="Call_Centre_cost" localSheetId="0">#REF!</definedName>
    <definedName name="Call_Centre_cost">#REF!</definedName>
    <definedName name="Call_Centre_num" localSheetId="0">#REF!</definedName>
    <definedName name="Call_Centre_num">#REF!</definedName>
    <definedName name="Contribution" localSheetId="0">#REF!</definedName>
    <definedName name="Contribution">#REF!</definedName>
    <definedName name="_xlnm.Criteria" localSheetId="0">#REF!</definedName>
    <definedName name="_xlnm.Criteria">#REF!</definedName>
    <definedName name="_xlnm.Database" localSheetId="0">#REF!</definedName>
    <definedName name="_xlnm.Database">#REF!</definedName>
    <definedName name="DPK_K" localSheetId="0">#REF!</definedName>
    <definedName name="DPK_K">#REF!</definedName>
    <definedName name="Estimated_Voice___South" localSheetId="0">#REF!</definedName>
    <definedName name="Estimated_Voice___South">#REF!</definedName>
    <definedName name="FP_K" localSheetId="0">#REF!</definedName>
    <definedName name="FP_K">#REF!</definedName>
    <definedName name="HPSET" localSheetId="0">#REF!</definedName>
    <definedName name="HPSET">#REF!</definedName>
    <definedName name="hpset1" localSheetId="0">#REF!</definedName>
    <definedName name="hpset1">#REF!</definedName>
    <definedName name="HPSETMACRO" localSheetId="0">#REF!</definedName>
    <definedName name="HPSETMACRO">#REF!</definedName>
    <definedName name="hpsetmacro2" localSheetId="0">#REF!</definedName>
    <definedName name="hpsetmacro2">#REF!</definedName>
    <definedName name="HR_K" localSheetId="0">#REF!</definedName>
    <definedName name="HR_K">#REF!</definedName>
    <definedName name="HRSUM" localSheetId="0">#REF!</definedName>
    <definedName name="HRSUM">#REF!</definedName>
    <definedName name="index" localSheetId="0">#REF!</definedName>
    <definedName name="index">#REF!</definedName>
    <definedName name="input" localSheetId="0">#REF!</definedName>
    <definedName name="input">#REF!</definedName>
    <definedName name="Laptops_cost" localSheetId="0">#REF!</definedName>
    <definedName name="Laptops_cost">#REF!</definedName>
    <definedName name="Laptops_num" localSheetId="0">#REF!</definedName>
    <definedName name="Laptops_num">#REF!</definedName>
    <definedName name="LESS__Hardware___Voice_Costs_to_be_capitalized" localSheetId="0">#REF!</definedName>
    <definedName name="LESS__Hardware___Voice_Costs_to_be_capitalized">#REF!</definedName>
    <definedName name="Number_of_staff" localSheetId="0">#REF!</definedName>
    <definedName name="Number_of_staff">#REF!</definedName>
    <definedName name="pafe2" localSheetId="0">#REF!</definedName>
    <definedName name="pafe2">#REF!</definedName>
    <definedName name="page1" localSheetId="0">#REF!</definedName>
    <definedName name="page1">#REF!</definedName>
    <definedName name="part1" localSheetId="0">#REF!</definedName>
    <definedName name="part1">#REF!</definedName>
    <definedName name="part2" localSheetId="0">#REF!</definedName>
    <definedName name="part2">#REF!</definedName>
    <definedName name="PCs_cost" localSheetId="0">#REF!</definedName>
    <definedName name="PCs_cost">#REF!</definedName>
    <definedName name="PCs_num" localSheetId="0">#REF!</definedName>
    <definedName name="PCs_num">#REF!</definedName>
    <definedName name="Print_Area_MI" localSheetId="0">#REF!</definedName>
    <definedName name="Print_Area_MI">#REF!</definedName>
    <definedName name="_xlnm.Print_Titles" localSheetId="0">'S9.2'!$1:$8</definedName>
    <definedName name="Printer___High_cost" localSheetId="0">#REF!</definedName>
    <definedName name="Printer___High_cost">#REF!</definedName>
    <definedName name="Printer___High_num" localSheetId="0">#REF!</definedName>
    <definedName name="Printer___High_num">#REF!</definedName>
    <definedName name="Printer___Low_cost" localSheetId="0">#REF!</definedName>
    <definedName name="Printer___Low_cost">#REF!</definedName>
    <definedName name="Printer___Low_num" localSheetId="0">#REF!</definedName>
    <definedName name="Printer___Low_num">#REF!</definedName>
    <definedName name="Printer___Standard_cost" localSheetId="0">#REF!</definedName>
    <definedName name="Printer___Standard_cost">#REF!</definedName>
    <definedName name="Printer___Standard_num" localSheetId="0">#REF!</definedName>
    <definedName name="Printer___Standard_num">#REF!</definedName>
    <definedName name="Proj55156" localSheetId="0">#REF!</definedName>
    <definedName name="Proj55156">#REF!</definedName>
    <definedName name="Proj55156." localSheetId="0">#REF!</definedName>
    <definedName name="Proj55156.">#REF!</definedName>
    <definedName name="prt_diesel_I_y0" localSheetId="0">#REF!</definedName>
    <definedName name="prt_diesel_I_y0">#REF!</definedName>
    <definedName name="prt_diesel_I_y1" localSheetId="0">#REF!</definedName>
    <definedName name="prt_diesel_I_y1">#REF!</definedName>
    <definedName name="prt_diesel_I_y2" localSheetId="0">#REF!</definedName>
    <definedName name="prt_diesel_I_y2">#REF!</definedName>
    <definedName name="prt_diesel_II_y0" localSheetId="0">#REF!</definedName>
    <definedName name="prt_diesel_II_y0">#REF!</definedName>
    <definedName name="prt_diesel_II_y1" localSheetId="0">#REF!</definedName>
    <definedName name="prt_diesel_II_y1">#REF!</definedName>
    <definedName name="prt_diesel_II_y2" localSheetId="0">#REF!</definedName>
    <definedName name="prt_diesel_II_y2">#REF!</definedName>
    <definedName name="prt_diesel_III_y0" localSheetId="0">#REF!</definedName>
    <definedName name="prt_diesel_III_y0">#REF!</definedName>
    <definedName name="prt_diesel_III_y1" localSheetId="0">#REF!</definedName>
    <definedName name="prt_diesel_III_y1">#REF!</definedName>
    <definedName name="prt_diesel_III_y2" localSheetId="0">#REF!</definedName>
    <definedName name="prt_diesel_III_y2">#REF!</definedName>
    <definedName name="prt_hyd_diesel_y0" localSheetId="0">#REF!</definedName>
    <definedName name="prt_hyd_diesel_y0">#REF!</definedName>
    <definedName name="prt_hyd_diesel_y1" localSheetId="0">#REF!</definedName>
    <definedName name="prt_hyd_diesel_y1">#REF!</definedName>
    <definedName name="prt_hyd_diesel_y2" localSheetId="0">#REF!</definedName>
    <definedName name="prt_hyd_diesel_y2">#REF!</definedName>
    <definedName name="prt_system_y0" localSheetId="0">#REF!</definedName>
    <definedName name="prt_system_y0">#REF!</definedName>
    <definedName name="prt_system_y1" localSheetId="0">#REF!</definedName>
    <definedName name="prt_system_y1">#REF!</definedName>
    <definedName name="prt_system_y2" localSheetId="0">#REF!</definedName>
    <definedName name="prt_system_y2">#REF!</definedName>
    <definedName name="RiderJForecast" localSheetId="0">#REF!</definedName>
    <definedName name="RiderJForecast">#REF!</definedName>
    <definedName name="rolling" localSheetId="0">#REF!</definedName>
    <definedName name="rolling">#REF!</definedName>
    <definedName name="Salesforecastdollars" localSheetId="0">#REF!</definedName>
    <definedName name="Salesforecastdollars">#REF!</definedName>
    <definedName name="SalesforecastKWh" localSheetId="0">#REF!</definedName>
    <definedName name="SalesforecastKWh">#REF!</definedName>
    <definedName name="Schedule_11.1" localSheetId="0">#REF!</definedName>
    <definedName name="Schedule_11.1">#REF!</definedName>
    <definedName name="Schedule_11.10" localSheetId="0">#REF!</definedName>
    <definedName name="Schedule_11.10">#REF!</definedName>
    <definedName name="Schedule_11.11" localSheetId="0">#REF!</definedName>
    <definedName name="Schedule_11.11">#REF!</definedName>
    <definedName name="Schedule_11.12" localSheetId="0">#REF!</definedName>
    <definedName name="Schedule_11.12">#REF!</definedName>
    <definedName name="Schedule_11.13" localSheetId="0">#REF!</definedName>
    <definedName name="Schedule_11.13">#REF!</definedName>
    <definedName name="Schedule_11.14" localSheetId="0">#REF!</definedName>
    <definedName name="Schedule_11.14">#REF!</definedName>
    <definedName name="Schedule_11.15" localSheetId="0">#REF!</definedName>
    <definedName name="Schedule_11.15">#REF!</definedName>
    <definedName name="Schedule_11.16" localSheetId="0">#REF!</definedName>
    <definedName name="Schedule_11.16">#REF!</definedName>
    <definedName name="Schedule_11.17" localSheetId="0">#REF!</definedName>
    <definedName name="Schedule_11.17">#REF!</definedName>
    <definedName name="Schedule_11.18" localSheetId="0">#REF!</definedName>
    <definedName name="Schedule_11.18">#REF!</definedName>
    <definedName name="Schedule_11.19" localSheetId="0">#REF!</definedName>
    <definedName name="Schedule_11.19">#REF!</definedName>
    <definedName name="Schedule_11.2" localSheetId="0">#REF!</definedName>
    <definedName name="Schedule_11.2">#REF!</definedName>
    <definedName name="Schedule_11.20" localSheetId="0">#REF!</definedName>
    <definedName name="Schedule_11.20">#REF!</definedName>
    <definedName name="Schedule_11.21" localSheetId="0">#REF!</definedName>
    <definedName name="Schedule_11.21">#REF!</definedName>
    <definedName name="Schedule_11.22" localSheetId="0">#REF!</definedName>
    <definedName name="Schedule_11.22">#REF!</definedName>
    <definedName name="Schedule_11.23" localSheetId="0">#REF!</definedName>
    <definedName name="Schedule_11.23">#REF!</definedName>
    <definedName name="Schedule_11.24" localSheetId="0">#REF!</definedName>
    <definedName name="Schedule_11.24">#REF!</definedName>
    <definedName name="Schedule_11.25" localSheetId="0">#REF!</definedName>
    <definedName name="Schedule_11.25">#REF!</definedName>
    <definedName name="Schedule_11.26" localSheetId="0">#REF!</definedName>
    <definedName name="Schedule_11.26">#REF!</definedName>
    <definedName name="Schedule_11.27" localSheetId="0">#REF!</definedName>
    <definedName name="Schedule_11.27">#REF!</definedName>
    <definedName name="Schedule_11.28" localSheetId="0">#REF!</definedName>
    <definedName name="Schedule_11.28">#REF!</definedName>
    <definedName name="Schedule_11.29" localSheetId="0">#REF!</definedName>
    <definedName name="Schedule_11.29">#REF!</definedName>
    <definedName name="Schedule_11.3" localSheetId="0">#REF!</definedName>
    <definedName name="Schedule_11.3">#REF!</definedName>
    <definedName name="Schedule_11.4" localSheetId="0">#REF!</definedName>
    <definedName name="Schedule_11.4">#REF!</definedName>
    <definedName name="Schedule_11.5" localSheetId="0">#REF!</definedName>
    <definedName name="Schedule_11.5">#REF!</definedName>
    <definedName name="Schedule_11.6" localSheetId="0">#REF!</definedName>
    <definedName name="Schedule_11.6">#REF!</definedName>
    <definedName name="Schedule_11.7" localSheetId="0">#REF!</definedName>
    <definedName name="Schedule_11.7">#REF!</definedName>
    <definedName name="Schedule_11.8" localSheetId="0">#REF!</definedName>
    <definedName name="Schedule_11.8">#REF!</definedName>
    <definedName name="Schedule_11.9" localSheetId="0">#REF!</definedName>
    <definedName name="Schedule_11.9">#REF!</definedName>
    <definedName name="Schedule10B5" localSheetId="0">#REF!</definedName>
    <definedName name="Schedule10B5">#REF!</definedName>
    <definedName name="Schedule11B4" localSheetId="0">#REF!</definedName>
    <definedName name="Schedule11B4">#REF!</definedName>
    <definedName name="Schedule11B5" localSheetId="0">#REF!</definedName>
    <definedName name="Schedule11B5">#REF!</definedName>
    <definedName name="Schedule12B2" localSheetId="0">#REF!</definedName>
    <definedName name="Schedule12B2">#REF!</definedName>
    <definedName name="Schedule15B2" localSheetId="0">#REF!</definedName>
    <definedName name="Schedule15B2">#REF!</definedName>
    <definedName name="Schedule15B3" localSheetId="0">#REF!</definedName>
    <definedName name="Schedule15B3">#REF!</definedName>
    <definedName name="Schedule16B3" localSheetId="0">#REF!</definedName>
    <definedName name="Schedule16B3">#REF!</definedName>
    <definedName name="Schedule16B4" localSheetId="0">#REF!</definedName>
    <definedName name="Schedule16B4">#REF!</definedName>
    <definedName name="Schedule16B5" localSheetId="0">#REF!</definedName>
    <definedName name="Schedule16B5">#REF!</definedName>
    <definedName name="Schedule17B3" localSheetId="0">#REF!</definedName>
    <definedName name="Schedule17B3">#REF!</definedName>
    <definedName name="Schedule17B4" localSheetId="0">#REF!</definedName>
    <definedName name="Schedule17B4">#REF!</definedName>
    <definedName name="Schedule19B2" localSheetId="0">#REF!</definedName>
    <definedName name="Schedule19B2">#REF!</definedName>
    <definedName name="Schedule20B5" localSheetId="0">#REF!</definedName>
    <definedName name="Schedule20B5">#REF!</definedName>
    <definedName name="Schedule21B4" localSheetId="0">#REF!</definedName>
    <definedName name="Schedule21B4">#REF!</definedName>
    <definedName name="Schedule21B5" localSheetId="0">#REF!</definedName>
    <definedName name="Schedule21B5">#REF!</definedName>
    <definedName name="Schedule22B2" localSheetId="0">#REF!</definedName>
    <definedName name="Schedule22B2">#REF!</definedName>
    <definedName name="Schedule22B4" localSheetId="0">#REF!</definedName>
    <definedName name="Schedule22B4">#REF!</definedName>
    <definedName name="Schedule22B5" localSheetId="0">#REF!</definedName>
    <definedName name="Schedule22B5">#REF!</definedName>
    <definedName name="Schedule22B8" localSheetId="0">#REF!</definedName>
    <definedName name="Schedule22B8">#REF!</definedName>
    <definedName name="Schedule24E1" localSheetId="0">#REF!</definedName>
    <definedName name="Schedule24E1">#REF!</definedName>
    <definedName name="Schedule24E2" localSheetId="0">#REF!</definedName>
    <definedName name="Schedule24E2">#REF!</definedName>
    <definedName name="Schedule24E3" localSheetId="0">#REF!</definedName>
    <definedName name="Schedule24E3">#REF!</definedName>
    <definedName name="Schedule26E4" localSheetId="0">#REF!</definedName>
    <definedName name="Schedule26E4">#REF!</definedName>
    <definedName name="Schedule26E5" localSheetId="0">#REF!</definedName>
    <definedName name="Schedule26E5">#REF!</definedName>
    <definedName name="Schedule29B1" localSheetId="0">#REF!</definedName>
    <definedName name="Schedule29B1">#REF!</definedName>
    <definedName name="Schedule29B10" localSheetId="0">#REF!</definedName>
    <definedName name="Schedule29B10">#REF!</definedName>
    <definedName name="Schedule30B1" localSheetId="0">#REF!</definedName>
    <definedName name="Schedule30B1">#REF!</definedName>
    <definedName name="Schedule4B2" localSheetId="0">#REF!</definedName>
    <definedName name="Schedule4B2">#REF!</definedName>
    <definedName name="Schedule4B5" localSheetId="0">#REF!</definedName>
    <definedName name="Schedule4B5">#REF!</definedName>
    <definedName name="Schedule5B2" localSheetId="0">#REF!</definedName>
    <definedName name="Schedule5B2">#REF!</definedName>
    <definedName name="Schedule5B3" localSheetId="0">#REF!</definedName>
    <definedName name="Schedule5B3">#REF!</definedName>
    <definedName name="Schedule5B4" localSheetId="0">#REF!</definedName>
    <definedName name="Schedule5B4">#REF!</definedName>
    <definedName name="Schedule6B3" localSheetId="0">#REF!</definedName>
    <definedName name="Schedule6B3">#REF!</definedName>
    <definedName name="Schedule6B4" localSheetId="0">#REF!</definedName>
    <definedName name="Schedule6B4">#REF!</definedName>
    <definedName name="Schedule6B5" localSheetId="0">#REF!</definedName>
    <definedName name="Schedule6B5">#REF!</definedName>
    <definedName name="Schedule7B4" localSheetId="0">#REF!</definedName>
    <definedName name="Schedule7B4">#REF!</definedName>
    <definedName name="Schedule9B2" localSheetId="0">#REF!</definedName>
    <definedName name="Schedule9B2">#REF!</definedName>
    <definedName name="snare" localSheetId="0">#REF!</definedName>
    <definedName name="snare">#REF!</definedName>
    <definedName name="snare1" localSheetId="0">#REF!</definedName>
    <definedName name="snare1">#REF!</definedName>
    <definedName name="Specialized_Hardware" localSheetId="0">#REF!</definedName>
    <definedName name="Specialized_Hardware">#REF!</definedName>
    <definedName name="SUMMARY" localSheetId="0">#REF!</definedName>
    <definedName name="SUMMARY">#REF!</definedName>
    <definedName name="Terminals_cost" localSheetId="0">#REF!</definedName>
    <definedName name="Terminals_cost">#REF!</definedName>
    <definedName name="Terminals_num" localSheetId="0">#REF!</definedName>
    <definedName name="Terminals_num">#REF!</definedName>
    <definedName name="TL_K" localSheetId="0">#REF!</definedName>
    <definedName name="TL_K">#REF!</definedName>
    <definedName name="TOdepall" localSheetId="0">#REF!</definedName>
    <definedName name="TOdepall">#REF!</definedName>
    <definedName name="TOforeall" localSheetId="0">#REF!</definedName>
    <definedName name="TOforeall">#REF!</definedName>
    <definedName name="Total_Distributed" localSheetId="0">#REF!</definedName>
    <definedName name="Total_Distributed">#REF!</definedName>
    <definedName name="Total_Hardware" localSheetId="0">#REF!</definedName>
    <definedName name="Total_Hardware">#REF!</definedName>
    <definedName name="Total_Mainframe_Costs" localSheetId="0">#REF!</definedName>
    <definedName name="Total_Mainframe_Costs">#REF!</definedName>
    <definedName name="TOTAL_O_M" localSheetId="0">#REF!</definedName>
    <definedName name="TOTAL_O_M">#REF!</definedName>
    <definedName name="Total_Standard_Hardware" localSheetId="0">#REF!</definedName>
    <definedName name="Total_Standard_Hardware">#REF!</definedName>
    <definedName name="Training_Cost" localSheetId="0">#REF!</definedName>
    <definedName name="Training_Cost">#REF!</definedName>
    <definedName name="trout1" localSheetId="0">#REF!</definedName>
    <definedName name="trout1">#REF!</definedName>
    <definedName name="variance" localSheetId="0">#REF!</definedName>
    <definedName name="variance">#REF!</definedName>
    <definedName name="Voice___Long_Distance" localSheetId="0">#REF!</definedName>
    <definedName name="Voice___Long_Distance">#REF!</definedName>
    <definedName name="Voice_Lines_cost" localSheetId="0">#REF!</definedName>
    <definedName name="Voice_Lines_cost">#REF!</definedName>
    <definedName name="Voice_Lines_num" localSheetId="0">#REF!</definedName>
    <definedName name="Voice_Lines_num">#REF!</definedName>
    <definedName name="Voice_Mail_cost" localSheetId="0">#REF!</definedName>
    <definedName name="Voice_Mail_cost">#REF!</definedName>
    <definedName name="Voice_Mail_num" localSheetId="0">#REF!</definedName>
    <definedName name="Voice_Mail_num">#REF!</definedName>
    <definedName name="Voice_Sets_cost" localSheetId="0">#REF!</definedName>
    <definedName name="Voice_Sets_cost">#REF!</definedName>
    <definedName name="Voice_Sets_num" localSheetId="0">#REF!</definedName>
    <definedName name="Voice_Sets_num">#REF!</definedName>
    <definedName name="WAN" localSheetId="0">#REF!</definedName>
    <definedName name="WAN">#REF!</definedName>
    <definedName name="Wek_K" localSheetId="0">#REF!</definedName>
    <definedName name="Wek_K">#REF!</definedName>
    <definedName name="xxExistingRiderC" localSheetId="0">#REF!</definedName>
    <definedName name="xxExistingRiderC">#REF!</definedName>
    <definedName name="xxExistingRiderP" localSheetId="0">#REF!</definedName>
    <definedName name="xxExistingRiderP">#REF!</definedName>
    <definedName name="xxHR05TOT" localSheetId="0">#REF!</definedName>
    <definedName name="xxHR05TOT">#REF!</definedName>
    <definedName name="xxHRGS" localSheetId="0">#REF!</definedName>
    <definedName name="xxHRGS">#REF!</definedName>
    <definedName name="xxHRLGS" localSheetId="0">#REF!</definedName>
    <definedName name="xxHRLGS">#REF!</definedName>
    <definedName name="xxHRR" localSheetId="0">#REF!</definedName>
    <definedName name="xxHRR">#REF!</definedName>
    <definedName name="xxHRSPL" localSheetId="0">#REF!</definedName>
    <definedName name="xxHRSPL">#REF!</definedName>
    <definedName name="xxHRSTL" localSheetId="0">#REF!</definedName>
    <definedName name="xxHRSTL">#REF!</definedName>
    <definedName name="xyrlabel" localSheetId="0">#REF!</definedName>
    <definedName name="xyrlabel">#REF!</definedName>
    <definedName name="Z_418DF6FE_13EF_11D2_8C37_00A0C92A9A63_.wvu.Rows" localSheetId="0" hidden="1">#REF!,#REF!,#REF!,#REF!,#REF!,#REF!,#REF!</definedName>
    <definedName name="Z_418DF6FE_13EF_11D2_8C37_00A0C92A9A63_.wvu.Rows" hidden="1">#REF!,#REF!,#REF!,#REF!,#REF!,#REF!,#REF!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0" i="2" l="1"/>
  <c r="L60" i="2" s="1"/>
  <c r="K58" i="2"/>
  <c r="L58" i="2" s="1"/>
  <c r="K57" i="2"/>
  <c r="L57" i="2" s="1"/>
  <c r="K56" i="2"/>
  <c r="L56" i="2" s="1"/>
  <c r="K55" i="2"/>
  <c r="L55" i="2" s="1"/>
  <c r="K54" i="2"/>
  <c r="L54" i="2" s="1"/>
  <c r="K53" i="2"/>
  <c r="L53" i="2" s="1"/>
  <c r="K52" i="2"/>
  <c r="L52" i="2" s="1"/>
  <c r="K50" i="2"/>
  <c r="L50" i="2" s="1"/>
  <c r="K48" i="2"/>
  <c r="L48" i="2" s="1"/>
  <c r="K47" i="2"/>
  <c r="L47" i="2" s="1"/>
  <c r="K45" i="2"/>
  <c r="L45" i="2" s="1"/>
  <c r="K43" i="2"/>
  <c r="L43" i="2" s="1"/>
  <c r="K42" i="2"/>
  <c r="L42" i="2" s="1"/>
  <c r="K40" i="2"/>
  <c r="L40" i="2" s="1"/>
  <c r="K39" i="2"/>
  <c r="L39" i="2" s="1"/>
  <c r="K38" i="2"/>
  <c r="L38" i="2" s="1"/>
  <c r="K36" i="2"/>
  <c r="L36" i="2" s="1"/>
  <c r="L35" i="2"/>
  <c r="K35" i="2"/>
  <c r="K34" i="2"/>
  <c r="L34" i="2" s="1"/>
  <c r="K33" i="2"/>
  <c r="L33" i="2" s="1"/>
  <c r="K32" i="2"/>
  <c r="L32" i="2" s="1"/>
  <c r="K30" i="2"/>
  <c r="L30" i="2" s="1"/>
  <c r="K29" i="2"/>
  <c r="L29" i="2" s="1"/>
  <c r="K28" i="2"/>
  <c r="L28" i="2" s="1"/>
  <c r="K27" i="2"/>
  <c r="L27" i="2" s="1"/>
  <c r="K25" i="2"/>
  <c r="L25" i="2" s="1"/>
  <c r="K24" i="2"/>
  <c r="L24" i="2" s="1"/>
  <c r="K23" i="2"/>
  <c r="L23" i="2" s="1"/>
  <c r="K22" i="2"/>
  <c r="L22" i="2" s="1"/>
  <c r="K21" i="2"/>
  <c r="L21" i="2" s="1"/>
  <c r="L12" i="2"/>
  <c r="L13" i="2"/>
  <c r="L14" i="2"/>
  <c r="L15" i="2"/>
  <c r="L16" i="2"/>
  <c r="L17" i="2"/>
  <c r="L18" i="2"/>
  <c r="L19" i="2"/>
  <c r="K12" i="2"/>
  <c r="K13" i="2"/>
  <c r="K14" i="2"/>
  <c r="K15" i="2"/>
  <c r="K16" i="2"/>
  <c r="K17" i="2"/>
  <c r="K18" i="2"/>
  <c r="K19" i="2"/>
  <c r="K11" i="2"/>
  <c r="L11" i="2" s="1"/>
  <c r="A11" i="2" l="1"/>
  <c r="A12" i="2" s="1"/>
  <c r="A13" i="2" s="1"/>
  <c r="A14" i="2" s="1"/>
  <c r="A15" i="2" s="1"/>
  <c r="A16" i="2" s="1"/>
  <c r="I62" i="2"/>
  <c r="H62" i="2"/>
  <c r="F62" i="2"/>
  <c r="E62" i="2"/>
  <c r="K62" i="2" l="1"/>
  <c r="A17" i="2"/>
  <c r="A18" i="2" s="1"/>
  <c r="A19" i="2" s="1"/>
  <c r="A21" i="2" l="1"/>
  <c r="A22" i="2" s="1"/>
  <c r="A23" i="2" s="1"/>
  <c r="A24" i="2" s="1"/>
  <c r="A25" i="2" s="1"/>
  <c r="A27" i="2" s="1"/>
  <c r="A28" i="2" s="1"/>
  <c r="A29" i="2" s="1"/>
  <c r="A30" i="2" s="1"/>
  <c r="A32" i="2" s="1"/>
  <c r="A33" i="2" s="1"/>
  <c r="A34" i="2" s="1"/>
  <c r="A35" i="2" s="1"/>
  <c r="A36" i="2" s="1"/>
  <c r="A38" i="2" s="1"/>
  <c r="A39" i="2" s="1"/>
  <c r="A40" i="2" s="1"/>
  <c r="A42" i="2" s="1"/>
  <c r="A43" i="2" s="1"/>
  <c r="A45" i="2" s="1"/>
  <c r="A47" i="2" s="1"/>
  <c r="A48" i="2" s="1"/>
  <c r="A50" i="2" s="1"/>
  <c r="A52" i="2" s="1"/>
  <c r="A53" i="2" s="1"/>
  <c r="A54" i="2" s="1"/>
  <c r="A55" i="2" s="1"/>
  <c r="A56" i="2" s="1"/>
  <c r="A57" i="2" s="1"/>
  <c r="A58" i="2" s="1"/>
  <c r="A60" i="2" s="1"/>
  <c r="A61" i="2" s="1"/>
  <c r="A62" i="2" s="1"/>
</calcChain>
</file>

<file path=xl/sharedStrings.xml><?xml version="1.0" encoding="utf-8"?>
<sst xmlns="http://schemas.openxmlformats.org/spreadsheetml/2006/main" count="75" uniqueCount="75">
  <si>
    <t>ATCO Electric Yukon (AEY)</t>
  </si>
  <si>
    <t>2023 - 2024 General Rate Application (GRA)</t>
  </si>
  <si>
    <t>Continuity of Capital Expenditures</t>
  </si>
  <si>
    <t>($000)</t>
  </si>
  <si>
    <t>Variance</t>
  </si>
  <si>
    <t>Line</t>
  </si>
  <si>
    <t xml:space="preserve">Business </t>
  </si>
  <si>
    <t>Actuals</t>
  </si>
  <si>
    <t>Approved</t>
  </si>
  <si>
    <t>$</t>
  </si>
  <si>
    <t>%</t>
  </si>
  <si>
    <t>No.</t>
  </si>
  <si>
    <t>Project Name</t>
  </si>
  <si>
    <t>Case</t>
  </si>
  <si>
    <t>2016-2017</t>
  </si>
  <si>
    <t>Generation</t>
  </si>
  <si>
    <t>Fish Lake 2 Head Pond Spillway Replacement</t>
  </si>
  <si>
    <t>Fish Lake Ditch 1 Failure</t>
  </si>
  <si>
    <t>#02</t>
  </si>
  <si>
    <t>Fish Lake Ditch 1 Intake Building - Design</t>
  </si>
  <si>
    <t>Fish Lake Unit 1 Spillway Diversion Structure</t>
  </si>
  <si>
    <t>Delayed to 2019 and 2020 due to Fish Lake Ditch 1 Failure as well as digging and water level conditions.</t>
  </si>
  <si>
    <t>Fish Lake Unit 2 Assessment</t>
  </si>
  <si>
    <t>Fish Lake Water Monitoring Upgrades</t>
  </si>
  <si>
    <t>Fish Lake Unit 1 Turbine and Building Replacement</t>
  </si>
  <si>
    <t>Fish Lake Ditch 3 Diversion Replacement</t>
  </si>
  <si>
    <t>Louise Lake Containment Dyke Seismic Analysis</t>
  </si>
  <si>
    <t>Watson Lake Plant Fire Alarm System - Design</t>
  </si>
  <si>
    <t>The costs related to the project design were captured in the Watson Lake Plant Fire alarm project in line 12 below and were lower than expected.</t>
  </si>
  <si>
    <t>Watson Lake Plant Fire Alarm System</t>
  </si>
  <si>
    <t>Watson Lake Plant PLC</t>
  </si>
  <si>
    <t>Watson Lake Unit 5 PLC</t>
  </si>
  <si>
    <t>Watson Lake Unit 2 Replacement</t>
  </si>
  <si>
    <t>Old Crow Unit 2 Generator Refurbishment</t>
  </si>
  <si>
    <t>Old Crow Original Plant Rebuild</t>
  </si>
  <si>
    <t>#41</t>
  </si>
  <si>
    <t>Old Crow Unit 3 Replacement</t>
  </si>
  <si>
    <t>Old Crow Unit 2 - External Equipment</t>
  </si>
  <si>
    <t>Destruction Bay Unit 1 Major Overhaul</t>
  </si>
  <si>
    <t>#23</t>
  </si>
  <si>
    <t>Destruction Bay Unit 3 Replacement</t>
  </si>
  <si>
    <t>Destruction Bay Programmable Logic Controller Upgrade</t>
  </si>
  <si>
    <t xml:space="preserve">Destruction Bay Unit 2 Replacement </t>
  </si>
  <si>
    <t>Destruction Bay Fuel Line Upgrade</t>
  </si>
  <si>
    <t>Pelly Crossing Fuel System Upgrade</t>
  </si>
  <si>
    <t>Pelly Crossing Ventilation System Upgrade</t>
  </si>
  <si>
    <t>Pelly Crossing Unit 2 Silencer</t>
  </si>
  <si>
    <t>Ross River Replace ABB 5HK Breakers</t>
  </si>
  <si>
    <t>Ross River Electrical Service Panel Upgrade</t>
  </si>
  <si>
    <t>Swift River Unit 1 Replacement</t>
  </si>
  <si>
    <t>Teslin Plant Assessment</t>
  </si>
  <si>
    <t>Teslin PLC Replacement - Design</t>
  </si>
  <si>
    <t>Haines Junction Fuel Containment Upgrade</t>
  </si>
  <si>
    <t>PLC Replacement Stage 1</t>
  </si>
  <si>
    <t>2017 Gen Failed Hardware Contingency</t>
  </si>
  <si>
    <t>Mobile Generator 250kW Voltage and Frequency Protection</t>
  </si>
  <si>
    <t>Mobile Generator 225 kW Refurbishment</t>
  </si>
  <si>
    <t>Mobile Generator 350 kW Refurbish Enclosure</t>
  </si>
  <si>
    <t>Fuel System Assessment</t>
  </si>
  <si>
    <t>IRC Chargers</t>
  </si>
  <si>
    <t>Generation &lt; $20,000</t>
  </si>
  <si>
    <t>Generation Total</t>
  </si>
  <si>
    <t>Work was complete in 2017, but due to the scope of work, it was determined that the expenses should be classified as O&amp;M instead of capital.</t>
  </si>
  <si>
    <t>Delayed to 2018 due to Fish Lake Ditch 1 Failure as well as digging and water level conditions.</t>
  </si>
  <si>
    <t>Lower than approved due to cancelled project write-offs, including a $443K write-off of for Watson Lake LNG per Board Order 2017-03 in 2017.</t>
  </si>
  <si>
    <t xml:space="preserve">Higher than approved due to unexpected costs required to reinforce the floor of the facility. 2018 includes a $118K credit for settlement costs from the Engineering firm hired to design the new plant due to the failure of the floor system design. Costs related to the original plant rebuild were incurred from 2018 through 2022.  </t>
  </si>
  <si>
    <t>Lower than approved due to shared savings of other work being completed on site PLC replacement line 22.</t>
  </si>
  <si>
    <t>Lower than approved due to forecast including costs for potential Utilidor and plant modifications which where not required during construction.</t>
  </si>
  <si>
    <t>Lower than approved due to project scope being reduced to only assess pad and foundation.</t>
  </si>
  <si>
    <t>Lower than approved due to project scope being increased to include long lead equipment purchase.</t>
  </si>
  <si>
    <t>Lower than approved due to work on project being halted based on plant conditions. Awaiting new plant construction.</t>
  </si>
  <si>
    <t>Higher than approved due to costs related to project design being included in this line item ($7K) as well as project work being advanced from future years.</t>
  </si>
  <si>
    <t>Units require an overhaul after 24,000 hours of runtime, which occurred earlier than anticipated for Destruction Bay Unit 1.   Please see Business Case #23 for further details.</t>
  </si>
  <si>
    <t>Higher than approved due to Fish Lake Ditch 1 Failure and changes in requirements.</t>
  </si>
  <si>
    <t>Unanticipated event that required immediate remediation.  2017 includes $150K credit for insurance proceeds.  Please see Business Case #02 for further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</si>
</sst>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x14ac:knownFonts="1">
    <font>
      <sz val="11"/>
      <color theme="1"/>
      <name val="Calibri"/>
      <family val="2"/>
      <scheme val="minor"/>
    </font>
    <font>
      <sz val="10"/>
      <name val="Arial"/>
      <family val="2"/>
    </font>
    <font>
      <b/>
      <sz val="12"/>
      <name val="Arial"/>
      <family val="2"/>
    </font>
    <font>
      <sz val="11"/>
      <color theme="1"/>
      <name val="Arial"/>
      <family val="2"/>
    </font>
    <font>
      <sz val="11"/>
      <name val="Arial"/>
      <family val="2"/>
    </font>
    <font>
      <b/>
      <sz val="11"/>
      <color theme="1"/>
      <name val="Arial"/>
      <family val="2"/>
    </font>
    <font>
      <b/>
      <sz val="11"/>
      <name val="Arial"/>
      <family val="2"/>
    </font>
    <font>
      <b/>
      <sz val="11"/>
      <color indexed="8"/>
      <name val="Arial"/>
      <family val="2"/>
    </font>
    <font>
      <sz val="11"/>
      <color indexed="8"/>
      <name val="Calibri"/>
      <family val="2"/>
    </font>
    <font>
      <sz val="11"/>
      <color indexed="8"/>
      <name val="Arial"/>
      <family val="2"/>
    </font>
    <font>
      <sz val="8"/>
      <name val="Calibri"/>
      <family val="2"/>
      <scheme val="minor"/>
    </font>
    <font>
      <sz val="11"/>
      <color theme="1"/>
      <name val="Calibri"/>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s>
  <cellStyleXfs count="5">
    <xf numFmtId="0" fontId="0" fillId="0" borderId="0"/>
    <xf numFmtId="0" fontId="1" fillId="0" borderId="0"/>
    <xf numFmtId="43" fontId="8"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cellStyleXfs>
  <cellXfs count="43">
    <xf numFmtId="0" fontId="0" fillId="0" borderId="0" xfId="0"/>
    <xf numFmtId="0" fontId="2" fillId="0" borderId="0" xfId="1" applyFont="1" applyAlignment="1">
      <alignment horizontal="right"/>
    </xf>
    <xf numFmtId="0" fontId="3" fillId="0" borderId="0" xfId="1" applyFont="1"/>
    <xf numFmtId="0" fontId="4" fillId="0" borderId="0" xfId="1" applyFont="1" applyAlignment="1">
      <alignment horizontal="left"/>
    </xf>
    <xf numFmtId="164" fontId="3" fillId="0" borderId="0" xfId="1" applyNumberFormat="1" applyFont="1"/>
    <xf numFmtId="0" fontId="5" fillId="0" borderId="0" xfId="1" applyFont="1" applyAlignment="1">
      <alignment horizontal="center"/>
    </xf>
    <xf numFmtId="0" fontId="6" fillId="0" borderId="0" xfId="1" applyFont="1" applyAlignment="1">
      <alignment horizontal="center"/>
    </xf>
    <xf numFmtId="0" fontId="5" fillId="0" borderId="1" xfId="1" applyFont="1" applyBorder="1" applyAlignment="1">
      <alignment horizontal="center"/>
    </xf>
    <xf numFmtId="0" fontId="7" fillId="0" borderId="1" xfId="1" applyFont="1" applyBorder="1"/>
    <xf numFmtId="0" fontId="6" fillId="0" borderId="1" xfId="1" applyFont="1" applyBorder="1" applyAlignment="1">
      <alignment horizontal="center"/>
    </xf>
    <xf numFmtId="0" fontId="7" fillId="0" borderId="1" xfId="1" applyFont="1" applyBorder="1" applyAlignment="1">
      <alignment horizontal="center"/>
    </xf>
    <xf numFmtId="0" fontId="7" fillId="0" borderId="0" xfId="2" quotePrefix="1" applyNumberFormat="1" applyFont="1" applyFill="1" applyBorder="1" applyAlignment="1">
      <alignment horizontal="center"/>
    </xf>
    <xf numFmtId="0" fontId="7" fillId="0" borderId="0" xfId="2" applyNumberFormat="1" applyFont="1" applyFill="1" applyBorder="1" applyAlignment="1">
      <alignment horizontal="center"/>
    </xf>
    <xf numFmtId="0" fontId="7" fillId="0" borderId="0" xfId="1" applyFont="1"/>
    <xf numFmtId="0" fontId="7" fillId="0" borderId="0" xfId="1" applyFont="1" applyAlignment="1">
      <alignment horizontal="center"/>
    </xf>
    <xf numFmtId="0" fontId="3" fillId="0" borderId="0" xfId="1" applyFont="1" applyAlignment="1">
      <alignment horizontal="center"/>
    </xf>
    <xf numFmtId="164" fontId="7" fillId="0" borderId="0" xfId="2" applyNumberFormat="1" applyFont="1" applyFill="1" applyBorder="1"/>
    <xf numFmtId="0" fontId="3" fillId="0" borderId="0" xfId="1" applyFont="1" applyAlignment="1">
      <alignment horizontal="left" vertical="center" indent="2"/>
    </xf>
    <xf numFmtId="9" fontId="3" fillId="0" borderId="0" xfId="3" applyFont="1" applyFill="1" applyBorder="1"/>
    <xf numFmtId="164" fontId="9" fillId="0" borderId="0" xfId="2" applyNumberFormat="1" applyFont="1"/>
    <xf numFmtId="0" fontId="3" fillId="0" borderId="0" xfId="1" applyFont="1" applyAlignment="1">
      <alignment horizontal="left" indent="2"/>
    </xf>
    <xf numFmtId="164" fontId="7" fillId="0" borderId="0" xfId="2" applyNumberFormat="1" applyFont="1" applyBorder="1"/>
    <xf numFmtId="9" fontId="3" fillId="0" borderId="0" xfId="3" applyFont="1" applyBorder="1"/>
    <xf numFmtId="164" fontId="9" fillId="0" borderId="0" xfId="2" applyNumberFormat="1" applyFont="1" applyFill="1"/>
    <xf numFmtId="164" fontId="7" fillId="0" borderId="3" xfId="2" applyNumberFormat="1" applyFont="1" applyBorder="1"/>
    <xf numFmtId="0" fontId="2" fillId="0" borderId="0" xfId="1" applyFont="1" applyAlignment="1">
      <alignment horizontal="center"/>
    </xf>
    <xf numFmtId="9" fontId="3" fillId="0" borderId="0" xfId="4" applyFont="1"/>
    <xf numFmtId="164" fontId="3" fillId="0" borderId="0" xfId="1" applyNumberFormat="1" applyFont="1" applyAlignment="1">
      <alignment horizontal="center"/>
    </xf>
    <xf numFmtId="0" fontId="3" fillId="0" borderId="0" xfId="1" applyFont="1" applyAlignment="1">
      <alignment horizontal="center" wrapText="1"/>
    </xf>
    <xf numFmtId="0" fontId="3" fillId="0" borderId="0" xfId="1" applyFont="1" applyAlignment="1">
      <alignment horizontal="left" wrapText="1" indent="2"/>
    </xf>
    <xf numFmtId="164" fontId="3" fillId="0" borderId="0" xfId="1" applyNumberFormat="1" applyFont="1" applyAlignment="1">
      <alignment horizontal="center" wrapText="1"/>
    </xf>
    <xf numFmtId="9" fontId="3" fillId="0" borderId="0" xfId="3" applyFont="1" applyFill="1" applyBorder="1" applyAlignment="1">
      <alignment wrapText="1"/>
    </xf>
    <xf numFmtId="164" fontId="3" fillId="0" borderId="0" xfId="1" applyNumberFormat="1" applyFont="1" applyAlignment="1">
      <alignment wrapText="1"/>
    </xf>
    <xf numFmtId="0" fontId="0" fillId="0" borderId="0" xfId="0" applyAlignment="1">
      <alignment wrapText="1"/>
    </xf>
    <xf numFmtId="164" fontId="9" fillId="0" borderId="0" xfId="2" applyNumberFormat="1" applyFont="1" applyAlignment="1">
      <alignment wrapText="1"/>
    </xf>
    <xf numFmtId="0" fontId="3" fillId="0" borderId="0" xfId="1" applyFont="1" applyAlignment="1">
      <alignment wrapText="1"/>
    </xf>
    <xf numFmtId="9" fontId="3" fillId="0" borderId="0" xfId="4" applyFont="1" applyAlignment="1">
      <alignment wrapText="1"/>
    </xf>
    <xf numFmtId="0" fontId="5" fillId="0" borderId="0" xfId="1" applyFont="1" applyAlignment="1">
      <alignment horizontal="center" wrapText="1"/>
    </xf>
    <xf numFmtId="0" fontId="5" fillId="0" borderId="1" xfId="1" applyFont="1" applyBorder="1" applyAlignment="1">
      <alignment horizontal="center" wrapText="1"/>
    </xf>
    <xf numFmtId="0" fontId="5" fillId="0" borderId="1" xfId="1" applyFont="1" applyBorder="1" applyAlignment="1">
      <alignment horizontal="center"/>
    </xf>
    <xf numFmtId="0" fontId="6" fillId="0" borderId="2" xfId="1" applyFont="1" applyBorder="1" applyAlignment="1">
      <alignment horizontal="center"/>
    </xf>
    <xf numFmtId="0" fontId="5" fillId="0" borderId="0" xfId="1" applyFont="1" applyAlignment="1">
      <alignment horizontal="center"/>
    </xf>
    <xf numFmtId="0" fontId="2" fillId="0" borderId="0" xfId="1" applyFont="1" applyAlignment="1">
      <alignment horizontal="center"/>
    </xf>
  </cellXfs>
  <cellStyles count="5">
    <cellStyle name="Comma 6" xfId="2" xr:uid="{E59BB221-C38A-43B6-8547-C6C0082DB472}"/>
    <cellStyle name="Normal" xfId="0" builtinId="0"/>
    <cellStyle name="Normal 2 3" xfId="1" xr:uid="{2219ADBA-E8BD-499C-81CD-C4172A11F374}"/>
    <cellStyle name="Percent" xfId="4" builtinId="5"/>
    <cellStyle name="Percent 2" xfId="3" xr:uid="{FF224E7A-7B24-4340-9286-F6E05ED1BF7E}"/>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1403F-2280-43DF-8A16-0F10321D7F5D}">
  <sheetPr>
    <pageSetUpPr fitToPage="1"/>
  </sheetPr>
  <dimension ref="A1:N72"/>
  <sheetViews>
    <sheetView tabSelected="1" view="pageBreakPreview" zoomScale="55" zoomScaleNormal="100" zoomScaleSheetLayoutView="55" workbookViewId="0">
      <pane xSplit="4" ySplit="8" topLeftCell="E9" activePane="bottomRight" state="frozen"/>
      <selection pane="topRight"/>
      <selection pane="bottomLeft"/>
      <selection pane="bottomRight" activeCell="A2" sqref="A2:N2"/>
    </sheetView>
  </sheetViews>
  <sheetFormatPr defaultColWidth="9" defaultRowHeight="14.5" x14ac:dyDescent="0.35"/>
  <cols>
    <col min="1" max="1" width="7" style="2" bestFit="1" customWidth="1"/>
    <col min="2" max="2" width="62.54296875" style="2" customWidth="1"/>
    <col min="3" max="3" width="11.453125" style="15" bestFit="1" customWidth="1"/>
    <col min="4" max="4" width="2" style="2" customWidth="1"/>
    <col min="5" max="6" width="12.1796875" style="2" customWidth="1"/>
    <col min="7" max="7" width="2.26953125" customWidth="1"/>
    <col min="8" max="9" width="12.1796875" style="2" customWidth="1"/>
    <col min="10" max="10" width="2" style="2" customWidth="1"/>
    <col min="11" max="12" width="12.81640625" style="2" customWidth="1"/>
    <col min="13" max="13" width="2" style="2" customWidth="1"/>
    <col min="14" max="14" width="84.453125" style="35" customWidth="1"/>
    <col min="15" max="16384" width="9" style="2"/>
  </cols>
  <sheetData>
    <row r="1" spans="1:14" ht="15.5" x14ac:dyDescent="0.35">
      <c r="A1" s="42" t="s">
        <v>0</v>
      </c>
      <c r="B1" s="42"/>
      <c r="C1" s="42"/>
      <c r="D1" s="42"/>
      <c r="E1" s="42"/>
      <c r="F1" s="42"/>
      <c r="G1" s="42"/>
      <c r="H1" s="42"/>
      <c r="I1" s="42"/>
      <c r="J1" s="42"/>
      <c r="K1" s="42"/>
      <c r="L1" s="42"/>
      <c r="M1" s="42"/>
      <c r="N1" s="42"/>
    </row>
    <row r="2" spans="1:14" ht="15.5" x14ac:dyDescent="0.35">
      <c r="A2" s="42" t="s">
        <v>1</v>
      </c>
      <c r="B2" s="42"/>
      <c r="C2" s="42"/>
      <c r="D2" s="42"/>
      <c r="E2" s="42"/>
      <c r="F2" s="42"/>
      <c r="G2" s="42"/>
      <c r="H2" s="42"/>
      <c r="I2" s="42"/>
      <c r="J2" s="42"/>
      <c r="K2" s="42"/>
      <c r="L2" s="42"/>
      <c r="M2" s="42"/>
      <c r="N2" s="42"/>
    </row>
    <row r="3" spans="1:14" ht="15.5" x14ac:dyDescent="0.35">
      <c r="A3" s="25"/>
      <c r="B3" s="3"/>
      <c r="C3" s="25"/>
      <c r="D3" s="25"/>
      <c r="E3" s="25"/>
      <c r="F3" s="25"/>
      <c r="H3" s="25"/>
      <c r="I3" s="25"/>
      <c r="J3" s="25"/>
      <c r="K3" s="25"/>
      <c r="L3" s="25"/>
      <c r="M3" s="1"/>
    </row>
    <row r="4" spans="1:14" ht="15.5" x14ac:dyDescent="0.35">
      <c r="A4" s="42" t="s">
        <v>2</v>
      </c>
      <c r="B4" s="42"/>
      <c r="C4" s="42"/>
      <c r="D4" s="42"/>
      <c r="E4" s="42"/>
      <c r="F4" s="42"/>
      <c r="G4" s="42"/>
      <c r="H4" s="42"/>
      <c r="I4" s="42"/>
      <c r="J4" s="42"/>
      <c r="K4" s="42"/>
      <c r="L4" s="42"/>
      <c r="M4" s="42"/>
      <c r="N4" s="42"/>
    </row>
    <row r="5" spans="1:14" ht="15.5" x14ac:dyDescent="0.35">
      <c r="A5" s="42" t="s">
        <v>3</v>
      </c>
      <c r="B5" s="42"/>
      <c r="C5" s="42"/>
      <c r="D5" s="42"/>
      <c r="E5" s="42"/>
      <c r="F5" s="42"/>
      <c r="G5" s="42"/>
      <c r="H5" s="42"/>
      <c r="I5" s="42"/>
      <c r="J5" s="42"/>
      <c r="K5" s="42"/>
      <c r="L5" s="42"/>
      <c r="M5" s="42"/>
      <c r="N5" s="42"/>
    </row>
    <row r="6" spans="1:14" x14ac:dyDescent="0.35">
      <c r="K6" s="41" t="s">
        <v>4</v>
      </c>
      <c r="L6" s="41"/>
    </row>
    <row r="7" spans="1:14" x14ac:dyDescent="0.35">
      <c r="A7" s="5" t="s">
        <v>5</v>
      </c>
      <c r="C7" s="6" t="s">
        <v>6</v>
      </c>
      <c r="D7" s="5"/>
      <c r="E7" s="39" t="s">
        <v>7</v>
      </c>
      <c r="F7" s="39"/>
      <c r="H7" s="39" t="s">
        <v>8</v>
      </c>
      <c r="I7" s="39"/>
      <c r="K7" s="5" t="s">
        <v>9</v>
      </c>
      <c r="L7" s="5" t="s">
        <v>10</v>
      </c>
      <c r="N7" s="37"/>
    </row>
    <row r="8" spans="1:14" x14ac:dyDescent="0.35">
      <c r="A8" s="7" t="s">
        <v>11</v>
      </c>
      <c r="B8" s="8" t="s">
        <v>12</v>
      </c>
      <c r="C8" s="9" t="s">
        <v>13</v>
      </c>
      <c r="D8" s="12"/>
      <c r="E8" s="9">
        <v>2016</v>
      </c>
      <c r="F8" s="10">
        <v>2017</v>
      </c>
      <c r="H8" s="9">
        <v>2016</v>
      </c>
      <c r="I8" s="10">
        <v>2017</v>
      </c>
      <c r="K8" s="40" t="s">
        <v>14</v>
      </c>
      <c r="L8" s="40"/>
      <c r="N8" s="38"/>
    </row>
    <row r="9" spans="1:14" x14ac:dyDescent="0.35">
      <c r="A9" s="5"/>
      <c r="B9" s="13"/>
      <c r="D9" s="12"/>
      <c r="E9" s="6"/>
      <c r="F9" s="14"/>
      <c r="H9" s="11"/>
      <c r="I9" s="11"/>
    </row>
    <row r="10" spans="1:14" x14ac:dyDescent="0.35">
      <c r="A10" s="15">
        <v>1</v>
      </c>
      <c r="B10" s="13" t="s">
        <v>15</v>
      </c>
      <c r="D10" s="4"/>
      <c r="H10" s="16"/>
      <c r="I10" s="16"/>
      <c r="M10" s="4"/>
    </row>
    <row r="11" spans="1:14" x14ac:dyDescent="0.35">
      <c r="A11" s="15">
        <f>A10+1</f>
        <v>2</v>
      </c>
      <c r="B11" s="17" t="s">
        <v>16</v>
      </c>
      <c r="C11" s="27"/>
      <c r="D11" s="18"/>
      <c r="E11" s="4">
        <v>286.13986426135153</v>
      </c>
      <c r="F11" s="4">
        <v>165.65555364040199</v>
      </c>
      <c r="H11" s="19">
        <v>20</v>
      </c>
      <c r="I11" s="19">
        <v>589</v>
      </c>
      <c r="K11" s="4">
        <f>SUM(H11:I11)-SUM(E11:F11)</f>
        <v>157.20458209824648</v>
      </c>
      <c r="L11" s="26">
        <f>IF(ISERROR(K11/SUM(E11:F11)),100%,K11/SUM(E11:F11))</f>
        <v>0.34795523785597987</v>
      </c>
      <c r="N11" s="35" t="s">
        <v>63</v>
      </c>
    </row>
    <row r="12" spans="1:14" ht="28.5" x14ac:dyDescent="0.35">
      <c r="A12" s="15">
        <f t="shared" ref="A12:A62" si="0">A11+1</f>
        <v>3</v>
      </c>
      <c r="B12" s="17" t="s">
        <v>17</v>
      </c>
      <c r="C12" s="27" t="s">
        <v>18</v>
      </c>
      <c r="D12" s="18"/>
      <c r="E12" s="4">
        <v>412.07016093148746</v>
      </c>
      <c r="F12" s="4">
        <v>-150.19648740730395</v>
      </c>
      <c r="H12" s="19">
        <v>0</v>
      </c>
      <c r="I12" s="19">
        <v>0</v>
      </c>
      <c r="K12" s="4">
        <f t="shared" ref="K12:K19" si="1">SUM(H12:I12)-SUM(E12:F12)</f>
        <v>-261.87367352418352</v>
      </c>
      <c r="L12" s="26">
        <f t="shared" ref="L12:L19" si="2">IF(ISERROR(K12/SUM(E12:F12)),100%,K12/SUM(E12:F12))</f>
        <v>-1</v>
      </c>
      <c r="N12" s="35" t="s">
        <v>74</v>
      </c>
    </row>
    <row r="13" spans="1:14" x14ac:dyDescent="0.35">
      <c r="A13" s="15">
        <f t="shared" si="0"/>
        <v>4</v>
      </c>
      <c r="B13" s="17" t="s">
        <v>19</v>
      </c>
      <c r="C13" s="27"/>
      <c r="D13" s="18"/>
      <c r="E13" s="4">
        <v>2.0436921261405518</v>
      </c>
      <c r="F13" s="4">
        <v>0.87023345589939616</v>
      </c>
      <c r="H13" s="19">
        <v>0</v>
      </c>
      <c r="I13" s="19">
        <v>30</v>
      </c>
      <c r="K13" s="4">
        <f t="shared" si="1"/>
        <v>27.086074417960052</v>
      </c>
      <c r="L13" s="26">
        <f t="shared" si="2"/>
        <v>9.2953898977056024</v>
      </c>
    </row>
    <row r="14" spans="1:14" ht="28.5" x14ac:dyDescent="0.35">
      <c r="A14" s="15">
        <f t="shared" si="0"/>
        <v>5</v>
      </c>
      <c r="B14" s="17" t="s">
        <v>20</v>
      </c>
      <c r="C14" s="27"/>
      <c r="D14" s="18"/>
      <c r="E14" s="4">
        <v>0</v>
      </c>
      <c r="F14" s="4">
        <v>30.185324167971018</v>
      </c>
      <c r="H14" s="19">
        <v>0</v>
      </c>
      <c r="I14" s="19">
        <v>411</v>
      </c>
      <c r="K14" s="4">
        <f t="shared" si="1"/>
        <v>380.81467583202897</v>
      </c>
      <c r="L14" s="26">
        <f t="shared" si="2"/>
        <v>12.615888228098045</v>
      </c>
      <c r="N14" s="35" t="s">
        <v>21</v>
      </c>
    </row>
    <row r="15" spans="1:14" x14ac:dyDescent="0.35">
      <c r="A15" s="15">
        <f t="shared" si="0"/>
        <v>6</v>
      </c>
      <c r="B15" s="17" t="s">
        <v>22</v>
      </c>
      <c r="C15" s="27"/>
      <c r="D15" s="18"/>
      <c r="E15" s="4">
        <v>97.822875737752469</v>
      </c>
      <c r="F15" s="4">
        <v>11.268401383764123</v>
      </c>
      <c r="H15" s="19">
        <v>100</v>
      </c>
      <c r="I15" s="19">
        <v>0</v>
      </c>
      <c r="K15" s="4">
        <f t="shared" si="1"/>
        <v>-9.0912771215165975</v>
      </c>
      <c r="L15" s="26">
        <f t="shared" si="2"/>
        <v>-8.3336425802310835E-2</v>
      </c>
    </row>
    <row r="16" spans="1:14" x14ac:dyDescent="0.35">
      <c r="A16" s="15">
        <f t="shared" si="0"/>
        <v>7</v>
      </c>
      <c r="B16" s="17" t="s">
        <v>23</v>
      </c>
      <c r="C16" s="27"/>
      <c r="D16" s="18"/>
      <c r="E16" s="4">
        <v>9.9630459754841372</v>
      </c>
      <c r="F16" s="4">
        <v>106.46111192455902</v>
      </c>
      <c r="H16" s="19">
        <v>25</v>
      </c>
      <c r="I16" s="19">
        <v>25</v>
      </c>
      <c r="K16" s="4">
        <f t="shared" si="1"/>
        <v>-66.424157900043156</v>
      </c>
      <c r="L16" s="26">
        <f t="shared" si="2"/>
        <v>-0.57053586728170391</v>
      </c>
      <c r="N16" s="35" t="s">
        <v>73</v>
      </c>
    </row>
    <row r="17" spans="1:14" x14ac:dyDescent="0.35">
      <c r="A17" s="15">
        <f t="shared" si="0"/>
        <v>8</v>
      </c>
      <c r="B17" s="17" t="s">
        <v>24</v>
      </c>
      <c r="C17" s="27"/>
      <c r="D17" s="18"/>
      <c r="E17" s="4">
        <v>19.590402709055574</v>
      </c>
      <c r="F17" s="4">
        <v>15.728220658008105</v>
      </c>
      <c r="H17" s="19">
        <v>0</v>
      </c>
      <c r="I17" s="19">
        <v>0</v>
      </c>
      <c r="K17" s="4">
        <f t="shared" si="1"/>
        <v>-35.31862336706368</v>
      </c>
      <c r="L17" s="26">
        <f t="shared" si="2"/>
        <v>-1</v>
      </c>
    </row>
    <row r="18" spans="1:14" x14ac:dyDescent="0.35">
      <c r="A18" s="15">
        <f t="shared" si="0"/>
        <v>9</v>
      </c>
      <c r="B18" s="20" t="s">
        <v>25</v>
      </c>
      <c r="C18" s="27"/>
      <c r="D18" s="18"/>
      <c r="E18" s="4">
        <v>2601.2559750442783</v>
      </c>
      <c r="F18" s="4">
        <v>167.64696491118298</v>
      </c>
      <c r="H18" s="19">
        <v>2908</v>
      </c>
      <c r="I18" s="19">
        <v>0</v>
      </c>
      <c r="K18" s="4">
        <f t="shared" si="1"/>
        <v>139.09706004453892</v>
      </c>
      <c r="L18" s="26">
        <f t="shared" si="2"/>
        <v>5.0235440916818974E-2</v>
      </c>
    </row>
    <row r="19" spans="1:14" x14ac:dyDescent="0.35">
      <c r="A19" s="15">
        <f t="shared" si="0"/>
        <v>10</v>
      </c>
      <c r="B19" s="20" t="s">
        <v>26</v>
      </c>
      <c r="C19" s="27"/>
      <c r="D19" s="18"/>
      <c r="E19" s="4">
        <v>0</v>
      </c>
      <c r="F19" s="4">
        <v>0</v>
      </c>
      <c r="H19" s="19">
        <v>40</v>
      </c>
      <c r="I19" s="19">
        <v>0</v>
      </c>
      <c r="K19" s="4">
        <f t="shared" si="1"/>
        <v>40</v>
      </c>
      <c r="L19" s="26">
        <f t="shared" si="2"/>
        <v>1</v>
      </c>
    </row>
    <row r="20" spans="1:14" x14ac:dyDescent="0.35">
      <c r="A20" s="15"/>
      <c r="B20" s="20"/>
      <c r="C20" s="27"/>
      <c r="D20" s="18"/>
      <c r="E20" s="4"/>
      <c r="F20" s="4"/>
      <c r="H20" s="19"/>
      <c r="I20" s="19"/>
      <c r="K20" s="4"/>
      <c r="L20" s="26"/>
    </row>
    <row r="21" spans="1:14" ht="28.5" x14ac:dyDescent="0.35">
      <c r="A21" s="15">
        <f>A19+1</f>
        <v>11</v>
      </c>
      <c r="B21" s="17" t="s">
        <v>27</v>
      </c>
      <c r="C21" s="27"/>
      <c r="D21" s="18"/>
      <c r="E21" s="4">
        <v>0</v>
      </c>
      <c r="F21" s="4">
        <v>0</v>
      </c>
      <c r="H21" s="19">
        <v>0</v>
      </c>
      <c r="I21" s="19">
        <v>102</v>
      </c>
      <c r="K21" s="4">
        <f t="shared" ref="K21:K25" si="3">SUM(H21:I21)-SUM(E21:F21)</f>
        <v>102</v>
      </c>
      <c r="L21" s="26">
        <f t="shared" ref="L21:L25" si="4">IF(ISERROR(K21/SUM(E21:F21)),100%,K21/SUM(E21:F21))</f>
        <v>1</v>
      </c>
      <c r="N21" s="35" t="s">
        <v>28</v>
      </c>
    </row>
    <row r="22" spans="1:14" ht="28.5" x14ac:dyDescent="0.35">
      <c r="A22" s="15">
        <f t="shared" si="0"/>
        <v>12</v>
      </c>
      <c r="B22" s="17" t="s">
        <v>29</v>
      </c>
      <c r="C22" s="27"/>
      <c r="D22" s="18"/>
      <c r="E22" s="4">
        <v>0</v>
      </c>
      <c r="F22" s="4">
        <v>61.829520075025705</v>
      </c>
      <c r="H22" s="19">
        <v>0</v>
      </c>
      <c r="I22" s="19">
        <v>0</v>
      </c>
      <c r="K22" s="4">
        <f t="shared" si="3"/>
        <v>-61.829520075025705</v>
      </c>
      <c r="L22" s="26">
        <f t="shared" si="4"/>
        <v>-1</v>
      </c>
      <c r="N22" s="35" t="s">
        <v>71</v>
      </c>
    </row>
    <row r="23" spans="1:14" x14ac:dyDescent="0.35">
      <c r="A23" s="15">
        <f t="shared" si="0"/>
        <v>13</v>
      </c>
      <c r="B23" s="17" t="s">
        <v>30</v>
      </c>
      <c r="C23" s="27"/>
      <c r="D23" s="18"/>
      <c r="E23" s="4">
        <v>0</v>
      </c>
      <c r="F23" s="4">
        <v>27.818959667587169</v>
      </c>
      <c r="H23" s="19">
        <v>0</v>
      </c>
      <c r="I23" s="19">
        <v>0</v>
      </c>
      <c r="K23" s="4">
        <f t="shared" si="3"/>
        <v>-27.818959667587169</v>
      </c>
      <c r="L23" s="26">
        <f t="shared" si="4"/>
        <v>-1</v>
      </c>
    </row>
    <row r="24" spans="1:14" x14ac:dyDescent="0.35">
      <c r="A24" s="15">
        <f t="shared" si="0"/>
        <v>14</v>
      </c>
      <c r="B24" s="17" t="s">
        <v>31</v>
      </c>
      <c r="C24" s="27"/>
      <c r="D24" s="18"/>
      <c r="E24" s="4">
        <v>0</v>
      </c>
      <c r="F24" s="4">
        <v>22.239714353237403</v>
      </c>
      <c r="H24" s="19">
        <v>0</v>
      </c>
      <c r="I24" s="19">
        <v>0</v>
      </c>
      <c r="K24" s="4">
        <f t="shared" si="3"/>
        <v>-22.239714353237403</v>
      </c>
      <c r="L24" s="26">
        <f t="shared" si="4"/>
        <v>-1</v>
      </c>
    </row>
    <row r="25" spans="1:14" x14ac:dyDescent="0.35">
      <c r="A25" s="15">
        <f t="shared" si="0"/>
        <v>15</v>
      </c>
      <c r="B25" s="17" t="s">
        <v>32</v>
      </c>
      <c r="C25" s="27"/>
      <c r="D25" s="18"/>
      <c r="E25" s="4">
        <v>1053.8831648801533</v>
      </c>
      <c r="F25" s="4">
        <v>270.14767071750344</v>
      </c>
      <c r="H25" s="19">
        <v>1387</v>
      </c>
      <c r="I25" s="19">
        <v>0</v>
      </c>
      <c r="K25" s="4">
        <f t="shared" si="3"/>
        <v>62.969164402343267</v>
      </c>
      <c r="L25" s="26">
        <f t="shared" si="4"/>
        <v>4.7558684215930291E-2</v>
      </c>
    </row>
    <row r="26" spans="1:14" x14ac:dyDescent="0.35">
      <c r="A26" s="15"/>
      <c r="B26" s="17"/>
      <c r="C26" s="27"/>
      <c r="D26" s="18"/>
      <c r="E26" s="4"/>
      <c r="F26" s="4"/>
      <c r="H26" s="19"/>
      <c r="I26" s="19"/>
      <c r="K26" s="4"/>
      <c r="L26" s="26"/>
    </row>
    <row r="27" spans="1:14" x14ac:dyDescent="0.35">
      <c r="A27" s="15">
        <f>A25+1</f>
        <v>16</v>
      </c>
      <c r="B27" s="20" t="s">
        <v>33</v>
      </c>
      <c r="C27" s="27"/>
      <c r="D27" s="18"/>
      <c r="E27" s="4">
        <v>39.094828642512894</v>
      </c>
      <c r="F27" s="4">
        <v>0</v>
      </c>
      <c r="H27" s="19">
        <v>75</v>
      </c>
      <c r="I27" s="19">
        <v>0</v>
      </c>
      <c r="K27" s="4">
        <f t="shared" ref="K27:K30" si="5">SUM(H27:I27)-SUM(E27:F27)</f>
        <v>35.905171357487106</v>
      </c>
      <c r="L27" s="26">
        <f t="shared" ref="L27:L30" si="6">IF(ISERROR(K27/SUM(E27:F27)),100%,K27/SUM(E27:F27))</f>
        <v>0.91841229656760126</v>
      </c>
    </row>
    <row r="28" spans="1:14" ht="56.5" customHeight="1" x14ac:dyDescent="0.35">
      <c r="A28" s="15">
        <f t="shared" si="0"/>
        <v>17</v>
      </c>
      <c r="B28" s="17" t="s">
        <v>34</v>
      </c>
      <c r="C28" s="27" t="s">
        <v>35</v>
      </c>
      <c r="D28" s="18"/>
      <c r="E28" s="4">
        <v>369.41047768629983</v>
      </c>
      <c r="F28" s="4">
        <v>49.766410854417842</v>
      </c>
      <c r="H28" s="19">
        <v>0</v>
      </c>
      <c r="I28" s="19">
        <v>249</v>
      </c>
      <c r="K28" s="4">
        <f t="shared" si="5"/>
        <v>-170.17688854071764</v>
      </c>
      <c r="L28" s="26">
        <f t="shared" si="6"/>
        <v>-0.40597870062243935</v>
      </c>
      <c r="N28" s="35" t="s">
        <v>65</v>
      </c>
    </row>
    <row r="29" spans="1:14" x14ac:dyDescent="0.35">
      <c r="A29" s="15">
        <f t="shared" si="0"/>
        <v>18</v>
      </c>
      <c r="B29" s="17" t="s">
        <v>36</v>
      </c>
      <c r="C29" s="27"/>
      <c r="D29" s="18"/>
      <c r="E29" s="4">
        <v>1085.0683229057036</v>
      </c>
      <c r="F29" s="4">
        <v>8.0678249519026934</v>
      </c>
      <c r="H29" s="19">
        <v>1046</v>
      </c>
      <c r="I29" s="19">
        <v>0</v>
      </c>
      <c r="K29" s="4">
        <f t="shared" si="5"/>
        <v>-47.136147857606147</v>
      </c>
      <c r="L29" s="26">
        <f t="shared" si="6"/>
        <v>-4.3120107179683335E-2</v>
      </c>
    </row>
    <row r="30" spans="1:14" ht="28.5" x14ac:dyDescent="0.35">
      <c r="A30" s="15">
        <f t="shared" si="0"/>
        <v>19</v>
      </c>
      <c r="B30" s="17" t="s">
        <v>37</v>
      </c>
      <c r="C30" s="27"/>
      <c r="D30" s="18"/>
      <c r="E30" s="4">
        <v>0</v>
      </c>
      <c r="F30" s="4">
        <v>0</v>
      </c>
      <c r="H30" s="19">
        <v>0</v>
      </c>
      <c r="I30" s="19">
        <v>51</v>
      </c>
      <c r="K30" s="4">
        <f t="shared" si="5"/>
        <v>51</v>
      </c>
      <c r="L30" s="26">
        <f t="shared" si="6"/>
        <v>1</v>
      </c>
      <c r="N30" s="35" t="s">
        <v>70</v>
      </c>
    </row>
    <row r="31" spans="1:14" x14ac:dyDescent="0.35">
      <c r="A31" s="15"/>
      <c r="B31" s="17"/>
      <c r="C31" s="27"/>
      <c r="D31" s="18"/>
      <c r="E31" s="4"/>
      <c r="F31" s="4"/>
      <c r="H31" s="19"/>
      <c r="I31" s="19"/>
      <c r="K31" s="4"/>
      <c r="L31" s="26"/>
    </row>
    <row r="32" spans="1:14" ht="30" customHeight="1" x14ac:dyDescent="0.35">
      <c r="A32" s="15">
        <f>A30+1</f>
        <v>20</v>
      </c>
      <c r="B32" s="17" t="s">
        <v>38</v>
      </c>
      <c r="C32" s="27" t="s">
        <v>39</v>
      </c>
      <c r="D32" s="18"/>
      <c r="E32" s="4">
        <v>132.93466623877021</v>
      </c>
      <c r="F32" s="4">
        <v>7.3045651436601728</v>
      </c>
      <c r="H32" s="19">
        <v>0</v>
      </c>
      <c r="I32" s="19">
        <v>0</v>
      </c>
      <c r="K32" s="4">
        <f t="shared" ref="K32:K36" si="7">SUM(H32:I32)-SUM(E32:F32)</f>
        <v>-140.23923138243038</v>
      </c>
      <c r="L32" s="26">
        <f t="shared" ref="L32:L36" si="8">IF(ISERROR(K32/SUM(E32:F32)),100%,K32/SUM(E32:F32))</f>
        <v>-1</v>
      </c>
      <c r="N32" s="35" t="s">
        <v>72</v>
      </c>
    </row>
    <row r="33" spans="1:14" x14ac:dyDescent="0.35">
      <c r="A33" s="15">
        <f t="shared" si="0"/>
        <v>21</v>
      </c>
      <c r="B33" s="17" t="s">
        <v>40</v>
      </c>
      <c r="C33" s="27"/>
      <c r="D33" s="18"/>
      <c r="E33" s="4">
        <v>5.2869255169658169</v>
      </c>
      <c r="F33" s="4">
        <v>28.248889254061446</v>
      </c>
      <c r="H33" s="19">
        <v>0</v>
      </c>
      <c r="I33" s="19">
        <v>0</v>
      </c>
      <c r="K33" s="4">
        <f t="shared" si="7"/>
        <v>-33.535814771027262</v>
      </c>
      <c r="L33" s="26">
        <f t="shared" si="8"/>
        <v>-1</v>
      </c>
    </row>
    <row r="34" spans="1:14" x14ac:dyDescent="0.35">
      <c r="A34" s="15">
        <f t="shared" si="0"/>
        <v>22</v>
      </c>
      <c r="B34" s="17" t="s">
        <v>41</v>
      </c>
      <c r="C34" s="27"/>
      <c r="D34" s="18"/>
      <c r="E34" s="4">
        <v>14.700884243312913</v>
      </c>
      <c r="F34" s="4">
        <v>252.05414501571218</v>
      </c>
      <c r="H34" s="19">
        <v>0</v>
      </c>
      <c r="I34" s="19">
        <v>305</v>
      </c>
      <c r="K34" s="4">
        <f t="shared" si="7"/>
        <v>38.244970740974907</v>
      </c>
      <c r="L34" s="26">
        <f t="shared" si="8"/>
        <v>0.14337113286002262</v>
      </c>
    </row>
    <row r="35" spans="1:14" ht="28.5" x14ac:dyDescent="0.35">
      <c r="A35" s="15">
        <f t="shared" si="0"/>
        <v>23</v>
      </c>
      <c r="B35" s="17" t="s">
        <v>42</v>
      </c>
      <c r="C35" s="27"/>
      <c r="D35" s="18"/>
      <c r="E35" s="4">
        <v>537.57360239490242</v>
      </c>
      <c r="F35" s="4">
        <v>8.7693006078899689</v>
      </c>
      <c r="H35" s="19">
        <v>620</v>
      </c>
      <c r="I35" s="19">
        <v>0</v>
      </c>
      <c r="K35" s="4">
        <f t="shared" si="7"/>
        <v>73.657096997207645</v>
      </c>
      <c r="L35" s="26">
        <f t="shared" si="8"/>
        <v>0.13481843836970495</v>
      </c>
      <c r="N35" s="35" t="s">
        <v>66</v>
      </c>
    </row>
    <row r="36" spans="1:14" ht="28.5" x14ac:dyDescent="0.35">
      <c r="A36" s="15">
        <f t="shared" si="0"/>
        <v>24</v>
      </c>
      <c r="B36" s="17" t="s">
        <v>43</v>
      </c>
      <c r="C36" s="27"/>
      <c r="D36" s="18"/>
      <c r="E36" s="4">
        <v>54.758218695858638</v>
      </c>
      <c r="F36" s="4">
        <v>0</v>
      </c>
      <c r="H36" s="19">
        <v>106</v>
      </c>
      <c r="I36" s="19">
        <v>0</v>
      </c>
      <c r="K36" s="4">
        <f t="shared" si="7"/>
        <v>51.241781304141362</v>
      </c>
      <c r="L36" s="26">
        <f t="shared" si="8"/>
        <v>0.9357824729243206</v>
      </c>
      <c r="N36" s="35" t="s">
        <v>67</v>
      </c>
    </row>
    <row r="37" spans="1:14" x14ac:dyDescent="0.35">
      <c r="A37" s="15"/>
      <c r="B37" s="17"/>
      <c r="C37" s="27"/>
      <c r="D37" s="18"/>
      <c r="E37" s="4"/>
      <c r="F37" s="4"/>
      <c r="H37" s="19"/>
      <c r="I37" s="19"/>
      <c r="K37" s="4"/>
      <c r="L37" s="26"/>
    </row>
    <row r="38" spans="1:14" x14ac:dyDescent="0.35">
      <c r="A38" s="15">
        <f>A36+1</f>
        <v>25</v>
      </c>
      <c r="B38" s="20" t="s">
        <v>44</v>
      </c>
      <c r="C38" s="27"/>
      <c r="D38" s="22"/>
      <c r="E38" s="4">
        <v>0</v>
      </c>
      <c r="F38" s="4">
        <v>142.921094034004</v>
      </c>
      <c r="H38" s="19">
        <v>0</v>
      </c>
      <c r="I38" s="19">
        <v>152</v>
      </c>
      <c r="K38" s="4">
        <f t="shared" ref="K38:K40" si="9">SUM(H38:I38)-SUM(E38:F38)</f>
        <v>9.0789059659960003</v>
      </c>
      <c r="L38" s="26">
        <f t="shared" ref="L38:L40" si="10">IF(ISERROR(K38/SUM(E38:F38)),100%,K38/SUM(E38:F38))</f>
        <v>6.3523904762693276E-2</v>
      </c>
      <c r="M38" s="4"/>
    </row>
    <row r="39" spans="1:14" x14ac:dyDescent="0.35">
      <c r="A39" s="15">
        <f t="shared" si="0"/>
        <v>26</v>
      </c>
      <c r="B39" s="20" t="s">
        <v>45</v>
      </c>
      <c r="C39" s="27"/>
      <c r="D39" s="22"/>
      <c r="E39" s="4">
        <v>0</v>
      </c>
      <c r="F39" s="4">
        <v>0</v>
      </c>
      <c r="H39" s="19">
        <v>0</v>
      </c>
      <c r="I39" s="19">
        <v>25</v>
      </c>
      <c r="K39" s="4">
        <f t="shared" si="9"/>
        <v>25</v>
      </c>
      <c r="L39" s="26">
        <f t="shared" si="10"/>
        <v>1</v>
      </c>
      <c r="M39" s="4"/>
    </row>
    <row r="40" spans="1:14" x14ac:dyDescent="0.35">
      <c r="A40" s="15">
        <f t="shared" si="0"/>
        <v>27</v>
      </c>
      <c r="B40" s="20" t="s">
        <v>46</v>
      </c>
      <c r="C40" s="27"/>
      <c r="D40" s="22"/>
      <c r="E40" s="4">
        <v>0</v>
      </c>
      <c r="F40" s="4">
        <v>0</v>
      </c>
      <c r="H40" s="19">
        <v>0</v>
      </c>
      <c r="I40" s="19">
        <v>20</v>
      </c>
      <c r="K40" s="4">
        <f t="shared" si="9"/>
        <v>20</v>
      </c>
      <c r="L40" s="26">
        <f t="shared" si="10"/>
        <v>1</v>
      </c>
      <c r="M40" s="4"/>
    </row>
    <row r="41" spans="1:14" x14ac:dyDescent="0.35">
      <c r="A41" s="15"/>
      <c r="B41" s="20"/>
      <c r="C41" s="27"/>
      <c r="D41" s="22"/>
      <c r="E41" s="4"/>
      <c r="F41" s="4"/>
      <c r="H41" s="19"/>
      <c r="I41" s="19"/>
      <c r="K41" s="4"/>
      <c r="L41" s="26"/>
      <c r="M41" s="4"/>
    </row>
    <row r="42" spans="1:14" x14ac:dyDescent="0.35">
      <c r="A42" s="15">
        <f>A40+1</f>
        <v>28</v>
      </c>
      <c r="B42" s="20" t="s">
        <v>47</v>
      </c>
      <c r="C42" s="27"/>
      <c r="D42" s="18"/>
      <c r="E42" s="4">
        <v>71.381934310538696</v>
      </c>
      <c r="F42" s="4">
        <v>0</v>
      </c>
      <c r="H42" s="19">
        <v>95</v>
      </c>
      <c r="I42" s="19">
        <v>0</v>
      </c>
      <c r="K42" s="4">
        <f t="shared" ref="K42:K43" si="11">SUM(H42:I42)-SUM(E42:F42)</f>
        <v>23.618065689461304</v>
      </c>
      <c r="L42" s="26">
        <f t="shared" ref="L42:L43" si="12">IF(ISERROR(K42/SUM(E42:F42)),100%,K42/SUM(E42:F42))</f>
        <v>0.3308689504926231</v>
      </c>
    </row>
    <row r="43" spans="1:14" x14ac:dyDescent="0.35">
      <c r="A43" s="15">
        <f t="shared" si="0"/>
        <v>29</v>
      </c>
      <c r="B43" s="20" t="s">
        <v>48</v>
      </c>
      <c r="C43" s="27"/>
      <c r="D43" s="18"/>
      <c r="E43" s="4">
        <v>0</v>
      </c>
      <c r="F43" s="4">
        <v>0</v>
      </c>
      <c r="H43" s="19">
        <v>25</v>
      </c>
      <c r="I43" s="19">
        <v>0</v>
      </c>
      <c r="K43" s="4">
        <f t="shared" si="11"/>
        <v>25</v>
      </c>
      <c r="L43" s="26">
        <f t="shared" si="12"/>
        <v>1</v>
      </c>
    </row>
    <row r="44" spans="1:14" x14ac:dyDescent="0.35">
      <c r="A44" s="15"/>
      <c r="B44" s="20"/>
      <c r="C44" s="27"/>
      <c r="D44" s="18"/>
      <c r="E44" s="4"/>
      <c r="F44" s="4"/>
      <c r="H44" s="19"/>
      <c r="I44" s="19"/>
      <c r="K44" s="4"/>
      <c r="L44" s="26"/>
    </row>
    <row r="45" spans="1:14" x14ac:dyDescent="0.35">
      <c r="A45" s="15">
        <f>A43+1</f>
        <v>30</v>
      </c>
      <c r="B45" s="20" t="s">
        <v>49</v>
      </c>
      <c r="C45" s="27"/>
      <c r="D45" s="18"/>
      <c r="E45" s="4">
        <v>36.432587135624878</v>
      </c>
      <c r="F45" s="4">
        <v>82.312424611674217</v>
      </c>
      <c r="H45" s="19">
        <v>80</v>
      </c>
      <c r="I45" s="19">
        <v>61</v>
      </c>
      <c r="K45" s="4">
        <f t="shared" ref="K45" si="13">SUM(H45:I45)-SUM(E45:F45)</f>
        <v>22.254988252700912</v>
      </c>
      <c r="L45" s="26">
        <f t="shared" ref="L45" si="14">IF(ISERROR(K45/SUM(E45:F45)),100%,K45/SUM(E45:F45))</f>
        <v>0.18741830014772903</v>
      </c>
    </row>
    <row r="46" spans="1:14" x14ac:dyDescent="0.35">
      <c r="A46" s="15"/>
      <c r="B46" s="20"/>
      <c r="C46" s="27"/>
      <c r="D46" s="18"/>
      <c r="E46" s="4"/>
      <c r="F46" s="4"/>
      <c r="H46" s="19"/>
      <c r="I46" s="19"/>
      <c r="K46" s="4"/>
      <c r="L46" s="26"/>
    </row>
    <row r="47" spans="1:14" s="35" customFormat="1" x14ac:dyDescent="0.35">
      <c r="A47" s="28">
        <f>A45+1</f>
        <v>31</v>
      </c>
      <c r="B47" s="29" t="s">
        <v>50</v>
      </c>
      <c r="C47" s="30"/>
      <c r="D47" s="31"/>
      <c r="E47" s="4">
        <v>0</v>
      </c>
      <c r="F47" s="32">
        <v>12.588274514777458</v>
      </c>
      <c r="G47" s="33"/>
      <c r="H47" s="19">
        <v>0</v>
      </c>
      <c r="I47" s="34">
        <v>102</v>
      </c>
      <c r="K47" s="32">
        <f t="shared" ref="K47:K48" si="15">SUM(H47:I47)-SUM(E47:F47)</f>
        <v>89.411725485222547</v>
      </c>
      <c r="L47" s="36">
        <f t="shared" ref="L47:L48" si="16">IF(ISERROR(K47/SUM(E47:F47)),100%,K47/SUM(E47:F47))</f>
        <v>7.1027784928157978</v>
      </c>
      <c r="N47" s="35" t="s">
        <v>68</v>
      </c>
    </row>
    <row r="48" spans="1:14" ht="28.5" x14ac:dyDescent="0.35">
      <c r="A48" s="15">
        <f t="shared" si="0"/>
        <v>32</v>
      </c>
      <c r="B48" s="20" t="s">
        <v>51</v>
      </c>
      <c r="C48" s="27"/>
      <c r="D48" s="18"/>
      <c r="E48" s="4">
        <v>0</v>
      </c>
      <c r="F48" s="4">
        <v>41.148570581742383</v>
      </c>
      <c r="H48" s="19">
        <v>0</v>
      </c>
      <c r="I48" s="19">
        <v>105</v>
      </c>
      <c r="K48" s="4">
        <f t="shared" si="15"/>
        <v>63.851429418257617</v>
      </c>
      <c r="L48" s="26">
        <f t="shared" si="16"/>
        <v>1.5517289790520328</v>
      </c>
      <c r="N48" s="35" t="s">
        <v>69</v>
      </c>
    </row>
    <row r="49" spans="1:14" x14ac:dyDescent="0.35">
      <c r="A49" s="15"/>
      <c r="B49" s="20"/>
      <c r="C49" s="27"/>
      <c r="D49" s="18"/>
      <c r="E49" s="4"/>
      <c r="F49" s="4"/>
      <c r="H49" s="19"/>
      <c r="I49" s="19"/>
      <c r="K49" s="4"/>
      <c r="L49" s="26"/>
    </row>
    <row r="50" spans="1:14" x14ac:dyDescent="0.35">
      <c r="A50" s="15">
        <f>A48+1</f>
        <v>33</v>
      </c>
      <c r="B50" s="20" t="s">
        <v>52</v>
      </c>
      <c r="C50" s="27"/>
      <c r="D50" s="18"/>
      <c r="E50" s="4">
        <v>0</v>
      </c>
      <c r="F50" s="4">
        <v>0</v>
      </c>
      <c r="H50" s="19">
        <v>0</v>
      </c>
      <c r="I50" s="19">
        <v>30</v>
      </c>
      <c r="K50" s="4">
        <f t="shared" ref="K50" si="17">SUM(H50:I50)-SUM(E50:F50)</f>
        <v>30</v>
      </c>
      <c r="L50" s="26">
        <f t="shared" ref="L50" si="18">IF(ISERROR(K50/SUM(E50:F50)),100%,K50/SUM(E50:F50))</f>
        <v>1</v>
      </c>
    </row>
    <row r="51" spans="1:14" x14ac:dyDescent="0.35">
      <c r="A51" s="15"/>
      <c r="B51" s="20"/>
      <c r="C51" s="27"/>
      <c r="D51" s="18"/>
      <c r="E51" s="4"/>
      <c r="F51" s="4"/>
      <c r="H51" s="19"/>
      <c r="I51" s="19"/>
      <c r="K51" s="4"/>
      <c r="L51" s="26"/>
    </row>
    <row r="52" spans="1:14" x14ac:dyDescent="0.35">
      <c r="A52" s="15">
        <f>A50+1</f>
        <v>34</v>
      </c>
      <c r="B52" s="20" t="s">
        <v>53</v>
      </c>
      <c r="C52" s="27"/>
      <c r="D52" s="18"/>
      <c r="E52" s="4">
        <v>0</v>
      </c>
      <c r="F52" s="4">
        <v>75.968440445708751</v>
      </c>
      <c r="H52" s="19">
        <v>0</v>
      </c>
      <c r="I52" s="19">
        <v>103</v>
      </c>
      <c r="K52" s="4">
        <f t="shared" ref="K52:K58" si="19">SUM(H52:I52)-SUM(E52:F52)</f>
        <v>27.031559554291249</v>
      </c>
      <c r="L52" s="26">
        <f t="shared" ref="L52:L58" si="20">IF(ISERROR(K52/SUM(E52:F52)),100%,K52/SUM(E52:F52))</f>
        <v>0.35582617460219546</v>
      </c>
    </row>
    <row r="53" spans="1:14" x14ac:dyDescent="0.35">
      <c r="A53" s="15">
        <f t="shared" si="0"/>
        <v>35</v>
      </c>
      <c r="B53" s="20" t="s">
        <v>54</v>
      </c>
      <c r="C53" s="27"/>
      <c r="D53" s="18"/>
      <c r="E53" s="4">
        <v>0</v>
      </c>
      <c r="F53" s="4">
        <v>27.488262352816559</v>
      </c>
      <c r="H53" s="19">
        <v>0</v>
      </c>
      <c r="I53" s="19">
        <v>0</v>
      </c>
      <c r="K53" s="4">
        <f t="shared" si="19"/>
        <v>-27.488262352816559</v>
      </c>
      <c r="L53" s="26">
        <f t="shared" si="20"/>
        <v>-1</v>
      </c>
    </row>
    <row r="54" spans="1:14" x14ac:dyDescent="0.35">
      <c r="A54" s="15">
        <f t="shared" si="0"/>
        <v>36</v>
      </c>
      <c r="B54" s="20" t="s">
        <v>55</v>
      </c>
      <c r="C54" s="27"/>
      <c r="D54" s="18"/>
      <c r="E54" s="4">
        <v>6.9884271166130105</v>
      </c>
      <c r="F54" s="4">
        <v>0.27389575543917183</v>
      </c>
      <c r="H54" s="19">
        <v>35</v>
      </c>
      <c r="I54" s="19">
        <v>0</v>
      </c>
      <c r="K54" s="4">
        <f t="shared" si="19"/>
        <v>27.737677127947819</v>
      </c>
      <c r="L54" s="26">
        <f t="shared" si="20"/>
        <v>3.8193946505313834</v>
      </c>
    </row>
    <row r="55" spans="1:14" x14ac:dyDescent="0.35">
      <c r="A55" s="15">
        <f t="shared" si="0"/>
        <v>37</v>
      </c>
      <c r="B55" s="20" t="s">
        <v>56</v>
      </c>
      <c r="C55" s="27"/>
      <c r="D55" s="18"/>
      <c r="E55" s="4">
        <v>5.5368550216127277</v>
      </c>
      <c r="F55" s="4">
        <v>10.380744587135363</v>
      </c>
      <c r="H55" s="19">
        <v>20</v>
      </c>
      <c r="I55" s="19">
        <v>0</v>
      </c>
      <c r="K55" s="4">
        <f t="shared" si="19"/>
        <v>4.0824003912519089</v>
      </c>
      <c r="L55" s="26">
        <f t="shared" si="20"/>
        <v>0.25647085563128996</v>
      </c>
    </row>
    <row r="56" spans="1:14" x14ac:dyDescent="0.35">
      <c r="A56" s="15">
        <f t="shared" si="0"/>
        <v>38</v>
      </c>
      <c r="B56" s="20" t="s">
        <v>57</v>
      </c>
      <c r="C56" s="27"/>
      <c r="D56" s="18"/>
      <c r="E56" s="4">
        <v>0</v>
      </c>
      <c r="F56" s="4">
        <v>38.37697966611703</v>
      </c>
      <c r="H56" s="19">
        <v>0</v>
      </c>
      <c r="I56" s="19">
        <v>19</v>
      </c>
      <c r="K56" s="4">
        <f t="shared" si="19"/>
        <v>-19.37697966611703</v>
      </c>
      <c r="L56" s="26">
        <f t="shared" si="20"/>
        <v>-0.50491153380746456</v>
      </c>
    </row>
    <row r="57" spans="1:14" ht="28.5" x14ac:dyDescent="0.35">
      <c r="A57" s="15">
        <f t="shared" si="0"/>
        <v>39</v>
      </c>
      <c r="B57" s="20" t="s">
        <v>58</v>
      </c>
      <c r="C57" s="27"/>
      <c r="D57" s="18"/>
      <c r="E57" s="4">
        <v>0</v>
      </c>
      <c r="F57" s="4">
        <v>0</v>
      </c>
      <c r="H57" s="19">
        <v>0</v>
      </c>
      <c r="I57" s="19">
        <v>99</v>
      </c>
      <c r="K57" s="4">
        <f t="shared" si="19"/>
        <v>99</v>
      </c>
      <c r="L57" s="26">
        <f t="shared" si="20"/>
        <v>1</v>
      </c>
      <c r="N57" s="35" t="s">
        <v>62</v>
      </c>
    </row>
    <row r="58" spans="1:14" x14ac:dyDescent="0.35">
      <c r="A58" s="15">
        <f t="shared" si="0"/>
        <v>40</v>
      </c>
      <c r="B58" s="20" t="s">
        <v>59</v>
      </c>
      <c r="C58" s="27"/>
      <c r="D58" s="18"/>
      <c r="E58" s="4">
        <v>0</v>
      </c>
      <c r="F58" s="4">
        <v>0</v>
      </c>
      <c r="H58" s="19">
        <v>0</v>
      </c>
      <c r="I58" s="19">
        <v>22</v>
      </c>
      <c r="K58" s="4">
        <f t="shared" si="19"/>
        <v>22</v>
      </c>
      <c r="L58" s="26">
        <f t="shared" si="20"/>
        <v>1</v>
      </c>
    </row>
    <row r="59" spans="1:14" x14ac:dyDescent="0.35">
      <c r="A59" s="15"/>
      <c r="B59" s="20"/>
      <c r="C59" s="27"/>
      <c r="D59" s="18"/>
      <c r="E59" s="4"/>
      <c r="F59" s="4"/>
      <c r="H59" s="19"/>
      <c r="I59" s="19"/>
      <c r="K59" s="4"/>
      <c r="L59" s="26"/>
    </row>
    <row r="60" spans="1:14" ht="28.5" x14ac:dyDescent="0.35">
      <c r="A60" s="15">
        <f>A58+1</f>
        <v>41</v>
      </c>
      <c r="B60" s="20" t="s">
        <v>60</v>
      </c>
      <c r="C60" s="27"/>
      <c r="D60" s="18"/>
      <c r="E60" s="4">
        <v>102.17367546739908</v>
      </c>
      <c r="F60" s="4">
        <v>-552.80553435482102</v>
      </c>
      <c r="H60" s="23">
        <v>20</v>
      </c>
      <c r="I60" s="23">
        <v>29</v>
      </c>
      <c r="K60" s="4">
        <f t="shared" ref="K60" si="21">SUM(H60:I60)-SUM(E60:F60)</f>
        <v>499.63185888742191</v>
      </c>
      <c r="L60" s="26">
        <f t="shared" ref="L60" si="22">IF(ISERROR(K60/SUM(E60:F60)),100%,K60/SUM(E60:F60))</f>
        <v>-1.1087362090220996</v>
      </c>
      <c r="N60" s="35" t="s">
        <v>64</v>
      </c>
    </row>
    <row r="61" spans="1:14" x14ac:dyDescent="0.35">
      <c r="A61" s="15">
        <f t="shared" si="0"/>
        <v>42</v>
      </c>
      <c r="B61" s="20"/>
      <c r="C61" s="27"/>
      <c r="D61" s="18"/>
      <c r="E61" s="4"/>
      <c r="F61" s="4"/>
      <c r="H61" s="23"/>
      <c r="I61" s="23"/>
      <c r="K61" s="4"/>
      <c r="L61" s="4"/>
    </row>
    <row r="62" spans="1:14" x14ac:dyDescent="0.35">
      <c r="A62" s="15">
        <f t="shared" si="0"/>
        <v>43</v>
      </c>
      <c r="B62" s="13" t="s">
        <v>61</v>
      </c>
      <c r="C62" s="27"/>
      <c r="D62" s="21"/>
      <c r="E62" s="24">
        <f>SUM(E38:E61,E11:E36)</f>
        <v>6944.1105870418187</v>
      </c>
      <c r="F62" s="24">
        <f>SUM(F38:F61,F11:F36)</f>
        <v>962.51947557007463</v>
      </c>
      <c r="H62" s="24">
        <f>SUM(H38:H61,H11:H36)</f>
        <v>6602</v>
      </c>
      <c r="I62" s="24">
        <f>SUM(I38:I61,I11:I36)</f>
        <v>2529</v>
      </c>
      <c r="K62" s="24">
        <f>E62+F62-H62-I62</f>
        <v>-1224.3699373881063</v>
      </c>
      <c r="L62" s="21"/>
    </row>
    <row r="63" spans="1:14" x14ac:dyDescent="0.35">
      <c r="D63" s="21"/>
      <c r="E63" s="21"/>
      <c r="F63" s="21"/>
      <c r="H63" s="21"/>
      <c r="I63" s="21"/>
      <c r="J63" s="21"/>
      <c r="K63" s="21"/>
      <c r="L63" s="21"/>
    </row>
    <row r="64" spans="1:14" x14ac:dyDescent="0.35">
      <c r="E64" s="4"/>
      <c r="J64" s="4"/>
    </row>
    <row r="65" spans="4:9" x14ac:dyDescent="0.35">
      <c r="D65" s="4"/>
      <c r="E65" s="4"/>
      <c r="H65" s="4"/>
      <c r="I65" s="4"/>
    </row>
    <row r="66" spans="4:9" x14ac:dyDescent="0.35">
      <c r="E66" s="4"/>
    </row>
    <row r="67" spans="4:9" x14ac:dyDescent="0.35">
      <c r="E67" s="4"/>
    </row>
    <row r="68" spans="4:9" x14ac:dyDescent="0.35">
      <c r="E68" s="4"/>
    </row>
    <row r="69" spans="4:9" x14ac:dyDescent="0.35">
      <c r="E69" s="4"/>
    </row>
    <row r="70" spans="4:9" x14ac:dyDescent="0.35">
      <c r="E70" s="4"/>
      <c r="F70" s="4"/>
    </row>
    <row r="71" spans="4:9" x14ac:dyDescent="0.35">
      <c r="E71" s="4"/>
    </row>
    <row r="72" spans="4:9" x14ac:dyDescent="0.35">
      <c r="E72" s="4"/>
    </row>
  </sheetData>
  <mergeCells count="8">
    <mergeCell ref="E7:F7"/>
    <mergeCell ref="H7:I7"/>
    <mergeCell ref="K8:L8"/>
    <mergeCell ref="K6:L6"/>
    <mergeCell ref="A1:N1"/>
    <mergeCell ref="A2:N2"/>
    <mergeCell ref="A4:N4"/>
    <mergeCell ref="A5:N5"/>
  </mergeCells>
  <phoneticPr fontId="10" type="noConversion"/>
  <conditionalFormatting sqref="J3 D6:F6 H6:I61 D7:E7 D8:F61 J64 J66:J1048576">
    <cfRule type="cellIs" dxfId="1" priority="4" operator="equal">
      <formula>"YES"</formula>
    </cfRule>
  </conditionalFormatting>
  <conditionalFormatting sqref="K8">
    <cfRule type="cellIs" dxfId="0" priority="2" operator="equal">
      <formula>"YES"</formula>
    </cfRule>
  </conditionalFormatting>
  <printOptions horizontalCentered="1"/>
  <pageMargins left="0.7" right="0.7" top="0.75" bottom="0.75" header="0.3" footer="0.3"/>
  <pageSetup scale="41" orientation="landscape" r:id="rId1"/>
  <headerFooter>
    <oddHeader>&amp;R&amp;"Arial,Bold"AEY-YUB-045(a)
Attachment 1
Schedule 9.2
Page &amp;P of 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S9.2</vt:lpstr>
      <vt:lpstr>S9.2!Print_Titles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2023-09-28T23:10:33Z</dcterms:created>
  <dcterms:modified xsi:type="dcterms:W3CDTF">2023-09-29T01:35:40Z</dcterms:modified>
  <cp:category/>
  <cp:contentStatus/>
</cp:coreProperties>
</file>