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62" documentId="8_{9990414A-AD49-44E7-B506-0AFE8ABDE555}" xr6:coauthVersionLast="47" xr6:coauthVersionMax="47" xr10:uidLastSave="{E9AD0CAF-264C-4CB4-9EFF-BC03564C0B67}"/>
  <bookViews>
    <workbookView xWindow="-110" yWindow="-110" windowWidth="22780" windowHeight="14660" xr2:uid="{1B4E0419-373C-434C-B365-926C5E4B80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10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G54" i="1"/>
  <c r="G53" i="1"/>
  <c r="G57" i="1" l="1"/>
  <c r="I58" i="1"/>
  <c r="I57" i="1"/>
  <c r="H58" i="1"/>
  <c r="H57" i="1"/>
  <c r="J57" i="1" s="1"/>
  <c r="G58" i="1"/>
  <c r="J58" i="1" l="1"/>
</calcChain>
</file>

<file path=xl/sharedStrings.xml><?xml version="1.0" encoding="utf-8"?>
<sst xmlns="http://schemas.openxmlformats.org/spreadsheetml/2006/main" count="177" uniqueCount="62">
  <si>
    <t>ATCO Electric Yukon (AEY)</t>
  </si>
  <si>
    <t>2023-2024 General Rate Application (GRA)</t>
  </si>
  <si>
    <t>Generation and Waterway Expenditures for Fish Lake</t>
  </si>
  <si>
    <t>($000)</t>
  </si>
  <si>
    <t>Line</t>
  </si>
  <si>
    <t>GRA</t>
  </si>
  <si>
    <t>S9.2 Line No.</t>
  </si>
  <si>
    <t>Project Name</t>
  </si>
  <si>
    <t>Category (Waterway / Generation)</t>
  </si>
  <si>
    <t>No.</t>
  </si>
  <si>
    <t>Actual</t>
  </si>
  <si>
    <t>Approved</t>
  </si>
  <si>
    <t>Test</t>
  </si>
  <si>
    <t>2016-17</t>
  </si>
  <si>
    <t>Fish Lake Unit 1 Turbine and Building Replacement</t>
  </si>
  <si>
    <t>Generation</t>
  </si>
  <si>
    <t>Fish Lake Dyke Upgrade</t>
  </si>
  <si>
    <t>Waterway</t>
  </si>
  <si>
    <t>Fish Lake Unit 2 Siding Replacement</t>
  </si>
  <si>
    <t>Louise Lake Control Structure</t>
  </si>
  <si>
    <t xml:space="preserve"> -   </t>
  </si>
  <si>
    <t>Fish Lake Unit 1 Fiber Communication</t>
  </si>
  <si>
    <t>Fish Lake Unit 2 SCADA</t>
  </si>
  <si>
    <t>Fish Lake Unit 2 Penstock Improvements</t>
  </si>
  <si>
    <t>Fish Lake Unit 1 Spillway Diversion Structure</t>
  </si>
  <si>
    <t>Fish Lake Unit 2 Building Improvements</t>
  </si>
  <si>
    <t>Fish Lake Unit 2 Vibration Monitoring</t>
  </si>
  <si>
    <t>Fish Lake Ditch 3 Diversion Replacement</t>
  </si>
  <si>
    <t>Fish Lake Unit 2 Head Pond Low Level Outlet Pipe</t>
  </si>
  <si>
    <t>Fish Lake Unit 1 Needle Detach Failure</t>
  </si>
  <si>
    <t>Fish Lake Unit 2 Assessment</t>
  </si>
  <si>
    <t>Fish Lake Water Monitoring Upgrades</t>
  </si>
  <si>
    <t>Fish Lake #2 Head Pond Spillway Replacement</t>
  </si>
  <si>
    <t>Louise Lake Containment Dyke Seismic Analysis</t>
  </si>
  <si>
    <t>Fish Lake Ditch 1 Intake Building - Design</t>
  </si>
  <si>
    <t xml:space="preserve">-   </t>
  </si>
  <si>
    <t>2023-24</t>
  </si>
  <si>
    <t>Fish Lake Unit 2 - Replace Power Station -  Detailed Design</t>
  </si>
  <si>
    <t>Fish Lake 1 Roof Replacement</t>
  </si>
  <si>
    <t>Fish Lake 2 Replace Power Station FEED</t>
  </si>
  <si>
    <t>Fish Lake 2 Head pond Intake Building Replacement</t>
  </si>
  <si>
    <t>Fish Lake Ditch 1 Failure</t>
  </si>
  <si>
    <t>Fish Lake Unit 2 Condition Assessment and Options Analysis</t>
  </si>
  <si>
    <t>Fish Lake 2 TIV actuator and wicket gates</t>
  </si>
  <si>
    <t>Fish Lake Unit 1 Roof Design</t>
  </si>
  <si>
    <t>Fish Lake Unit 2 Bearing and Shaft Repair</t>
  </si>
  <si>
    <t>Fish Lake Unit 2 TIV Replace</t>
  </si>
  <si>
    <t>Fish Lake 1 Add TIV Actuator</t>
  </si>
  <si>
    <t>Fish Lake 1 TIV replacement</t>
  </si>
  <si>
    <t>Fish Lake 2 Add bypass valve actuator and automation</t>
  </si>
  <si>
    <t xml:space="preserve">Fish Lake 2 PLC Replacement </t>
  </si>
  <si>
    <t>Fish Lake Unit 2 DC TIV Actuator &amp; Wicket Gate Replacement</t>
  </si>
  <si>
    <t>2023-25</t>
  </si>
  <si>
    <t>Louise Lake Auxiliary Structure Replacement</t>
  </si>
  <si>
    <t>2023-26</t>
  </si>
  <si>
    <t>Add transfer trip scheme</t>
  </si>
  <si>
    <t>Fish Creek Diversion</t>
  </si>
  <si>
    <t>Category</t>
  </si>
  <si>
    <t>2013-2017 Actual</t>
  </si>
  <si>
    <t>2018-2022 Actual</t>
  </si>
  <si>
    <t>2023-2024 Test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</si>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</sst>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1" fillId="0" borderId="3" xfId="0" applyNumberFormat="1" applyFont="1" applyBorder="1"/>
    <xf numFmtId="0" fontId="1" fillId="0" borderId="3" xfId="0" applyFont="1" applyBorder="1"/>
    <xf numFmtId="0" fontId="2" fillId="0" borderId="3" xfId="0" applyFont="1" applyBorder="1"/>
    <xf numFmtId="0" fontId="4" fillId="0" borderId="4" xfId="0" applyFont="1" applyBorder="1"/>
    <xf numFmtId="0" fontId="1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823C-C048-43EC-B4A4-426504910B75}">
  <sheetPr>
    <pageSetUpPr fitToPage="1"/>
  </sheetPr>
  <dimension ref="A1:AC58"/>
  <sheetViews>
    <sheetView tabSelected="1" view="pageBreakPreview" topLeftCell="A16" zoomScale="60" zoomScaleNormal="100" workbookViewId="0">
      <selection activeCell="A56" sqref="A56"/>
    </sheetView>
  </sheetViews>
  <sheetFormatPr defaultColWidth="9" defaultRowHeight="14.25" customHeight="1" x14ac:dyDescent="0.3"/>
  <cols>
    <col min="1" max="1" width="9" style="4"/>
    <col min="2" max="2" width="2.54296875" style="3" customWidth="1"/>
    <col min="3" max="3" width="9" style="3" bestFit="1" customWidth="1"/>
    <col min="4" max="4" width="9" style="4"/>
    <col min="5" max="5" width="52" style="18" bestFit="1" customWidth="1"/>
    <col min="6" max="6" width="20.54296875" style="4" customWidth="1"/>
    <col min="7" max="7" width="9" style="3"/>
    <col min="8" max="8" width="10.26953125" style="3" bestFit="1" customWidth="1"/>
    <col min="9" max="9" width="9" style="3"/>
    <col min="10" max="10" width="10.26953125" style="3" bestFit="1" customWidth="1"/>
    <col min="11" max="11" width="9" style="3"/>
    <col min="12" max="12" width="10.26953125" style="3" bestFit="1" customWidth="1"/>
    <col min="13" max="13" width="9" style="3"/>
    <col min="14" max="14" width="10.26953125" style="3" bestFit="1" customWidth="1"/>
    <col min="15" max="15" width="9" style="3"/>
    <col min="16" max="16" width="10.26953125" style="3" bestFit="1" customWidth="1"/>
    <col min="17" max="16384" width="9" style="3"/>
  </cols>
  <sheetData>
    <row r="1" spans="1:29" ht="14" x14ac:dyDescent="0.3">
      <c r="C1" s="36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9" ht="14" x14ac:dyDescent="0.3"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9" ht="14" x14ac:dyDescent="0.3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9" ht="14" x14ac:dyDescent="0.3">
      <c r="B4" s="25"/>
      <c r="C4" s="34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  <c r="AA4" s="25"/>
      <c r="AB4" s="25"/>
      <c r="AC4" s="25"/>
    </row>
    <row r="5" spans="1:29" ht="14" x14ac:dyDescent="0.3">
      <c r="B5" s="25"/>
      <c r="C5" s="35" t="s"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  <c r="AA5" s="25"/>
      <c r="AB5" s="25"/>
      <c r="AC5" s="25"/>
    </row>
    <row r="7" spans="1:29" ht="14" x14ac:dyDescent="0.3">
      <c r="A7" s="21" t="s">
        <v>4</v>
      </c>
      <c r="C7" s="31" t="s">
        <v>5</v>
      </c>
      <c r="D7" s="31" t="s">
        <v>6</v>
      </c>
      <c r="E7" s="29" t="s">
        <v>7</v>
      </c>
      <c r="F7" s="31" t="s">
        <v>8</v>
      </c>
      <c r="G7" s="33">
        <v>2013</v>
      </c>
      <c r="H7" s="33"/>
      <c r="I7" s="33">
        <v>2014</v>
      </c>
      <c r="J7" s="33"/>
      <c r="K7" s="33">
        <v>2015</v>
      </c>
      <c r="L7" s="33"/>
      <c r="M7" s="33">
        <v>2016</v>
      </c>
      <c r="N7" s="33"/>
      <c r="O7" s="33">
        <v>2017</v>
      </c>
      <c r="P7" s="33"/>
      <c r="Q7" s="22">
        <v>2018</v>
      </c>
      <c r="R7" s="22">
        <v>2019</v>
      </c>
      <c r="S7" s="22">
        <v>2020</v>
      </c>
      <c r="T7" s="22">
        <v>2021</v>
      </c>
      <c r="U7" s="22">
        <v>2022</v>
      </c>
      <c r="V7" s="22">
        <v>2023</v>
      </c>
      <c r="W7" s="22">
        <v>2024</v>
      </c>
    </row>
    <row r="8" spans="1:29" ht="14" x14ac:dyDescent="0.3">
      <c r="A8" s="26" t="s">
        <v>9</v>
      </c>
      <c r="C8" s="32"/>
      <c r="D8" s="32"/>
      <c r="E8" s="30"/>
      <c r="F8" s="32"/>
      <c r="G8" s="22" t="s">
        <v>10</v>
      </c>
      <c r="H8" s="22" t="s">
        <v>11</v>
      </c>
      <c r="I8" s="22" t="s">
        <v>10</v>
      </c>
      <c r="J8" s="22" t="s">
        <v>11</v>
      </c>
      <c r="K8" s="22" t="s">
        <v>10</v>
      </c>
      <c r="L8" s="22" t="s">
        <v>11</v>
      </c>
      <c r="M8" s="22" t="s">
        <v>10</v>
      </c>
      <c r="N8" s="22" t="s">
        <v>11</v>
      </c>
      <c r="O8" s="22" t="s">
        <v>10</v>
      </c>
      <c r="P8" s="22" t="s">
        <v>11</v>
      </c>
      <c r="Q8" s="22" t="s">
        <v>10</v>
      </c>
      <c r="R8" s="22" t="s">
        <v>10</v>
      </c>
      <c r="S8" s="22" t="s">
        <v>10</v>
      </c>
      <c r="T8" s="22" t="s">
        <v>10</v>
      </c>
      <c r="U8" s="22" t="s">
        <v>10</v>
      </c>
      <c r="V8" s="22" t="s">
        <v>12</v>
      </c>
      <c r="W8" s="22" t="s">
        <v>12</v>
      </c>
    </row>
    <row r="9" spans="1:29" ht="14" x14ac:dyDescent="0.3">
      <c r="A9" s="4">
        <v>1</v>
      </c>
      <c r="C9" s="5" t="s">
        <v>13</v>
      </c>
      <c r="D9" s="13">
        <v>2</v>
      </c>
      <c r="E9" s="15" t="s">
        <v>14</v>
      </c>
      <c r="F9" s="13" t="s">
        <v>15</v>
      </c>
      <c r="G9" s="6">
        <v>1409</v>
      </c>
      <c r="H9" s="6">
        <v>1798</v>
      </c>
      <c r="I9" s="7">
        <v>426</v>
      </c>
      <c r="J9" s="7"/>
      <c r="K9" s="7">
        <v>15</v>
      </c>
      <c r="L9" s="7"/>
      <c r="M9" s="7"/>
      <c r="N9" s="7"/>
      <c r="O9" s="8"/>
      <c r="P9" s="7"/>
      <c r="Q9" s="5"/>
      <c r="R9" s="5"/>
      <c r="S9" s="5"/>
      <c r="T9" s="5"/>
      <c r="U9" s="5"/>
      <c r="V9" s="5"/>
      <c r="W9" s="5"/>
    </row>
    <row r="10" spans="1:29" ht="14" x14ac:dyDescent="0.3">
      <c r="A10" s="4">
        <f>A9+1</f>
        <v>2</v>
      </c>
      <c r="C10" s="5" t="s">
        <v>13</v>
      </c>
      <c r="D10" s="13">
        <v>3</v>
      </c>
      <c r="E10" s="15" t="s">
        <v>16</v>
      </c>
      <c r="F10" s="13" t="s">
        <v>17</v>
      </c>
      <c r="G10" s="7">
        <v>326</v>
      </c>
      <c r="H10" s="7">
        <v>300</v>
      </c>
      <c r="I10" s="6">
        <v>2226</v>
      </c>
      <c r="J10" s="6">
        <v>1420</v>
      </c>
      <c r="K10" s="7"/>
      <c r="L10" s="7"/>
      <c r="M10" s="7"/>
      <c r="N10" s="7"/>
      <c r="O10" s="8"/>
      <c r="P10" s="7"/>
      <c r="Q10" s="5"/>
      <c r="R10" s="5"/>
      <c r="S10" s="5"/>
      <c r="T10" s="5"/>
      <c r="U10" s="5"/>
      <c r="V10" s="5"/>
      <c r="W10" s="5"/>
    </row>
    <row r="11" spans="1:29" ht="14" x14ac:dyDescent="0.3">
      <c r="A11" s="4">
        <f t="shared" ref="A11:A56" si="0">A10+1</f>
        <v>3</v>
      </c>
      <c r="C11" s="5" t="s">
        <v>13</v>
      </c>
      <c r="D11" s="13">
        <v>4</v>
      </c>
      <c r="E11" s="15" t="s">
        <v>18</v>
      </c>
      <c r="F11" s="13" t="s">
        <v>15</v>
      </c>
      <c r="G11" s="7">
        <v>51</v>
      </c>
      <c r="H11" s="7">
        <v>35</v>
      </c>
      <c r="I11" s="7"/>
      <c r="J11" s="7"/>
      <c r="K11" s="7"/>
      <c r="L11" s="7"/>
      <c r="M11" s="7"/>
      <c r="N11" s="7"/>
      <c r="O11" s="8"/>
      <c r="P11" s="7"/>
      <c r="Q11" s="5"/>
      <c r="R11" s="5"/>
      <c r="S11" s="5"/>
      <c r="T11" s="5"/>
      <c r="U11" s="5"/>
      <c r="V11" s="5"/>
      <c r="W11" s="5"/>
    </row>
    <row r="12" spans="1:29" ht="14" x14ac:dyDescent="0.3">
      <c r="A12" s="4">
        <f t="shared" si="0"/>
        <v>4</v>
      </c>
      <c r="C12" s="5" t="s">
        <v>13</v>
      </c>
      <c r="D12" s="13">
        <v>5</v>
      </c>
      <c r="E12" s="15" t="s">
        <v>19</v>
      </c>
      <c r="F12" s="13" t="s">
        <v>17</v>
      </c>
      <c r="G12" s="7">
        <v>49</v>
      </c>
      <c r="H12" s="7" t="s">
        <v>20</v>
      </c>
      <c r="I12" s="7"/>
      <c r="J12" s="7"/>
      <c r="K12" s="7"/>
      <c r="L12" s="7"/>
      <c r="M12" s="7"/>
      <c r="N12" s="7"/>
      <c r="O12" s="8"/>
      <c r="P12" s="7"/>
      <c r="Q12" s="5"/>
      <c r="R12" s="5"/>
      <c r="S12" s="5"/>
      <c r="T12" s="5"/>
      <c r="U12" s="5"/>
      <c r="V12" s="5"/>
      <c r="W12" s="5"/>
    </row>
    <row r="13" spans="1:29" ht="14" x14ac:dyDescent="0.3">
      <c r="A13" s="4">
        <f t="shared" si="0"/>
        <v>5</v>
      </c>
      <c r="C13" s="5" t="s">
        <v>13</v>
      </c>
      <c r="D13" s="13">
        <v>6</v>
      </c>
      <c r="E13" s="15" t="s">
        <v>21</v>
      </c>
      <c r="F13" s="13" t="s">
        <v>15</v>
      </c>
      <c r="G13" s="7">
        <v>45</v>
      </c>
      <c r="H13" s="7">
        <v>20</v>
      </c>
      <c r="I13" s="7"/>
      <c r="J13" s="7"/>
      <c r="K13" s="7"/>
      <c r="L13" s="7"/>
      <c r="M13" s="7"/>
      <c r="N13" s="7"/>
      <c r="O13" s="8"/>
      <c r="P13" s="7"/>
      <c r="Q13" s="5"/>
      <c r="R13" s="5"/>
      <c r="S13" s="5"/>
      <c r="T13" s="5"/>
      <c r="U13" s="5"/>
      <c r="V13" s="5"/>
      <c r="W13" s="5"/>
    </row>
    <row r="14" spans="1:29" ht="14" x14ac:dyDescent="0.3">
      <c r="A14" s="4">
        <f t="shared" si="0"/>
        <v>6</v>
      </c>
      <c r="C14" s="5" t="s">
        <v>13</v>
      </c>
      <c r="D14" s="13">
        <v>7</v>
      </c>
      <c r="E14" s="15" t="s">
        <v>22</v>
      </c>
      <c r="F14" s="13" t="s">
        <v>15</v>
      </c>
      <c r="G14" s="7">
        <v>44</v>
      </c>
      <c r="H14" s="7">
        <v>50</v>
      </c>
      <c r="I14" s="7"/>
      <c r="J14" s="7"/>
      <c r="K14" s="7"/>
      <c r="L14" s="7"/>
      <c r="M14" s="7"/>
      <c r="N14" s="7"/>
      <c r="O14" s="8"/>
      <c r="P14" s="7"/>
      <c r="Q14" s="5"/>
      <c r="R14" s="5"/>
      <c r="S14" s="5"/>
      <c r="T14" s="5"/>
      <c r="U14" s="5"/>
      <c r="V14" s="5"/>
      <c r="W14" s="5"/>
    </row>
    <row r="15" spans="1:29" ht="14" x14ac:dyDescent="0.3">
      <c r="A15" s="4">
        <f t="shared" si="0"/>
        <v>7</v>
      </c>
      <c r="C15" s="5" t="s">
        <v>13</v>
      </c>
      <c r="D15" s="13">
        <v>8</v>
      </c>
      <c r="E15" s="15" t="s">
        <v>23</v>
      </c>
      <c r="F15" s="13" t="s">
        <v>15</v>
      </c>
      <c r="G15" s="7">
        <v>43</v>
      </c>
      <c r="H15" s="7">
        <v>40</v>
      </c>
      <c r="I15" s="7"/>
      <c r="J15" s="7"/>
      <c r="K15" s="7"/>
      <c r="L15" s="7"/>
      <c r="M15" s="7"/>
      <c r="N15" s="7"/>
      <c r="O15" s="8"/>
      <c r="P15" s="7"/>
      <c r="Q15" s="5"/>
      <c r="R15" s="5"/>
      <c r="S15" s="5"/>
      <c r="T15" s="5"/>
      <c r="U15" s="5"/>
      <c r="V15" s="5"/>
      <c r="W15" s="5"/>
    </row>
    <row r="16" spans="1:29" ht="14" x14ac:dyDescent="0.3">
      <c r="A16" s="4">
        <f t="shared" si="0"/>
        <v>8</v>
      </c>
      <c r="C16" s="5" t="s">
        <v>13</v>
      </c>
      <c r="D16" s="13">
        <v>9</v>
      </c>
      <c r="E16" s="15" t="s">
        <v>24</v>
      </c>
      <c r="F16" s="13" t="s">
        <v>17</v>
      </c>
      <c r="G16" s="7">
        <v>22</v>
      </c>
      <c r="H16" s="7">
        <v>20</v>
      </c>
      <c r="I16" s="7"/>
      <c r="J16" s="7">
        <v>100</v>
      </c>
      <c r="K16" s="7"/>
      <c r="L16" s="7"/>
      <c r="M16" s="7"/>
      <c r="N16" s="7"/>
      <c r="O16" s="7">
        <v>30</v>
      </c>
      <c r="P16" s="7">
        <v>413</v>
      </c>
      <c r="Q16" s="7">
        <v>0</v>
      </c>
      <c r="R16" s="7">
        <v>220</v>
      </c>
      <c r="S16" s="7">
        <v>527</v>
      </c>
      <c r="T16" s="7">
        <v>-5</v>
      </c>
      <c r="U16" s="7"/>
      <c r="V16" s="7"/>
      <c r="W16" s="7"/>
      <c r="X16" s="1"/>
      <c r="Y16" s="1"/>
    </row>
    <row r="17" spans="1:29" ht="14" x14ac:dyDescent="0.3">
      <c r="A17" s="4">
        <f t="shared" si="0"/>
        <v>9</v>
      </c>
      <c r="C17" s="5" t="s">
        <v>13</v>
      </c>
      <c r="D17" s="13">
        <v>10</v>
      </c>
      <c r="E17" s="15" t="s">
        <v>25</v>
      </c>
      <c r="F17" s="13" t="s">
        <v>15</v>
      </c>
      <c r="G17" s="7">
        <v>20</v>
      </c>
      <c r="H17" s="7">
        <v>20</v>
      </c>
      <c r="I17" s="7"/>
      <c r="J17" s="7"/>
      <c r="K17" s="7"/>
      <c r="L17" s="7"/>
      <c r="M17" s="7"/>
      <c r="N17" s="7"/>
      <c r="O17" s="8"/>
      <c r="P17" s="7"/>
      <c r="Q17" s="5"/>
      <c r="R17" s="5"/>
      <c r="S17" s="5"/>
      <c r="T17" s="5"/>
      <c r="U17" s="5"/>
      <c r="V17" s="5"/>
      <c r="W17" s="5"/>
    </row>
    <row r="18" spans="1:29" ht="14" x14ac:dyDescent="0.3">
      <c r="A18" s="4">
        <f t="shared" si="0"/>
        <v>10</v>
      </c>
      <c r="C18" s="5" t="s">
        <v>13</v>
      </c>
      <c r="D18" s="13">
        <v>11</v>
      </c>
      <c r="E18" s="15" t="s">
        <v>26</v>
      </c>
      <c r="F18" s="13" t="s">
        <v>15</v>
      </c>
      <c r="G18" s="7">
        <v>19</v>
      </c>
      <c r="H18" s="7">
        <v>20</v>
      </c>
      <c r="I18" s="7"/>
      <c r="J18" s="7"/>
      <c r="K18" s="7"/>
      <c r="L18" s="7"/>
      <c r="M18" s="7"/>
      <c r="N18" s="7"/>
      <c r="O18" s="8"/>
      <c r="P18" s="7"/>
      <c r="Q18" s="5"/>
      <c r="R18" s="5"/>
      <c r="S18" s="5"/>
      <c r="T18" s="5"/>
      <c r="U18" s="5"/>
      <c r="V18" s="5"/>
      <c r="W18" s="5"/>
    </row>
    <row r="19" spans="1:29" ht="14" x14ac:dyDescent="0.3">
      <c r="A19" s="4">
        <f t="shared" si="0"/>
        <v>11</v>
      </c>
      <c r="C19" s="5" t="s">
        <v>13</v>
      </c>
      <c r="D19" s="13">
        <v>12</v>
      </c>
      <c r="E19" s="15" t="s">
        <v>27</v>
      </c>
      <c r="F19" s="13" t="s">
        <v>17</v>
      </c>
      <c r="G19" s="7">
        <v>16</v>
      </c>
      <c r="H19" s="7" t="s">
        <v>20</v>
      </c>
      <c r="I19" s="7">
        <v>51</v>
      </c>
      <c r="J19" s="6">
        <v>1640</v>
      </c>
      <c r="K19" s="7">
        <v>67</v>
      </c>
      <c r="L19" s="7"/>
      <c r="M19" s="7"/>
      <c r="N19" s="6">
        <v>2915</v>
      </c>
      <c r="O19" s="8"/>
      <c r="P19" s="7"/>
      <c r="Q19" s="5"/>
      <c r="R19" s="5"/>
      <c r="S19" s="5"/>
      <c r="T19" s="5"/>
      <c r="U19" s="5"/>
      <c r="V19" s="5"/>
      <c r="W19" s="5"/>
    </row>
    <row r="20" spans="1:29" ht="14" x14ac:dyDescent="0.3">
      <c r="A20" s="4">
        <f t="shared" si="0"/>
        <v>12</v>
      </c>
      <c r="C20" s="5" t="s">
        <v>13</v>
      </c>
      <c r="D20" s="13">
        <v>13</v>
      </c>
      <c r="E20" s="15" t="s">
        <v>28</v>
      </c>
      <c r="F20" s="13" t="s">
        <v>17</v>
      </c>
      <c r="G20" s="7"/>
      <c r="H20" s="7"/>
      <c r="I20" s="7"/>
      <c r="J20" s="7">
        <v>30</v>
      </c>
      <c r="K20" s="7"/>
      <c r="L20" s="7"/>
      <c r="M20" s="7"/>
      <c r="N20" s="7"/>
      <c r="O20" s="8"/>
      <c r="P20" s="7"/>
      <c r="Q20" s="5"/>
      <c r="R20" s="5"/>
      <c r="S20" s="5"/>
      <c r="T20" s="5"/>
      <c r="U20" s="5"/>
      <c r="V20" s="5"/>
      <c r="W20" s="5"/>
    </row>
    <row r="21" spans="1:29" ht="14" x14ac:dyDescent="0.3">
      <c r="A21" s="4">
        <f t="shared" si="0"/>
        <v>13</v>
      </c>
      <c r="C21" s="5" t="s">
        <v>13</v>
      </c>
      <c r="D21" s="13">
        <v>14</v>
      </c>
      <c r="E21" s="15" t="s">
        <v>29</v>
      </c>
      <c r="F21" s="13" t="s">
        <v>15</v>
      </c>
      <c r="G21" s="7"/>
      <c r="H21" s="7"/>
      <c r="I21" s="7"/>
      <c r="J21" s="7"/>
      <c r="K21" s="7">
        <v>21</v>
      </c>
      <c r="L21" s="7"/>
      <c r="M21" s="7"/>
      <c r="N21" s="7"/>
      <c r="O21" s="8"/>
      <c r="P21" s="7"/>
      <c r="Q21" s="5"/>
      <c r="R21" s="5"/>
      <c r="S21" s="5"/>
      <c r="T21" s="5"/>
      <c r="U21" s="5"/>
      <c r="V21" s="5"/>
      <c r="W21" s="5"/>
    </row>
    <row r="22" spans="1:29" ht="14" x14ac:dyDescent="0.3">
      <c r="A22" s="4">
        <f t="shared" si="0"/>
        <v>14</v>
      </c>
      <c r="C22" s="5" t="s">
        <v>13</v>
      </c>
      <c r="D22" s="13">
        <v>15</v>
      </c>
      <c r="E22" s="15" t="s">
        <v>30</v>
      </c>
      <c r="F22" s="13" t="s">
        <v>15</v>
      </c>
      <c r="G22" s="7"/>
      <c r="H22" s="7"/>
      <c r="I22" s="7"/>
      <c r="J22" s="7"/>
      <c r="K22" s="7"/>
      <c r="L22" s="7"/>
      <c r="M22" s="7">
        <v>98</v>
      </c>
      <c r="N22" s="7">
        <v>100</v>
      </c>
      <c r="O22" s="7">
        <v>11</v>
      </c>
      <c r="P22" s="7"/>
      <c r="Q22" s="7">
        <v>-112</v>
      </c>
      <c r="R22" s="7"/>
      <c r="S22" s="7"/>
      <c r="T22" s="7"/>
      <c r="U22" s="7"/>
      <c r="V22" s="7">
        <v>35</v>
      </c>
      <c r="W22" s="5"/>
      <c r="X22" s="1"/>
      <c r="Y22" s="1"/>
      <c r="Z22" s="1"/>
      <c r="AA22" s="1"/>
      <c r="AB22" s="2"/>
      <c r="AC22" s="1"/>
    </row>
    <row r="23" spans="1:29" ht="14" x14ac:dyDescent="0.3">
      <c r="A23" s="4">
        <f t="shared" si="0"/>
        <v>15</v>
      </c>
      <c r="C23" s="5" t="s">
        <v>13</v>
      </c>
      <c r="D23" s="13">
        <v>16</v>
      </c>
      <c r="E23" s="15" t="s">
        <v>31</v>
      </c>
      <c r="F23" s="13" t="s">
        <v>17</v>
      </c>
      <c r="G23" s="7"/>
      <c r="H23" s="7"/>
      <c r="I23" s="7"/>
      <c r="J23" s="7"/>
      <c r="K23" s="7"/>
      <c r="L23" s="7"/>
      <c r="M23" s="7"/>
      <c r="N23" s="7">
        <v>25</v>
      </c>
      <c r="O23" s="8"/>
      <c r="P23" s="7">
        <v>26</v>
      </c>
      <c r="Q23" s="5"/>
      <c r="R23" s="5"/>
      <c r="S23" s="5"/>
      <c r="T23" s="5"/>
      <c r="U23" s="5"/>
      <c r="V23" s="5"/>
      <c r="W23" s="5"/>
    </row>
    <row r="24" spans="1:29" ht="14" x14ac:dyDescent="0.3">
      <c r="A24" s="4">
        <f t="shared" si="0"/>
        <v>16</v>
      </c>
      <c r="C24" s="5" t="s">
        <v>13</v>
      </c>
      <c r="D24" s="13">
        <v>17</v>
      </c>
      <c r="E24" s="15" t="s">
        <v>32</v>
      </c>
      <c r="F24" s="13" t="s">
        <v>17</v>
      </c>
      <c r="G24" s="7">
        <v>30</v>
      </c>
      <c r="H24" s="7">
        <v>30</v>
      </c>
      <c r="I24" s="7"/>
      <c r="J24" s="7"/>
      <c r="K24" s="7"/>
      <c r="L24" s="7"/>
      <c r="M24" s="7">
        <v>286</v>
      </c>
      <c r="N24" s="7">
        <v>20</v>
      </c>
      <c r="O24" s="7">
        <v>166</v>
      </c>
      <c r="P24" s="7">
        <v>593</v>
      </c>
      <c r="Q24" s="7">
        <v>540</v>
      </c>
      <c r="R24" s="7">
        <v>-17</v>
      </c>
      <c r="S24" s="7"/>
      <c r="T24" s="7"/>
      <c r="U24" s="7"/>
      <c r="V24" s="7"/>
      <c r="W24" s="7"/>
      <c r="X24" s="1"/>
      <c r="Y24" s="1"/>
      <c r="AB24" s="1"/>
    </row>
    <row r="25" spans="1:29" ht="14" x14ac:dyDescent="0.3">
      <c r="A25" s="4">
        <f t="shared" si="0"/>
        <v>17</v>
      </c>
      <c r="C25" s="5" t="s">
        <v>13</v>
      </c>
      <c r="D25" s="13">
        <v>18</v>
      </c>
      <c r="E25" s="15" t="s">
        <v>33</v>
      </c>
      <c r="F25" s="13" t="s">
        <v>17</v>
      </c>
      <c r="G25" s="7"/>
      <c r="H25" s="7"/>
      <c r="I25" s="7"/>
      <c r="J25" s="7"/>
      <c r="K25" s="7"/>
      <c r="L25" s="7"/>
      <c r="M25" s="7"/>
      <c r="N25" s="7">
        <v>40</v>
      </c>
      <c r="O25" s="8"/>
      <c r="P25" s="7"/>
      <c r="Q25" s="5"/>
      <c r="R25" s="5"/>
      <c r="S25" s="5"/>
      <c r="T25" s="5"/>
      <c r="U25" s="5"/>
      <c r="V25" s="5"/>
      <c r="W25" s="5"/>
    </row>
    <row r="26" spans="1:29" ht="14" x14ac:dyDescent="0.3">
      <c r="A26" s="4">
        <f t="shared" si="0"/>
        <v>18</v>
      </c>
      <c r="C26" s="5" t="s">
        <v>13</v>
      </c>
      <c r="D26" s="13">
        <v>19</v>
      </c>
      <c r="E26" s="15" t="s">
        <v>34</v>
      </c>
      <c r="F26" s="13" t="s">
        <v>17</v>
      </c>
      <c r="G26" s="7"/>
      <c r="H26" s="7"/>
      <c r="I26" s="7"/>
      <c r="J26" s="7"/>
      <c r="K26" s="7"/>
      <c r="L26" s="7"/>
      <c r="M26" s="7">
        <v>2</v>
      </c>
      <c r="N26" s="7" t="s">
        <v>35</v>
      </c>
      <c r="O26" s="7">
        <v>1</v>
      </c>
      <c r="P26" s="7">
        <v>31</v>
      </c>
      <c r="Q26" s="7">
        <v>115</v>
      </c>
      <c r="R26" s="7">
        <v>-26</v>
      </c>
      <c r="S26" s="7">
        <v>11</v>
      </c>
      <c r="T26" s="7"/>
      <c r="U26" s="7"/>
      <c r="V26" s="5"/>
      <c r="W26" s="5"/>
      <c r="X26" s="1"/>
      <c r="Y26" s="1"/>
      <c r="Z26" s="1"/>
      <c r="AA26" s="1"/>
      <c r="AB26" s="1"/>
      <c r="AC26" s="1"/>
    </row>
    <row r="27" spans="1:29" ht="14" x14ac:dyDescent="0.3">
      <c r="A27" s="4">
        <f t="shared" si="0"/>
        <v>19</v>
      </c>
      <c r="C27" s="5" t="s">
        <v>36</v>
      </c>
      <c r="D27" s="13">
        <v>2</v>
      </c>
      <c r="E27" s="16" t="s">
        <v>37</v>
      </c>
      <c r="F27" s="13" t="s">
        <v>15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7"/>
      <c r="W27" s="7">
        <v>527</v>
      </c>
    </row>
    <row r="28" spans="1:29" ht="14" x14ac:dyDescent="0.3">
      <c r="A28" s="4">
        <f t="shared" si="0"/>
        <v>20</v>
      </c>
      <c r="C28" s="5" t="s">
        <v>36</v>
      </c>
      <c r="D28" s="13">
        <v>3</v>
      </c>
      <c r="E28" s="16" t="s">
        <v>38</v>
      </c>
      <c r="F28" s="13" t="s">
        <v>15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7">
        <v>452</v>
      </c>
      <c r="W28" s="7"/>
    </row>
    <row r="29" spans="1:29" ht="14" x14ac:dyDescent="0.3">
      <c r="A29" s="4">
        <f t="shared" si="0"/>
        <v>21</v>
      </c>
      <c r="C29" s="5" t="s">
        <v>36</v>
      </c>
      <c r="D29" s="13">
        <v>4</v>
      </c>
      <c r="E29" s="16" t="s">
        <v>39</v>
      </c>
      <c r="F29" s="13" t="s">
        <v>15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7">
        <v>385</v>
      </c>
      <c r="W29" s="7"/>
    </row>
    <row r="30" spans="1:29" ht="14" x14ac:dyDescent="0.3">
      <c r="A30" s="4">
        <f t="shared" si="0"/>
        <v>22</v>
      </c>
      <c r="C30" s="5" t="s">
        <v>36</v>
      </c>
      <c r="D30" s="13">
        <v>5</v>
      </c>
      <c r="E30" s="16" t="s">
        <v>40</v>
      </c>
      <c r="F30" s="13" t="s">
        <v>17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7">
        <v>153</v>
      </c>
      <c r="W30" s="7"/>
    </row>
    <row r="31" spans="1:29" ht="14" x14ac:dyDescent="0.3">
      <c r="A31" s="4">
        <f t="shared" si="0"/>
        <v>23</v>
      </c>
      <c r="C31" s="5" t="s">
        <v>36</v>
      </c>
      <c r="D31" s="13">
        <v>7</v>
      </c>
      <c r="E31" s="16" t="s">
        <v>41</v>
      </c>
      <c r="F31" s="13" t="s">
        <v>17</v>
      </c>
      <c r="G31" s="5"/>
      <c r="H31" s="5"/>
      <c r="I31" s="5"/>
      <c r="J31" s="5"/>
      <c r="K31" s="5"/>
      <c r="L31" s="5"/>
      <c r="M31" s="7">
        <v>412</v>
      </c>
      <c r="N31" s="7"/>
      <c r="O31" s="7">
        <v>-150</v>
      </c>
      <c r="P31" s="7"/>
      <c r="Q31" s="7"/>
      <c r="R31" s="7"/>
      <c r="S31" s="7"/>
      <c r="T31" s="7"/>
      <c r="U31" s="7"/>
      <c r="V31" s="7"/>
      <c r="W31" s="7"/>
      <c r="X31" s="1"/>
      <c r="Y31" s="1"/>
      <c r="Z31" s="2"/>
      <c r="AA31" s="1"/>
    </row>
    <row r="32" spans="1:29" ht="14" x14ac:dyDescent="0.3">
      <c r="A32" s="4">
        <f t="shared" si="0"/>
        <v>24</v>
      </c>
      <c r="C32" s="5" t="s">
        <v>36</v>
      </c>
      <c r="D32" s="13">
        <v>11</v>
      </c>
      <c r="E32" s="16" t="s">
        <v>42</v>
      </c>
      <c r="F32" s="13" t="s">
        <v>15</v>
      </c>
      <c r="G32" s="5"/>
      <c r="H32" s="5"/>
      <c r="I32" s="5"/>
      <c r="J32" s="5"/>
      <c r="K32" s="5"/>
      <c r="L32" s="5"/>
      <c r="M32" s="5"/>
      <c r="N32" s="5"/>
      <c r="O32" s="7"/>
      <c r="P32" s="7"/>
      <c r="Q32" s="7"/>
      <c r="R32" s="7"/>
      <c r="S32" s="7"/>
      <c r="T32" s="7"/>
      <c r="U32" s="7">
        <v>66</v>
      </c>
      <c r="V32" s="7"/>
      <c r="W32" s="7"/>
      <c r="X32" s="1"/>
      <c r="Y32" s="1"/>
      <c r="Z32" s="1"/>
      <c r="AA32" s="1"/>
      <c r="AB32" s="2"/>
      <c r="AC32" s="1"/>
    </row>
    <row r="33" spans="1:23" ht="14" x14ac:dyDescent="0.3">
      <c r="A33" s="4">
        <f t="shared" si="0"/>
        <v>25</v>
      </c>
      <c r="C33" s="5" t="s">
        <v>36</v>
      </c>
      <c r="D33" s="13">
        <v>12</v>
      </c>
      <c r="E33" s="16" t="s">
        <v>43</v>
      </c>
      <c r="F33" s="13" t="s">
        <v>15</v>
      </c>
      <c r="G33" s="5"/>
      <c r="H33" s="5"/>
      <c r="I33" s="5"/>
      <c r="J33" s="5"/>
      <c r="K33" s="5"/>
      <c r="L33" s="5"/>
      <c r="M33" s="7"/>
      <c r="N33" s="7"/>
      <c r="O33" s="7"/>
      <c r="P33" s="7"/>
      <c r="Q33" s="7"/>
      <c r="R33" s="7"/>
      <c r="S33" s="7"/>
      <c r="T33" s="7"/>
      <c r="U33" s="7"/>
      <c r="V33" s="7">
        <v>37</v>
      </c>
      <c r="W33" s="7"/>
    </row>
    <row r="34" spans="1:23" ht="14" x14ac:dyDescent="0.3">
      <c r="A34" s="4">
        <f t="shared" si="0"/>
        <v>26</v>
      </c>
      <c r="C34" s="5" t="s">
        <v>36</v>
      </c>
      <c r="D34" s="13">
        <v>13</v>
      </c>
      <c r="E34" s="16" t="s">
        <v>44</v>
      </c>
      <c r="F34" s="13" t="s">
        <v>15</v>
      </c>
      <c r="G34" s="5"/>
      <c r="H34" s="5"/>
      <c r="I34" s="5"/>
      <c r="J34" s="5"/>
      <c r="K34" s="5"/>
      <c r="L34" s="5"/>
      <c r="M34" s="7"/>
      <c r="N34" s="7"/>
      <c r="O34" s="7"/>
      <c r="P34" s="7"/>
      <c r="Q34" s="7"/>
      <c r="R34" s="7"/>
      <c r="S34" s="7"/>
      <c r="T34" s="7">
        <v>43</v>
      </c>
      <c r="U34" s="7">
        <v>16</v>
      </c>
      <c r="V34" s="7"/>
      <c r="W34" s="7"/>
    </row>
    <row r="35" spans="1:23" ht="14" x14ac:dyDescent="0.3">
      <c r="A35" s="4">
        <f t="shared" si="0"/>
        <v>27</v>
      </c>
      <c r="C35" s="5" t="s">
        <v>36</v>
      </c>
      <c r="D35" s="13">
        <v>14</v>
      </c>
      <c r="E35" s="16" t="s">
        <v>45</v>
      </c>
      <c r="F35" s="13" t="s">
        <v>15</v>
      </c>
      <c r="G35" s="5"/>
      <c r="H35" s="5"/>
      <c r="I35" s="5"/>
      <c r="J35" s="5"/>
      <c r="K35" s="5"/>
      <c r="L35" s="5"/>
      <c r="M35" s="7"/>
      <c r="N35" s="7"/>
      <c r="O35" s="7"/>
      <c r="P35" s="7"/>
      <c r="Q35" s="7"/>
      <c r="R35" s="7">
        <v>48</v>
      </c>
      <c r="S35" s="7">
        <v>6</v>
      </c>
      <c r="T35" s="7"/>
      <c r="U35" s="7"/>
      <c r="V35" s="7"/>
      <c r="W35" s="7"/>
    </row>
    <row r="36" spans="1:23" ht="14" x14ac:dyDescent="0.3">
      <c r="A36" s="4">
        <f t="shared" si="0"/>
        <v>28</v>
      </c>
      <c r="C36" s="5" t="s">
        <v>36</v>
      </c>
      <c r="D36" s="13">
        <v>15</v>
      </c>
      <c r="E36" s="16" t="s">
        <v>46</v>
      </c>
      <c r="F36" s="13" t="s">
        <v>15</v>
      </c>
      <c r="G36" s="5"/>
      <c r="H36" s="5"/>
      <c r="I36" s="5"/>
      <c r="J36" s="5"/>
      <c r="K36" s="5"/>
      <c r="L36" s="5"/>
      <c r="M36" s="7"/>
      <c r="N36" s="7"/>
      <c r="O36" s="7"/>
      <c r="P36" s="7"/>
      <c r="Q36" s="7">
        <v>48</v>
      </c>
      <c r="R36" s="7">
        <v>-1</v>
      </c>
      <c r="S36" s="7"/>
      <c r="T36" s="7"/>
      <c r="U36" s="7"/>
      <c r="V36" s="7"/>
      <c r="W36" s="7"/>
    </row>
    <row r="37" spans="1:23" ht="14" x14ac:dyDescent="0.3">
      <c r="A37" s="4">
        <f t="shared" si="0"/>
        <v>29</v>
      </c>
      <c r="C37" s="5" t="s">
        <v>36</v>
      </c>
      <c r="D37" s="13">
        <v>16</v>
      </c>
      <c r="E37" s="16" t="s">
        <v>47</v>
      </c>
      <c r="F37" s="13" t="s">
        <v>15</v>
      </c>
      <c r="G37" s="5"/>
      <c r="H37" s="5"/>
      <c r="I37" s="5"/>
      <c r="J37" s="5"/>
      <c r="K37" s="5"/>
      <c r="L37" s="5"/>
      <c r="M37" s="7"/>
      <c r="N37" s="7"/>
      <c r="O37" s="7"/>
      <c r="P37" s="7"/>
      <c r="Q37" s="7"/>
      <c r="R37" s="7"/>
      <c r="S37" s="7"/>
      <c r="T37" s="7"/>
      <c r="U37" s="7"/>
      <c r="V37" s="7"/>
      <c r="W37" s="7">
        <v>53</v>
      </c>
    </row>
    <row r="38" spans="1:23" ht="14" x14ac:dyDescent="0.3">
      <c r="A38" s="4">
        <f t="shared" si="0"/>
        <v>30</v>
      </c>
      <c r="C38" s="5" t="s">
        <v>36</v>
      </c>
      <c r="D38" s="13">
        <v>17</v>
      </c>
      <c r="E38" s="16" t="s">
        <v>48</v>
      </c>
      <c r="F38" s="13" t="s">
        <v>15</v>
      </c>
      <c r="G38" s="5"/>
      <c r="H38" s="5"/>
      <c r="I38" s="5"/>
      <c r="J38" s="5"/>
      <c r="K38" s="5"/>
      <c r="L38" s="5"/>
      <c r="M38" s="7"/>
      <c r="N38" s="7"/>
      <c r="O38" s="7"/>
      <c r="P38" s="7"/>
      <c r="Q38" s="7"/>
      <c r="R38" s="7"/>
      <c r="S38" s="7"/>
      <c r="T38" s="7"/>
      <c r="U38" s="7">
        <v>24</v>
      </c>
      <c r="V38" s="7">
        <v>89</v>
      </c>
      <c r="W38" s="7"/>
    </row>
    <row r="39" spans="1:23" ht="14" x14ac:dyDescent="0.3">
      <c r="A39" s="4">
        <f t="shared" si="0"/>
        <v>31</v>
      </c>
      <c r="C39" s="5" t="s">
        <v>36</v>
      </c>
      <c r="D39" s="13">
        <v>18</v>
      </c>
      <c r="E39" s="16" t="s">
        <v>49</v>
      </c>
      <c r="F39" s="13" t="s">
        <v>15</v>
      </c>
      <c r="G39" s="5"/>
      <c r="H39" s="5"/>
      <c r="I39" s="5"/>
      <c r="J39" s="5"/>
      <c r="K39" s="5"/>
      <c r="L39" s="5"/>
      <c r="M39" s="7"/>
      <c r="N39" s="7"/>
      <c r="O39" s="7"/>
      <c r="P39" s="7"/>
      <c r="Q39" s="7"/>
      <c r="R39" s="7"/>
      <c r="S39" s="7"/>
      <c r="T39" s="7"/>
      <c r="U39" s="7"/>
      <c r="V39" s="7">
        <v>35</v>
      </c>
      <c r="W39" s="7"/>
    </row>
    <row r="40" spans="1:23" ht="14" x14ac:dyDescent="0.3">
      <c r="A40" s="4">
        <f t="shared" si="0"/>
        <v>32</v>
      </c>
      <c r="C40" s="5" t="s">
        <v>36</v>
      </c>
      <c r="D40" s="13">
        <v>19</v>
      </c>
      <c r="E40" s="16" t="s">
        <v>50</v>
      </c>
      <c r="F40" s="13" t="s">
        <v>15</v>
      </c>
      <c r="G40" s="5"/>
      <c r="H40" s="5"/>
      <c r="I40" s="5"/>
      <c r="J40" s="5"/>
      <c r="K40" s="5"/>
      <c r="L40" s="5"/>
      <c r="M40" s="7"/>
      <c r="N40" s="7"/>
      <c r="O40" s="7"/>
      <c r="P40" s="7"/>
      <c r="Q40" s="7"/>
      <c r="R40" s="7"/>
      <c r="S40" s="7"/>
      <c r="T40" s="7"/>
      <c r="U40" s="7"/>
      <c r="V40" s="7"/>
      <c r="W40" s="7">
        <v>39</v>
      </c>
    </row>
    <row r="41" spans="1:23" ht="14" x14ac:dyDescent="0.3">
      <c r="A41" s="4">
        <f t="shared" si="0"/>
        <v>33</v>
      </c>
      <c r="C41" s="5" t="s">
        <v>36</v>
      </c>
      <c r="D41" s="13">
        <v>20</v>
      </c>
      <c r="E41" s="16" t="s">
        <v>51</v>
      </c>
      <c r="F41" s="13" t="s">
        <v>15</v>
      </c>
      <c r="G41" s="5"/>
      <c r="H41" s="5"/>
      <c r="I41" s="5"/>
      <c r="J41" s="5"/>
      <c r="K41" s="5"/>
      <c r="L41" s="5"/>
      <c r="M41" s="7"/>
      <c r="N41" s="7"/>
      <c r="O41" s="7"/>
      <c r="P41" s="7"/>
      <c r="Q41" s="7"/>
      <c r="R41" s="7"/>
      <c r="S41" s="7"/>
      <c r="T41" s="7"/>
      <c r="U41" s="7">
        <v>138</v>
      </c>
      <c r="V41" s="7"/>
      <c r="W41" s="7"/>
    </row>
    <row r="42" spans="1:23" ht="14" x14ac:dyDescent="0.3">
      <c r="A42" s="4">
        <f t="shared" si="0"/>
        <v>34</v>
      </c>
      <c r="C42" s="5" t="s">
        <v>36</v>
      </c>
      <c r="D42" s="13">
        <v>21</v>
      </c>
      <c r="E42" s="16" t="s">
        <v>31</v>
      </c>
      <c r="F42" s="13" t="s">
        <v>17</v>
      </c>
      <c r="G42" s="5"/>
      <c r="H42" s="5"/>
      <c r="I42" s="5"/>
      <c r="J42" s="5"/>
      <c r="K42" s="5"/>
      <c r="L42" s="5"/>
      <c r="M42" s="7">
        <v>10</v>
      </c>
      <c r="N42" s="7">
        <v>25</v>
      </c>
      <c r="O42" s="7">
        <v>106</v>
      </c>
      <c r="P42" s="7">
        <v>25</v>
      </c>
      <c r="Q42" s="7">
        <v>1</v>
      </c>
      <c r="R42" s="7">
        <v>24</v>
      </c>
      <c r="S42" s="7">
        <v>0</v>
      </c>
      <c r="T42" s="7">
        <v>0</v>
      </c>
      <c r="U42" s="7"/>
      <c r="V42" s="7">
        <v>26</v>
      </c>
      <c r="W42" s="7">
        <v>81</v>
      </c>
    </row>
    <row r="43" spans="1:23" ht="14" x14ac:dyDescent="0.3">
      <c r="A43" s="4">
        <f t="shared" si="0"/>
        <v>35</v>
      </c>
      <c r="C43" s="5" t="s">
        <v>36</v>
      </c>
      <c r="D43" s="13">
        <v>22</v>
      </c>
      <c r="E43" s="16" t="s">
        <v>14</v>
      </c>
      <c r="F43" s="13" t="s">
        <v>15</v>
      </c>
      <c r="G43" s="5"/>
      <c r="H43" s="5"/>
      <c r="I43" s="5"/>
      <c r="J43" s="5"/>
      <c r="K43" s="5"/>
      <c r="L43" s="5"/>
      <c r="M43" s="7">
        <v>20</v>
      </c>
      <c r="N43" s="7"/>
      <c r="O43" s="7">
        <v>16</v>
      </c>
      <c r="P43" s="7"/>
      <c r="Q43" s="7">
        <v>16</v>
      </c>
      <c r="R43" s="7">
        <v>3</v>
      </c>
      <c r="S43" s="7">
        <v>4</v>
      </c>
      <c r="T43" s="7">
        <v>3</v>
      </c>
      <c r="U43" s="7">
        <v>-71</v>
      </c>
      <c r="V43" s="7"/>
      <c r="W43" s="7"/>
    </row>
    <row r="44" spans="1:23" ht="14" x14ac:dyDescent="0.3">
      <c r="A44" s="4">
        <f t="shared" si="0"/>
        <v>36</v>
      </c>
      <c r="C44" s="5" t="s">
        <v>36</v>
      </c>
      <c r="D44" s="13">
        <v>23</v>
      </c>
      <c r="E44" s="15" t="s">
        <v>27</v>
      </c>
      <c r="F44" s="13" t="s">
        <v>17</v>
      </c>
      <c r="G44" s="5"/>
      <c r="H44" s="5"/>
      <c r="I44" s="5"/>
      <c r="J44" s="5"/>
      <c r="K44" s="5"/>
      <c r="L44" s="5"/>
      <c r="M44" s="6">
        <v>2601</v>
      </c>
      <c r="N44" s="6">
        <v>2908</v>
      </c>
      <c r="O44" s="7">
        <v>168</v>
      </c>
      <c r="P44" s="7"/>
      <c r="Q44" s="7">
        <v>30</v>
      </c>
      <c r="R44" s="7">
        <v>0</v>
      </c>
      <c r="S44" s="7"/>
      <c r="T44" s="7">
        <v>29</v>
      </c>
      <c r="U44" s="7">
        <v>-27</v>
      </c>
      <c r="V44" s="7"/>
      <c r="W44" s="7"/>
    </row>
    <row r="45" spans="1:23" ht="14" x14ac:dyDescent="0.3">
      <c r="A45" s="4">
        <f t="shared" si="0"/>
        <v>37</v>
      </c>
      <c r="C45" s="5" t="s">
        <v>36</v>
      </c>
      <c r="D45" s="13">
        <v>24</v>
      </c>
      <c r="E45" s="15" t="s">
        <v>33</v>
      </c>
      <c r="F45" s="13" t="s">
        <v>17</v>
      </c>
      <c r="G45" s="5"/>
      <c r="H45" s="5"/>
      <c r="I45" s="5"/>
      <c r="J45" s="5"/>
      <c r="K45" s="5"/>
      <c r="L45" s="5"/>
      <c r="M45" s="7"/>
      <c r="N45" s="7">
        <v>40</v>
      </c>
      <c r="O45" s="7"/>
      <c r="P45" s="7"/>
      <c r="Q45" s="7"/>
      <c r="R45" s="7"/>
      <c r="S45" s="7"/>
      <c r="T45" s="7"/>
      <c r="U45" s="7"/>
      <c r="V45" s="7"/>
      <c r="W45" s="7"/>
    </row>
    <row r="46" spans="1:23" ht="14" x14ac:dyDescent="0.3">
      <c r="A46" s="4">
        <f t="shared" si="0"/>
        <v>38</v>
      </c>
      <c r="C46" s="5" t="s">
        <v>52</v>
      </c>
      <c r="D46" s="13">
        <v>110</v>
      </c>
      <c r="E46" s="15" t="s">
        <v>53</v>
      </c>
      <c r="F46" s="13" t="s">
        <v>17</v>
      </c>
      <c r="G46" s="5"/>
      <c r="H46" s="5"/>
      <c r="I46" s="5"/>
      <c r="J46" s="5"/>
      <c r="K46" s="5"/>
      <c r="L46" s="5"/>
      <c r="M46" s="7"/>
      <c r="N46" s="7"/>
      <c r="O46" s="7"/>
      <c r="P46" s="7"/>
      <c r="Q46" s="7"/>
      <c r="R46" s="7">
        <v>11</v>
      </c>
      <c r="S46" s="7">
        <v>31</v>
      </c>
      <c r="T46" s="7">
        <v>8</v>
      </c>
      <c r="U46" s="7">
        <v>2</v>
      </c>
      <c r="V46" s="7">
        <v>1</v>
      </c>
      <c r="W46" s="7">
        <v>773</v>
      </c>
    </row>
    <row r="47" spans="1:23" ht="14" x14ac:dyDescent="0.3">
      <c r="A47" s="4">
        <f t="shared" si="0"/>
        <v>39</v>
      </c>
      <c r="C47" s="5" t="s">
        <v>54</v>
      </c>
      <c r="D47" s="13">
        <v>123</v>
      </c>
      <c r="E47" s="15" t="s">
        <v>55</v>
      </c>
      <c r="F47" s="13" t="s">
        <v>15</v>
      </c>
      <c r="G47" s="5"/>
      <c r="H47" s="5"/>
      <c r="I47" s="5"/>
      <c r="J47" s="5"/>
      <c r="K47" s="5"/>
      <c r="L47" s="5"/>
      <c r="M47" s="7"/>
      <c r="N47" s="7"/>
      <c r="O47" s="7"/>
      <c r="P47" s="7"/>
      <c r="Q47" s="7"/>
      <c r="R47" s="7"/>
      <c r="S47" s="7"/>
      <c r="T47" s="7"/>
      <c r="U47" s="7"/>
      <c r="V47" s="7">
        <v>100</v>
      </c>
      <c r="W47" s="7"/>
    </row>
    <row r="48" spans="1:23" ht="14" x14ac:dyDescent="0.3">
      <c r="A48" s="4">
        <f t="shared" si="0"/>
        <v>40</v>
      </c>
      <c r="C48" s="9" t="s">
        <v>36</v>
      </c>
      <c r="D48" s="14">
        <v>124</v>
      </c>
      <c r="E48" s="17" t="s">
        <v>56</v>
      </c>
      <c r="F48" s="14" t="s">
        <v>17</v>
      </c>
      <c r="G48" s="9"/>
      <c r="H48" s="9"/>
      <c r="I48" s="9"/>
      <c r="J48" s="9"/>
      <c r="K48" s="9"/>
      <c r="L48" s="9"/>
      <c r="M48" s="9"/>
      <c r="N48" s="9"/>
      <c r="O48" s="9"/>
      <c r="P48" s="10"/>
      <c r="Q48" s="9"/>
      <c r="R48" s="10"/>
      <c r="S48" s="9"/>
      <c r="T48" s="10"/>
      <c r="U48" s="10"/>
      <c r="V48" s="10"/>
      <c r="W48" s="10">
        <v>317</v>
      </c>
    </row>
    <row r="49" spans="1:23" ht="14.25" customHeight="1" x14ac:dyDescent="0.3">
      <c r="A49" s="4">
        <f t="shared" si="0"/>
        <v>41</v>
      </c>
    </row>
    <row r="50" spans="1:23" ht="14.25" customHeight="1" x14ac:dyDescent="0.3">
      <c r="A50" s="4">
        <f t="shared" si="0"/>
        <v>42</v>
      </c>
    </row>
    <row r="51" spans="1:23" ht="14" x14ac:dyDescent="0.3">
      <c r="A51" s="4">
        <f t="shared" si="0"/>
        <v>43</v>
      </c>
      <c r="G51" s="28">
        <v>2013</v>
      </c>
      <c r="H51" s="28"/>
      <c r="I51" s="28">
        <v>2014</v>
      </c>
      <c r="J51" s="28"/>
      <c r="K51" s="28">
        <v>2015</v>
      </c>
      <c r="L51" s="28"/>
      <c r="M51" s="28">
        <v>2016</v>
      </c>
      <c r="N51" s="28"/>
      <c r="O51" s="28">
        <v>2017</v>
      </c>
      <c r="P51" s="28"/>
      <c r="Q51" s="23">
        <v>2018</v>
      </c>
      <c r="R51" s="23">
        <v>2019</v>
      </c>
      <c r="S51" s="23">
        <v>2020</v>
      </c>
      <c r="T51" s="23">
        <v>2021</v>
      </c>
      <c r="U51" s="23">
        <v>2022</v>
      </c>
      <c r="V51" s="23">
        <v>2023</v>
      </c>
      <c r="W51" s="23">
        <v>2024</v>
      </c>
    </row>
    <row r="52" spans="1:23" ht="14" x14ac:dyDescent="0.3">
      <c r="A52" s="4">
        <f t="shared" si="0"/>
        <v>44</v>
      </c>
      <c r="F52" s="22" t="s">
        <v>57</v>
      </c>
      <c r="G52" s="22" t="s">
        <v>10</v>
      </c>
      <c r="H52" s="22" t="s">
        <v>11</v>
      </c>
      <c r="I52" s="22" t="s">
        <v>10</v>
      </c>
      <c r="J52" s="22" t="s">
        <v>11</v>
      </c>
      <c r="K52" s="22" t="s">
        <v>10</v>
      </c>
      <c r="L52" s="22" t="s">
        <v>11</v>
      </c>
      <c r="M52" s="22" t="s">
        <v>10</v>
      </c>
      <c r="N52" s="22" t="s">
        <v>11</v>
      </c>
      <c r="O52" s="22" t="s">
        <v>10</v>
      </c>
      <c r="P52" s="22" t="s">
        <v>11</v>
      </c>
      <c r="Q52" s="22" t="s">
        <v>10</v>
      </c>
      <c r="R52" s="22" t="s">
        <v>10</v>
      </c>
      <c r="S52" s="22" t="s">
        <v>10</v>
      </c>
      <c r="T52" s="22" t="s">
        <v>10</v>
      </c>
      <c r="U52" s="22" t="s">
        <v>10</v>
      </c>
      <c r="V52" s="22" t="s">
        <v>12</v>
      </c>
      <c r="W52" s="22" t="s">
        <v>12</v>
      </c>
    </row>
    <row r="53" spans="1:23" ht="14" x14ac:dyDescent="0.3">
      <c r="A53" s="4">
        <f t="shared" si="0"/>
        <v>45</v>
      </c>
      <c r="F53" s="11" t="s">
        <v>17</v>
      </c>
      <c r="G53" s="12">
        <f t="shared" ref="G53:P54" si="1">SUMIFS(G$9:G$48,$F$9:$F$48,$F53)</f>
        <v>443</v>
      </c>
      <c r="H53" s="12">
        <f t="shared" si="1"/>
        <v>350</v>
      </c>
      <c r="I53" s="12">
        <f t="shared" si="1"/>
        <v>2277</v>
      </c>
      <c r="J53" s="12">
        <f t="shared" si="1"/>
        <v>3190</v>
      </c>
      <c r="K53" s="12">
        <f t="shared" si="1"/>
        <v>67</v>
      </c>
      <c r="L53" s="12">
        <f t="shared" si="1"/>
        <v>0</v>
      </c>
      <c r="M53" s="12">
        <f t="shared" si="1"/>
        <v>3311</v>
      </c>
      <c r="N53" s="12">
        <f t="shared" si="1"/>
        <v>5973</v>
      </c>
      <c r="O53" s="12">
        <f t="shared" si="1"/>
        <v>321</v>
      </c>
      <c r="P53" s="12">
        <f t="shared" si="1"/>
        <v>1088</v>
      </c>
      <c r="Q53" s="12">
        <f t="shared" ref="Q53:W54" si="2">SUMIFS(Q$9:Q$48,$F$9:$F$48,$F53)</f>
        <v>686</v>
      </c>
      <c r="R53" s="12">
        <f t="shared" si="2"/>
        <v>212</v>
      </c>
      <c r="S53" s="12">
        <f t="shared" si="2"/>
        <v>569</v>
      </c>
      <c r="T53" s="12">
        <f t="shared" si="2"/>
        <v>32</v>
      </c>
      <c r="U53" s="12">
        <f t="shared" si="2"/>
        <v>-25</v>
      </c>
      <c r="V53" s="12">
        <f t="shared" si="2"/>
        <v>180</v>
      </c>
      <c r="W53" s="12">
        <f t="shared" si="2"/>
        <v>1171</v>
      </c>
    </row>
    <row r="54" spans="1:23" ht="14" x14ac:dyDescent="0.3">
      <c r="A54" s="4">
        <f t="shared" si="0"/>
        <v>46</v>
      </c>
      <c r="F54" s="11" t="s">
        <v>15</v>
      </c>
      <c r="G54" s="12">
        <f t="shared" si="1"/>
        <v>1631</v>
      </c>
      <c r="H54" s="12">
        <f t="shared" si="1"/>
        <v>1983</v>
      </c>
      <c r="I54" s="12">
        <f t="shared" si="1"/>
        <v>426</v>
      </c>
      <c r="J54" s="12">
        <f t="shared" si="1"/>
        <v>0</v>
      </c>
      <c r="K54" s="12">
        <f t="shared" si="1"/>
        <v>36</v>
      </c>
      <c r="L54" s="12">
        <f t="shared" si="1"/>
        <v>0</v>
      </c>
      <c r="M54" s="12">
        <f t="shared" si="1"/>
        <v>118</v>
      </c>
      <c r="N54" s="12">
        <f t="shared" si="1"/>
        <v>100</v>
      </c>
      <c r="O54" s="12">
        <f t="shared" si="1"/>
        <v>27</v>
      </c>
      <c r="P54" s="12">
        <f t="shared" si="1"/>
        <v>0</v>
      </c>
      <c r="Q54" s="12">
        <f t="shared" si="2"/>
        <v>-48</v>
      </c>
      <c r="R54" s="12">
        <f t="shared" si="2"/>
        <v>50</v>
      </c>
      <c r="S54" s="12">
        <f t="shared" si="2"/>
        <v>10</v>
      </c>
      <c r="T54" s="12">
        <f t="shared" si="2"/>
        <v>46</v>
      </c>
      <c r="U54" s="12">
        <f t="shared" si="2"/>
        <v>173</v>
      </c>
      <c r="V54" s="12">
        <f t="shared" si="2"/>
        <v>1133</v>
      </c>
      <c r="W54" s="12">
        <f t="shared" si="2"/>
        <v>619</v>
      </c>
    </row>
    <row r="55" spans="1:23" ht="14.25" customHeight="1" x14ac:dyDescent="0.3">
      <c r="A55" s="4">
        <f t="shared" si="0"/>
        <v>47</v>
      </c>
    </row>
    <row r="56" spans="1:23" ht="42" x14ac:dyDescent="0.3">
      <c r="A56" s="27">
        <f t="shared" si="0"/>
        <v>48</v>
      </c>
      <c r="F56" s="24" t="s">
        <v>57</v>
      </c>
      <c r="G56" s="24" t="s">
        <v>58</v>
      </c>
      <c r="H56" s="24" t="s">
        <v>59</v>
      </c>
      <c r="I56" s="24" t="s">
        <v>60</v>
      </c>
      <c r="J56" s="22" t="s">
        <v>61</v>
      </c>
    </row>
    <row r="57" spans="1:23" ht="14" x14ac:dyDescent="0.3">
      <c r="F57" s="19" t="s">
        <v>17</v>
      </c>
      <c r="G57" s="20">
        <f>SUMIFS($G53:$P53,$G$52:$P$52,G52)</f>
        <v>6419</v>
      </c>
      <c r="H57" s="20">
        <f>SUM(Q53:U53)</f>
        <v>1474</v>
      </c>
      <c r="I57" s="20">
        <f>SUM(V53:W53)</f>
        <v>1351</v>
      </c>
      <c r="J57" s="12">
        <f>SUM(G57:I57)</f>
        <v>9244</v>
      </c>
    </row>
    <row r="58" spans="1:23" ht="14" x14ac:dyDescent="0.3">
      <c r="F58" s="19" t="s">
        <v>15</v>
      </c>
      <c r="G58" s="20">
        <f>SUMIFS($G54:$P54,$G$52:$P$52,G52)</f>
        <v>2238</v>
      </c>
      <c r="H58" s="20">
        <f>SUM(Q54:U54)</f>
        <v>231</v>
      </c>
      <c r="I58" s="20">
        <f>SUM(V54:W54)</f>
        <v>1752</v>
      </c>
      <c r="J58" s="12">
        <f>SUM(G58:I58)</f>
        <v>4221</v>
      </c>
    </row>
  </sheetData>
  <mergeCells count="18">
    <mergeCell ref="C4:W4"/>
    <mergeCell ref="C5:W5"/>
    <mergeCell ref="C1:W1"/>
    <mergeCell ref="C2:W2"/>
    <mergeCell ref="M51:N51"/>
    <mergeCell ref="O51:P51"/>
    <mergeCell ref="E7:E8"/>
    <mergeCell ref="D7:D8"/>
    <mergeCell ref="C7:C8"/>
    <mergeCell ref="G51:H51"/>
    <mergeCell ref="I51:J51"/>
    <mergeCell ref="K51:L51"/>
    <mergeCell ref="G7:H7"/>
    <mergeCell ref="I7:J7"/>
    <mergeCell ref="K7:L7"/>
    <mergeCell ref="M7:N7"/>
    <mergeCell ref="O7:P7"/>
    <mergeCell ref="F7:F8"/>
  </mergeCells>
  <phoneticPr fontId="3" type="noConversion"/>
  <printOptions horizontalCentered="1"/>
  <pageMargins left="0.7" right="0.7" top="0.75" bottom="0.75" header="0.3" footer="0.3"/>
  <pageSetup scale="47" orientation="landscape" r:id="rId1"/>
  <headerFooter>
    <oddHeader>&amp;R&amp;"Arial,Bold"&amp;10AEY-UCG-101(a)
Attachment 1 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2023-09-28T23:06:03Z</dcterms:created>
  <dcterms:modified xsi:type="dcterms:W3CDTF">2023-09-29T01:32:46Z</dcterms:modified>
  <cp:category/>
  <cp:contentStatus/>
</cp:coreProperties>
</file>