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6" documentId="8_{0295A3EB-3B3F-49B5-BDF0-67E1B61F97EC}" xr6:coauthVersionLast="47" xr6:coauthVersionMax="47" xr10:uidLastSave="{DAC20ED0-A2B9-4678-9AFB-E1BED5AF1885}"/>
  <bookViews>
    <workbookView xWindow="-110" yWindow="-110" windowWidth="22780" windowHeight="14660" xr2:uid="{9A78E4CE-A52D-4385-8F9E-B55A79A0C378}"/>
  </bookViews>
  <sheets>
    <sheet name="S4.2" sheetId="1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Z">#REF!</definedName>
    <definedName name="___BM359439">#REF!</definedName>
    <definedName name="___INDEX_SHEET___ASAP_Utilities">#REF!</definedName>
    <definedName name="__BM359439">#REF!</definedName>
    <definedName name="_F_">#REF!</definedName>
    <definedName name="_H_">#REF!</definedName>
    <definedName name="_L_">#REF!</definedName>
    <definedName name="_O_">#REF!</definedName>
    <definedName name="_P_">#REF!</definedName>
    <definedName name="_RM_">#REF!</definedName>
    <definedName name="_SS_">#REF!</definedName>
    <definedName name="_TL_">#REF!</definedName>
    <definedName name="_V_">#REF!</definedName>
    <definedName name="aaaaaaaa">#REF!</definedName>
    <definedName name="all">#REF!</definedName>
    <definedName name="beCO81">#REF!</definedName>
    <definedName name="Call_Centre_cost">#REF!</definedName>
    <definedName name="Call_Centre_num">#REF!</definedName>
    <definedName name="Contribution">#REF!</definedName>
    <definedName name="_xlnm.Criteria">#REF!</definedName>
    <definedName name="_xlnm.Database">#REF!</definedName>
    <definedName name="DPK_K">#REF!</definedName>
    <definedName name="Estimated_Voice___South">#REF!</definedName>
    <definedName name="FP_K">#REF!</definedName>
    <definedName name="HPSET">#REF!</definedName>
    <definedName name="hpset1">#REF!</definedName>
    <definedName name="HPSETMACRO">#REF!</definedName>
    <definedName name="hpsetmacro2">#REF!</definedName>
    <definedName name="HR_K">#REF!</definedName>
    <definedName name="HRSUM">#REF!</definedName>
    <definedName name="index">#REF!</definedName>
    <definedName name="input">#REF!</definedName>
    <definedName name="Laptops_cost">#REF!</definedName>
    <definedName name="Laptops_num">#REF!</definedName>
    <definedName name="LESS__Hardware___Voice_Costs_to_be_capitalized">#REF!</definedName>
    <definedName name="Number_of_staff">#REF!</definedName>
    <definedName name="pafe2">#REF!</definedName>
    <definedName name="page1">#REF!</definedName>
    <definedName name="part1">#REF!</definedName>
    <definedName name="part2">#REF!</definedName>
    <definedName name="PCs_cost">#REF!</definedName>
    <definedName name="PCs_num">#REF!</definedName>
    <definedName name="_xlnm.Print_Area" localSheetId="0">'S4.2'!$A$1:$T$42</definedName>
    <definedName name="Print_Area_MI">#REF!</definedName>
    <definedName name="Printer___High_cost">#REF!</definedName>
    <definedName name="Printer___High_num">#REF!</definedName>
    <definedName name="Printer___Low_cost">#REF!</definedName>
    <definedName name="Printer___Low_num">#REF!</definedName>
    <definedName name="Printer___Standard_cost">#REF!</definedName>
    <definedName name="Printer___Standard_num">#REF!</definedName>
    <definedName name="Proj55156">#REF!</definedName>
    <definedName name="Proj55156.">#REF!</definedName>
    <definedName name="prt_diesel_I_y0">#REF!</definedName>
    <definedName name="prt_diesel_I_y1">#REF!</definedName>
    <definedName name="prt_diesel_I_y2">#REF!</definedName>
    <definedName name="prt_diesel_II_y0">#REF!</definedName>
    <definedName name="prt_diesel_II_y1">#REF!</definedName>
    <definedName name="prt_diesel_II_y2">#REF!</definedName>
    <definedName name="prt_diesel_III_y0">#REF!</definedName>
    <definedName name="prt_diesel_III_y1">#REF!</definedName>
    <definedName name="prt_diesel_III_y2">#REF!</definedName>
    <definedName name="prt_hyd_diesel_y0">#REF!</definedName>
    <definedName name="prt_hyd_diesel_y1">#REF!</definedName>
    <definedName name="prt_hyd_diesel_y2">#REF!</definedName>
    <definedName name="prt_system_y0">#REF!</definedName>
    <definedName name="prt_system_y1">#REF!</definedName>
    <definedName name="prt_system_y2">#REF!</definedName>
    <definedName name="RiderJForecast">#REF!</definedName>
    <definedName name="rolling">#REF!</definedName>
    <definedName name="Salesforecastdollars">#REF!</definedName>
    <definedName name="SalesforecastKWh">#REF!</definedName>
    <definedName name="Schedule_11.1">#REF!</definedName>
    <definedName name="Schedule_11.10">#REF!</definedName>
    <definedName name="Schedule_11.11">#REF!</definedName>
    <definedName name="Schedule_11.12">#REF!</definedName>
    <definedName name="Schedule_11.13">#REF!</definedName>
    <definedName name="Schedule_11.14">#REF!</definedName>
    <definedName name="Schedule_11.15">#REF!</definedName>
    <definedName name="Schedule_11.16">#REF!</definedName>
    <definedName name="Schedule_11.17">#REF!</definedName>
    <definedName name="Schedule_11.18">#REF!</definedName>
    <definedName name="Schedule_11.19">#REF!</definedName>
    <definedName name="Schedule_11.2">#REF!</definedName>
    <definedName name="Schedule_11.20">#REF!</definedName>
    <definedName name="Schedule_11.21">#REF!</definedName>
    <definedName name="Schedule_11.22">#REF!</definedName>
    <definedName name="Schedule_11.23">#REF!</definedName>
    <definedName name="Schedule_11.24">#REF!</definedName>
    <definedName name="Schedule_11.25">#REF!</definedName>
    <definedName name="Schedule_11.26">#REF!</definedName>
    <definedName name="Schedule_11.27">#REF!</definedName>
    <definedName name="Schedule_11.28">#REF!</definedName>
    <definedName name="Schedule_11.29">#REF!</definedName>
    <definedName name="Schedule_11.3">#REF!</definedName>
    <definedName name="Schedule_11.4">#REF!</definedName>
    <definedName name="Schedule_11.5">#REF!</definedName>
    <definedName name="Schedule_11.6">#REF!</definedName>
    <definedName name="Schedule_11.7">#REF!</definedName>
    <definedName name="Schedule_11.8">#REF!</definedName>
    <definedName name="Schedule_11.9">#REF!</definedName>
    <definedName name="Schedule10B5">#REF!</definedName>
    <definedName name="Schedule11B4">#REF!</definedName>
    <definedName name="Schedule11B5">#REF!</definedName>
    <definedName name="Schedule12B2">#REF!</definedName>
    <definedName name="Schedule15B2">#REF!</definedName>
    <definedName name="Schedule15B3">#REF!</definedName>
    <definedName name="Schedule16B3">#REF!</definedName>
    <definedName name="Schedule16B4">#REF!</definedName>
    <definedName name="Schedule16B5">#REF!</definedName>
    <definedName name="Schedule17B3">#REF!</definedName>
    <definedName name="Schedule17B4">#REF!</definedName>
    <definedName name="Schedule19B2">#REF!</definedName>
    <definedName name="Schedule20B5">#REF!</definedName>
    <definedName name="Schedule21B4">#REF!</definedName>
    <definedName name="Schedule21B5">#REF!</definedName>
    <definedName name="Schedule22B2">#REF!</definedName>
    <definedName name="Schedule22B4">#REF!</definedName>
    <definedName name="Schedule22B5">#REF!</definedName>
    <definedName name="Schedule22B8">#REF!</definedName>
    <definedName name="Schedule24E1">#REF!</definedName>
    <definedName name="Schedule24E2">#REF!</definedName>
    <definedName name="Schedule24E3">#REF!</definedName>
    <definedName name="Schedule26E4">#REF!</definedName>
    <definedName name="Schedule26E5">#REF!</definedName>
    <definedName name="Schedule29B1">#REF!</definedName>
    <definedName name="Schedule29B10">#REF!</definedName>
    <definedName name="Schedule30B1">#REF!</definedName>
    <definedName name="Schedule4B2">#REF!</definedName>
    <definedName name="Schedule4B5">#REF!</definedName>
    <definedName name="Schedule5B2">#REF!</definedName>
    <definedName name="Schedule5B3">#REF!</definedName>
    <definedName name="Schedule5B4">#REF!</definedName>
    <definedName name="Schedule6B3">#REF!</definedName>
    <definedName name="Schedule6B4">#REF!</definedName>
    <definedName name="Schedule6B5">#REF!</definedName>
    <definedName name="Schedule7B4">#REF!</definedName>
    <definedName name="Schedule9B2">#REF!</definedName>
    <definedName name="snare">#REF!</definedName>
    <definedName name="snare1">#REF!</definedName>
    <definedName name="Specialized_Hardware">#REF!</definedName>
    <definedName name="SUMMARY">#REF!</definedName>
    <definedName name="Terminals_cost">#REF!</definedName>
    <definedName name="Terminals_num">#REF!</definedName>
    <definedName name="TL_K">#REF!</definedName>
    <definedName name="TOdepall">#REF!</definedName>
    <definedName name="TOforeall">#REF!</definedName>
    <definedName name="Total_Distributed">#REF!</definedName>
    <definedName name="Total_Hardware">#REF!</definedName>
    <definedName name="Total_Mainframe_Costs">#REF!</definedName>
    <definedName name="TOTAL_O_M">#REF!</definedName>
    <definedName name="Total_Standard_Hardware">#REF!</definedName>
    <definedName name="Training_Cost">#REF!</definedName>
    <definedName name="trout1">#REF!</definedName>
    <definedName name="variance">#REF!</definedName>
    <definedName name="Voice___Long_Distance">#REF!</definedName>
    <definedName name="Voice_Lines_cost">#REF!</definedName>
    <definedName name="Voice_Lines_num">#REF!</definedName>
    <definedName name="Voice_Mail_cost">#REF!</definedName>
    <definedName name="Voice_Mail_num">#REF!</definedName>
    <definedName name="Voice_Sets_cost">#REF!</definedName>
    <definedName name="Voice_Sets_num">#REF!</definedName>
    <definedName name="WAN">#REF!</definedName>
    <definedName name="Wek_K">#REF!</definedName>
    <definedName name="xxExistingRiderC">#REF!</definedName>
    <definedName name="xxExistingRiderP">#REF!</definedName>
    <definedName name="xxHR05TOT">#REF!</definedName>
    <definedName name="xxHRGS">#REF!</definedName>
    <definedName name="xxHRLGS">#REF!</definedName>
    <definedName name="xxHRR">#REF!</definedName>
    <definedName name="xxHRSPL">#REF!</definedName>
    <definedName name="xxHRSTL">#REF!</definedName>
    <definedName name="xyrlabel">#REF!</definedName>
    <definedName name="Z_418DF6FE_13EF_11D2_8C37_00A0C92A9A63_.wvu.Rows" hidden="1">#REF!,#REF!,#REF!,#REF!,#REF!,#REF!,#REF!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K41" i="1"/>
  <c r="J41" i="1"/>
  <c r="I41" i="1"/>
  <c r="H41" i="1"/>
  <c r="G41" i="1"/>
  <c r="F41" i="1"/>
  <c r="T40" i="1"/>
  <c r="R40" i="1"/>
  <c r="P40" i="1"/>
  <c r="N40" i="1"/>
  <c r="T39" i="1"/>
  <c r="R39" i="1"/>
  <c r="P39" i="1"/>
  <c r="N39" i="1"/>
  <c r="T38" i="1"/>
  <c r="R38" i="1"/>
  <c r="P38" i="1"/>
  <c r="N38" i="1"/>
  <c r="T37" i="1"/>
  <c r="R37" i="1"/>
  <c r="P37" i="1"/>
  <c r="N37" i="1"/>
  <c r="T36" i="1"/>
  <c r="R36" i="1"/>
  <c r="R41" i="1" s="1"/>
  <c r="P36" i="1"/>
  <c r="P41" i="1" s="1"/>
  <c r="N36" i="1"/>
  <c r="N41" i="1" s="1"/>
  <c r="T35" i="1"/>
  <c r="T41" i="1" s="1"/>
  <c r="R35" i="1"/>
  <c r="P35" i="1"/>
  <c r="N35" i="1"/>
  <c r="T24" i="1"/>
  <c r="R24" i="1"/>
  <c r="P24" i="1"/>
  <c r="N24" i="1"/>
  <c r="L24" i="1"/>
  <c r="K24" i="1"/>
  <c r="J24" i="1"/>
  <c r="I24" i="1"/>
  <c r="H24" i="1"/>
  <c r="G24" i="1"/>
  <c r="F24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10" i="1"/>
</calcChain>
</file>

<file path=xl/sharedStrings.xml><?xml version="1.0" encoding="utf-8"?>
<sst xmlns="http://schemas.openxmlformats.org/spreadsheetml/2006/main" count="40" uniqueCount="22">
  <si>
    <t>ATCO Electric Yukon (AEY)</t>
  </si>
  <si>
    <t>2023 - 2024 General Rate Application (GRA)</t>
  </si>
  <si>
    <t>Fuel Information</t>
  </si>
  <si>
    <t>Line</t>
  </si>
  <si>
    <t>Cross</t>
  </si>
  <si>
    <t>Actuals</t>
  </si>
  <si>
    <t>Test Period</t>
  </si>
  <si>
    <t>Approved</t>
  </si>
  <si>
    <t>No.</t>
  </si>
  <si>
    <t>Description</t>
  </si>
  <si>
    <t>Ref.</t>
  </si>
  <si>
    <t>Average Cost (in cents per litre)</t>
  </si>
  <si>
    <t>Watson Lake</t>
  </si>
  <si>
    <t>Beaver Creek</t>
  </si>
  <si>
    <t>Destruction Bay</t>
  </si>
  <si>
    <t>Old Crow</t>
  </si>
  <si>
    <t>Swift River</t>
  </si>
  <si>
    <t>Standby Units</t>
  </si>
  <si>
    <t>Generation (MWh)</t>
  </si>
  <si>
    <t>Net Heat Rate (kWh/litre)</t>
  </si>
  <si>
    <t xml:space="preserve"> </t>
  </si>
  <si>
    <t>Litres Consumed  (000)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</si>
</sst>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5" fontId="3" fillId="0" borderId="0" xfId="2" applyNumberFormat="1" applyFont="1" applyFill="1" applyBorder="1"/>
    <xf numFmtId="41" fontId="3" fillId="0" borderId="0" xfId="0" applyNumberFormat="1" applyFont="1"/>
    <xf numFmtId="43" fontId="3" fillId="0" borderId="0" xfId="0" applyNumberFormat="1" applyFont="1"/>
    <xf numFmtId="165" fontId="3" fillId="0" borderId="0" xfId="2" applyNumberFormat="1" applyFont="1" applyFill="1"/>
    <xf numFmtId="9" fontId="3" fillId="0" borderId="0" xfId="1" applyFont="1"/>
    <xf numFmtId="166" fontId="3" fillId="0" borderId="0" xfId="0" applyNumberFormat="1" applyFont="1"/>
    <xf numFmtId="41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3" fontId="5" fillId="0" borderId="0" xfId="2" applyNumberFormat="1" applyFont="1" applyFill="1" applyBorder="1"/>
    <xf numFmtId="165" fontId="5" fillId="0" borderId="0" xfId="2" applyNumberFormat="1" applyFont="1" applyFill="1" applyBorder="1"/>
    <xf numFmtId="166" fontId="5" fillId="0" borderId="0" xfId="2" applyNumberFormat="1" applyFont="1" applyFill="1" applyBorder="1"/>
    <xf numFmtId="41" fontId="5" fillId="0" borderId="0" xfId="2" applyNumberFormat="1" applyFont="1" applyFill="1" applyBorder="1"/>
    <xf numFmtId="166" fontId="5" fillId="0" borderId="0" xfId="2" applyNumberFormat="1" applyFont="1" applyFill="1"/>
    <xf numFmtId="166" fontId="5" fillId="0" borderId="1" xfId="2" applyNumberFormat="1" applyFont="1" applyFill="1" applyBorder="1"/>
    <xf numFmtId="41" fontId="5" fillId="0" borderId="1" xfId="2" applyNumberFormat="1" applyFont="1" applyFill="1" applyBorder="1"/>
    <xf numFmtId="41" fontId="5" fillId="0" borderId="0" xfId="0" applyNumberFormat="1" applyFont="1"/>
    <xf numFmtId="2" fontId="6" fillId="0" borderId="0" xfId="0" applyNumberFormat="1" applyFont="1"/>
    <xf numFmtId="43" fontId="5" fillId="0" borderId="0" xfId="2" applyNumberFormat="1" applyFont="1" applyFill="1"/>
    <xf numFmtId="43" fontId="5" fillId="0" borderId="0" xfId="2" applyNumberFormat="1" applyFont="1"/>
    <xf numFmtId="43" fontId="5" fillId="0" borderId="1" xfId="2" applyNumberFormat="1" applyFont="1" applyFill="1" applyBorder="1"/>
    <xf numFmtId="43" fontId="5" fillId="0" borderId="1" xfId="2" applyNumberFormat="1" applyFont="1" applyBorder="1"/>
    <xf numFmtId="164" fontId="5" fillId="0" borderId="0" xfId="2" applyFont="1" applyFill="1"/>
    <xf numFmtId="41" fontId="5" fillId="0" borderId="0" xfId="2" applyNumberFormat="1" applyFont="1" applyFill="1"/>
    <xf numFmtId="41" fontId="5" fillId="0" borderId="1" xfId="2" applyNumberFormat="1" applyFon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Comma 2 5" xfId="2" xr:uid="{78AB48FC-A5B8-405B-826F-79C0F8BAFC9A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91955-FF57-4EB8-A5D3-9C6121B23BCB}">
  <sheetPr>
    <pageSetUpPr fitToPage="1"/>
  </sheetPr>
  <dimension ref="A1:AF60"/>
  <sheetViews>
    <sheetView tabSelected="1" view="pageBreakPreview" zoomScale="60" zoomScaleNormal="80" workbookViewId="0">
      <selection activeCell="N55" sqref="N55"/>
    </sheetView>
  </sheetViews>
  <sheetFormatPr defaultColWidth="7.54296875" defaultRowHeight="15.5" x14ac:dyDescent="0.35"/>
  <cols>
    <col min="1" max="1" width="6" style="4" bestFit="1" customWidth="1"/>
    <col min="2" max="2" width="2.1796875" style="4" customWidth="1"/>
    <col min="3" max="3" width="39.54296875" style="4" customWidth="1"/>
    <col min="4" max="4" width="2.1796875" style="4" customWidth="1"/>
    <col min="5" max="5" width="14.1796875" style="6" bestFit="1" customWidth="1"/>
    <col min="6" max="6" width="12.1796875" style="6" bestFit="1" customWidth="1"/>
    <col min="7" max="7" width="13.7265625" style="4" bestFit="1" customWidth="1"/>
    <col min="8" max="8" width="15.54296875" style="4" bestFit="1" customWidth="1"/>
    <col min="9" max="11" width="13.7265625" style="4" bestFit="1" customWidth="1"/>
    <col min="12" max="12" width="15.1796875" style="4" customWidth="1"/>
    <col min="13" max="13" width="2" style="4" customWidth="1"/>
    <col min="14" max="14" width="12.1796875" style="4" bestFit="1" customWidth="1"/>
    <col min="15" max="15" width="2.453125" style="4" customWidth="1"/>
    <col min="16" max="16" width="12.1796875" style="4" bestFit="1" customWidth="1"/>
    <col min="17" max="17" width="2.1796875" style="4" customWidth="1"/>
    <col min="18" max="18" width="12.7265625" style="4" customWidth="1"/>
    <col min="19" max="19" width="2.1796875" style="4" customWidth="1"/>
    <col min="20" max="20" width="12.7265625" style="4" customWidth="1"/>
    <col min="21" max="21" width="2.1796875" style="4" customWidth="1"/>
    <col min="22" max="16384" width="7.54296875" style="4"/>
  </cols>
  <sheetData>
    <row r="1" spans="1: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</row>
    <row r="2" spans="1:21" x14ac:dyDescent="0.3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</row>
    <row r="3" spans="1:21" x14ac:dyDescent="0.3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</row>
    <row r="4" spans="1:21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1" x14ac:dyDescent="0.3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1" x14ac:dyDescent="0.35">
      <c r="A6" s="14" t="s">
        <v>3</v>
      </c>
      <c r="B6" s="14"/>
      <c r="C6" s="14"/>
      <c r="D6" s="14"/>
      <c r="E6" s="14" t="s">
        <v>4</v>
      </c>
      <c r="F6" s="40" t="s">
        <v>5</v>
      </c>
      <c r="G6" s="40"/>
      <c r="H6" s="40"/>
      <c r="I6" s="40"/>
      <c r="J6" s="40"/>
      <c r="K6" s="40"/>
      <c r="L6" s="40"/>
      <c r="M6" s="14"/>
      <c r="N6" s="40" t="s">
        <v>6</v>
      </c>
      <c r="O6" s="40"/>
      <c r="P6" s="40"/>
      <c r="Q6" s="16"/>
      <c r="R6" s="40" t="s">
        <v>7</v>
      </c>
      <c r="S6" s="40"/>
      <c r="T6" s="40"/>
    </row>
    <row r="7" spans="1:21" x14ac:dyDescent="0.35">
      <c r="A7" s="15" t="s">
        <v>8</v>
      </c>
      <c r="B7" s="14"/>
      <c r="C7" s="15" t="s">
        <v>9</v>
      </c>
      <c r="D7" s="14"/>
      <c r="E7" s="15" t="s">
        <v>10</v>
      </c>
      <c r="F7" s="15">
        <v>2016</v>
      </c>
      <c r="G7" s="15">
        <v>2017</v>
      </c>
      <c r="H7" s="15">
        <v>2018</v>
      </c>
      <c r="I7" s="15">
        <v>2019</v>
      </c>
      <c r="J7" s="15">
        <v>2020</v>
      </c>
      <c r="K7" s="15">
        <v>2021</v>
      </c>
      <c r="L7" s="15">
        <v>2022</v>
      </c>
      <c r="M7" s="16"/>
      <c r="N7" s="17">
        <v>2023</v>
      </c>
      <c r="O7" s="17"/>
      <c r="P7" s="17">
        <v>2024</v>
      </c>
      <c r="Q7" s="14"/>
      <c r="R7" s="15">
        <v>2016</v>
      </c>
      <c r="S7" s="14"/>
      <c r="T7" s="17">
        <v>2017</v>
      </c>
    </row>
    <row r="8" spans="1:21" x14ac:dyDescent="0.35">
      <c r="A8" s="18"/>
      <c r="B8" s="19"/>
      <c r="C8" s="20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spans="1:21" x14ac:dyDescent="0.35">
      <c r="A9" s="18">
        <v>1</v>
      </c>
      <c r="B9" s="19"/>
      <c r="C9" s="21" t="s">
        <v>11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1" x14ac:dyDescent="0.35">
      <c r="A10" s="18">
        <f>A9+1</f>
        <v>2</v>
      </c>
      <c r="B10" s="19"/>
      <c r="C10" s="22" t="s">
        <v>12</v>
      </c>
      <c r="D10" s="19"/>
      <c r="E10" s="18"/>
      <c r="F10" s="23">
        <v>73.412220477404048</v>
      </c>
      <c r="G10" s="23">
        <v>83.652557889251796</v>
      </c>
      <c r="H10" s="23">
        <v>100.04667300763256</v>
      </c>
      <c r="I10" s="23">
        <v>99.10765180018366</v>
      </c>
      <c r="J10" s="23">
        <v>74.969314671023881</v>
      </c>
      <c r="K10" s="23">
        <v>95.708861218936107</v>
      </c>
      <c r="L10" s="23">
        <v>147.45515202700864</v>
      </c>
      <c r="M10" s="23"/>
      <c r="N10" s="23">
        <v>135.2128798209408</v>
      </c>
      <c r="O10" s="23"/>
      <c r="P10" s="23">
        <v>135.2128798209408</v>
      </c>
      <c r="Q10" s="23"/>
      <c r="R10" s="23">
        <v>76.180000000000007</v>
      </c>
      <c r="S10" s="23"/>
      <c r="T10" s="23">
        <v>76.180000000000007</v>
      </c>
      <c r="U10" s="7"/>
    </row>
    <row r="11" spans="1:21" x14ac:dyDescent="0.35">
      <c r="A11" s="18">
        <f>A10+1</f>
        <v>3</v>
      </c>
      <c r="B11" s="19"/>
      <c r="C11" s="22" t="s">
        <v>13</v>
      </c>
      <c r="D11" s="19"/>
      <c r="E11" s="18"/>
      <c r="F11" s="23">
        <v>73.612540469636187</v>
      </c>
      <c r="G11" s="23">
        <v>82.875242035596827</v>
      </c>
      <c r="H11" s="23">
        <v>100.12745597207942</v>
      </c>
      <c r="I11" s="23">
        <v>96.115745528434545</v>
      </c>
      <c r="J11" s="23">
        <v>78.974188677441504</v>
      </c>
      <c r="K11" s="23">
        <v>94.160265230263136</v>
      </c>
      <c r="L11" s="23">
        <v>139.16126348824619</v>
      </c>
      <c r="M11" s="23"/>
      <c r="N11" s="23">
        <v>151.39413587566676</v>
      </c>
      <c r="O11" s="23"/>
      <c r="P11" s="23">
        <v>151.39413587566676</v>
      </c>
      <c r="Q11" s="23"/>
      <c r="R11" s="23">
        <v>92.4</v>
      </c>
      <c r="S11" s="23"/>
      <c r="T11" s="23">
        <v>92.4</v>
      </c>
      <c r="U11" s="7"/>
    </row>
    <row r="12" spans="1:21" x14ac:dyDescent="0.35">
      <c r="A12" s="18">
        <f>A11+1</f>
        <v>4</v>
      </c>
      <c r="B12" s="19"/>
      <c r="C12" s="22" t="s">
        <v>14</v>
      </c>
      <c r="D12" s="19"/>
      <c r="E12" s="18"/>
      <c r="F12" s="23">
        <v>71.347911741078235</v>
      </c>
      <c r="G12" s="23">
        <v>79.975944405736726</v>
      </c>
      <c r="H12" s="23">
        <v>97.553144264122281</v>
      </c>
      <c r="I12" s="23">
        <v>93.107180239544817</v>
      </c>
      <c r="J12" s="23">
        <v>76.929566067899472</v>
      </c>
      <c r="K12" s="23">
        <v>92.369918043289829</v>
      </c>
      <c r="L12" s="23">
        <v>137.66066523090686</v>
      </c>
      <c r="M12" s="23"/>
      <c r="N12" s="23">
        <v>132.65267884337092</v>
      </c>
      <c r="O12" s="23"/>
      <c r="P12" s="23">
        <v>132.65267884337092</v>
      </c>
      <c r="Q12" s="23"/>
      <c r="R12" s="23">
        <v>91.9</v>
      </c>
      <c r="S12" s="23"/>
      <c r="T12" s="23">
        <v>91.9</v>
      </c>
      <c r="U12" s="7"/>
    </row>
    <row r="13" spans="1:21" x14ac:dyDescent="0.35">
      <c r="A13" s="18">
        <f>A12+1</f>
        <v>5</v>
      </c>
      <c r="B13" s="19"/>
      <c r="C13" s="22" t="s">
        <v>15</v>
      </c>
      <c r="D13" s="19"/>
      <c r="E13" s="18"/>
      <c r="F13" s="23">
        <v>179.46055025438011</v>
      </c>
      <c r="G13" s="23">
        <v>187.36355519954378</v>
      </c>
      <c r="H13" s="23">
        <v>225.9919588109066</v>
      </c>
      <c r="I13" s="23">
        <v>229.35643905422904</v>
      </c>
      <c r="J13" s="23">
        <v>232.31482004299124</v>
      </c>
      <c r="K13" s="23">
        <v>247.21048472582234</v>
      </c>
      <c r="L13" s="23">
        <v>308.55159823126291</v>
      </c>
      <c r="M13" s="23"/>
      <c r="N13" s="23">
        <v>319.2120607296506</v>
      </c>
      <c r="O13" s="23"/>
      <c r="P13" s="23">
        <v>319.2120607296506</v>
      </c>
      <c r="Q13" s="23"/>
      <c r="R13" s="23">
        <v>201.71</v>
      </c>
      <c r="S13" s="23"/>
      <c r="T13" s="23">
        <v>201.71</v>
      </c>
      <c r="U13" s="7"/>
    </row>
    <row r="14" spans="1:21" x14ac:dyDescent="0.35">
      <c r="A14" s="18">
        <f>A13+1</f>
        <v>6</v>
      </c>
      <c r="B14" s="19"/>
      <c r="C14" s="22" t="s">
        <v>16</v>
      </c>
      <c r="D14" s="19"/>
      <c r="E14" s="18"/>
      <c r="F14" s="23">
        <v>76.258729570103839</v>
      </c>
      <c r="G14" s="23">
        <v>89.442943720492195</v>
      </c>
      <c r="H14" s="23">
        <v>106.68535912273609</v>
      </c>
      <c r="I14" s="23">
        <v>102.20889115456704</v>
      </c>
      <c r="J14" s="23">
        <v>84.847080576326007</v>
      </c>
      <c r="K14" s="23">
        <v>96.767174656648038</v>
      </c>
      <c r="L14" s="23">
        <v>142.77265436481298</v>
      </c>
      <c r="M14" s="23"/>
      <c r="N14" s="23">
        <v>147.47053978623694</v>
      </c>
      <c r="O14" s="23"/>
      <c r="P14" s="23">
        <v>147.47053978623694</v>
      </c>
      <c r="Q14" s="23"/>
      <c r="R14" s="23">
        <v>88.72</v>
      </c>
      <c r="S14" s="23"/>
      <c r="T14" s="23">
        <v>88.72</v>
      </c>
      <c r="U14" s="7"/>
    </row>
    <row r="15" spans="1:21" x14ac:dyDescent="0.35">
      <c r="A15" s="18">
        <f t="shared" ref="A15:A41" si="0">A14+1</f>
        <v>7</v>
      </c>
      <c r="B15" s="19"/>
      <c r="C15" s="22" t="s">
        <v>17</v>
      </c>
      <c r="D15" s="19"/>
      <c r="E15" s="18"/>
      <c r="F15" s="23">
        <v>100.73608982311461</v>
      </c>
      <c r="G15" s="23">
        <v>98.377914380269644</v>
      </c>
      <c r="H15" s="23">
        <v>61.85476050929195</v>
      </c>
      <c r="I15" s="23">
        <v>96.104557663543105</v>
      </c>
      <c r="J15" s="23">
        <v>94.178884570522925</v>
      </c>
      <c r="K15" s="23">
        <v>98.950299512277553</v>
      </c>
      <c r="L15" s="23">
        <v>122.93593868060393</v>
      </c>
      <c r="M15" s="23"/>
      <c r="N15" s="23">
        <v>122.93593868060393</v>
      </c>
      <c r="O15" s="23"/>
      <c r="P15" s="23">
        <v>122.93593868060393</v>
      </c>
      <c r="Q15" s="23"/>
      <c r="R15" s="23">
        <v>97.81</v>
      </c>
      <c r="S15" s="23"/>
      <c r="T15" s="23">
        <v>97.81</v>
      </c>
      <c r="U15" s="7"/>
    </row>
    <row r="16" spans="1:21" x14ac:dyDescent="0.35">
      <c r="A16" s="18">
        <f t="shared" si="0"/>
        <v>8</v>
      </c>
      <c r="B16" s="19"/>
      <c r="C16" s="22"/>
      <c r="D16" s="19"/>
      <c r="E16" s="18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7"/>
    </row>
    <row r="17" spans="1:32" x14ac:dyDescent="0.35">
      <c r="A17" s="18">
        <f t="shared" si="0"/>
        <v>9</v>
      </c>
      <c r="B17" s="19"/>
      <c r="C17" s="21" t="s">
        <v>18</v>
      </c>
      <c r="D17" s="19"/>
      <c r="E17" s="18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1:32" x14ac:dyDescent="0.35">
      <c r="A18" s="18">
        <f t="shared" si="0"/>
        <v>10</v>
      </c>
      <c r="B18" s="19"/>
      <c r="C18" s="22" t="s">
        <v>12</v>
      </c>
      <c r="D18" s="19"/>
      <c r="E18" s="18"/>
      <c r="F18" s="25">
        <v>14991.6</v>
      </c>
      <c r="G18" s="25">
        <v>15296.011</v>
      </c>
      <c r="H18" s="25">
        <v>15386.069</v>
      </c>
      <c r="I18" s="25">
        <v>15170.571</v>
      </c>
      <c r="J18" s="25">
        <v>14755.829</v>
      </c>
      <c r="K18" s="25">
        <v>15139.585999999999</v>
      </c>
      <c r="L18" s="25">
        <v>15116.373</v>
      </c>
      <c r="M18" s="26"/>
      <c r="N18" s="27">
        <v>14915.967856330823</v>
      </c>
      <c r="O18" s="27"/>
      <c r="P18" s="27">
        <v>15195.182729478458</v>
      </c>
      <c r="Q18" s="26"/>
      <c r="R18" s="26">
        <v>14690.233997155203</v>
      </c>
      <c r="S18" s="26"/>
      <c r="T18" s="26">
        <v>14688.156265707297</v>
      </c>
    </row>
    <row r="19" spans="1:32" x14ac:dyDescent="0.35">
      <c r="A19" s="18">
        <f t="shared" si="0"/>
        <v>11</v>
      </c>
      <c r="B19" s="19"/>
      <c r="C19" s="22" t="s">
        <v>13</v>
      </c>
      <c r="D19" s="19"/>
      <c r="E19" s="18"/>
      <c r="F19" s="25">
        <v>1791.7329999999999</v>
      </c>
      <c r="G19" s="25">
        <v>2006.125</v>
      </c>
      <c r="H19" s="25">
        <v>1911.35</v>
      </c>
      <c r="I19" s="25">
        <v>1836.7329999999999</v>
      </c>
      <c r="J19" s="25">
        <v>1841.165</v>
      </c>
      <c r="K19" s="25">
        <v>1803.21</v>
      </c>
      <c r="L19" s="25">
        <v>1744.5050000000001</v>
      </c>
      <c r="M19" s="26"/>
      <c r="N19" s="27">
        <v>1683.5346093902745</v>
      </c>
      <c r="O19" s="27"/>
      <c r="P19" s="27">
        <v>1626.7473753105046</v>
      </c>
      <c r="Q19" s="26"/>
      <c r="R19" s="26">
        <v>1820.4219754347328</v>
      </c>
      <c r="S19" s="26"/>
      <c r="T19" s="26">
        <v>1907.9677792307532</v>
      </c>
    </row>
    <row r="20" spans="1:32" x14ac:dyDescent="0.35">
      <c r="A20" s="18">
        <f t="shared" si="0"/>
        <v>12</v>
      </c>
      <c r="B20" s="19"/>
      <c r="C20" s="22" t="s">
        <v>14</v>
      </c>
      <c r="D20" s="19"/>
      <c r="E20" s="18"/>
      <c r="F20" s="25">
        <v>1556.4559999999999</v>
      </c>
      <c r="G20" s="25">
        <v>1880.384</v>
      </c>
      <c r="H20" s="25">
        <v>1936.2170000000001</v>
      </c>
      <c r="I20" s="25">
        <v>1966.162</v>
      </c>
      <c r="J20" s="25">
        <v>2016.79</v>
      </c>
      <c r="K20" s="25">
        <v>1957.9459999999999</v>
      </c>
      <c r="L20" s="25">
        <v>1922.8109999999999</v>
      </c>
      <c r="M20" s="26"/>
      <c r="N20" s="27">
        <v>2066.5575579210026</v>
      </c>
      <c r="O20" s="27"/>
      <c r="P20" s="27">
        <v>2141.9478474601133</v>
      </c>
      <c r="Q20" s="26"/>
      <c r="R20" s="26">
        <v>1781.8565091969574</v>
      </c>
      <c r="S20" s="26"/>
      <c r="T20" s="26">
        <v>1756.2273424056307</v>
      </c>
    </row>
    <row r="21" spans="1:32" x14ac:dyDescent="0.35">
      <c r="A21" s="18">
        <f t="shared" si="0"/>
        <v>13</v>
      </c>
      <c r="B21" s="19"/>
      <c r="C21" s="22" t="s">
        <v>15</v>
      </c>
      <c r="D21" s="19"/>
      <c r="E21" s="18"/>
      <c r="F21" s="25">
        <v>2277.9969999999998</v>
      </c>
      <c r="G21" s="25">
        <v>2575.1559999999999</v>
      </c>
      <c r="H21" s="25">
        <v>2522.261</v>
      </c>
      <c r="I21" s="25">
        <v>2569.2950000000001</v>
      </c>
      <c r="J21" s="25">
        <v>2853.0590000000002</v>
      </c>
      <c r="K21" s="25">
        <v>2566.5700000000002</v>
      </c>
      <c r="L21" s="25">
        <v>2517.2060000000001</v>
      </c>
      <c r="M21" s="26"/>
      <c r="N21" s="27">
        <v>2713.9279717478662</v>
      </c>
      <c r="O21" s="27"/>
      <c r="P21" s="27">
        <v>2365.0426687422291</v>
      </c>
      <c r="Q21" s="26"/>
      <c r="R21" s="26">
        <v>2215.596197223183</v>
      </c>
      <c r="S21" s="26"/>
      <c r="T21" s="26">
        <v>2308.9554028865878</v>
      </c>
    </row>
    <row r="22" spans="1:32" x14ac:dyDescent="0.35">
      <c r="A22" s="18">
        <f t="shared" si="0"/>
        <v>14</v>
      </c>
      <c r="B22" s="19"/>
      <c r="C22" s="22" t="s">
        <v>16</v>
      </c>
      <c r="D22" s="19"/>
      <c r="E22" s="18"/>
      <c r="F22" s="25">
        <v>219.52099999999999</v>
      </c>
      <c r="G22" s="25">
        <v>303.32</v>
      </c>
      <c r="H22" s="25">
        <v>268.50200000000001</v>
      </c>
      <c r="I22" s="25">
        <v>267.94299999999998</v>
      </c>
      <c r="J22" s="25">
        <v>247.428</v>
      </c>
      <c r="K22" s="25">
        <v>231.179</v>
      </c>
      <c r="L22" s="25">
        <v>214.69</v>
      </c>
      <c r="M22" s="26"/>
      <c r="N22" s="27">
        <v>205.51294449418148</v>
      </c>
      <c r="O22" s="27"/>
      <c r="P22" s="27">
        <v>221.17111362064821</v>
      </c>
      <c r="Q22" s="26"/>
      <c r="R22" s="26">
        <v>215.05875898253842</v>
      </c>
      <c r="S22" s="26"/>
      <c r="T22" s="26">
        <v>228.01859401576371</v>
      </c>
    </row>
    <row r="23" spans="1:32" x14ac:dyDescent="0.35">
      <c r="A23" s="18">
        <f t="shared" si="0"/>
        <v>15</v>
      </c>
      <c r="B23" s="19"/>
      <c r="C23" s="22" t="s">
        <v>17</v>
      </c>
      <c r="D23" s="19"/>
      <c r="E23" s="18"/>
      <c r="F23" s="28">
        <v>44</v>
      </c>
      <c r="G23" s="28">
        <v>99.382000000000005</v>
      </c>
      <c r="H23" s="28">
        <v>110.292</v>
      </c>
      <c r="I23" s="28">
        <v>184.63900000000001</v>
      </c>
      <c r="J23" s="28">
        <v>346.416</v>
      </c>
      <c r="K23" s="28">
        <v>102.77200000000001</v>
      </c>
      <c r="L23" s="28">
        <v>283.84399999999999</v>
      </c>
      <c r="M23" s="26"/>
      <c r="N23" s="28">
        <v>114.89009969950209</v>
      </c>
      <c r="O23" s="27"/>
      <c r="P23" s="28">
        <v>208.33097471109556</v>
      </c>
      <c r="Q23" s="26"/>
      <c r="R23" s="28">
        <v>39.410888141050243</v>
      </c>
      <c r="S23" s="26"/>
      <c r="T23" s="29">
        <v>40.25768132238877</v>
      </c>
    </row>
    <row r="24" spans="1:32" x14ac:dyDescent="0.35">
      <c r="A24" s="18">
        <f t="shared" si="0"/>
        <v>16</v>
      </c>
      <c r="B24" s="19"/>
      <c r="C24" s="19"/>
      <c r="D24" s="19"/>
      <c r="E24" s="18"/>
      <c r="F24" s="30">
        <f t="shared" ref="F24:L24" si="1">SUM(F18:F23)</f>
        <v>20881.306999999997</v>
      </c>
      <c r="G24" s="30">
        <f t="shared" si="1"/>
        <v>22160.377999999997</v>
      </c>
      <c r="H24" s="30">
        <f t="shared" si="1"/>
        <v>22134.690999999999</v>
      </c>
      <c r="I24" s="30">
        <f t="shared" si="1"/>
        <v>21995.342999999997</v>
      </c>
      <c r="J24" s="30">
        <f t="shared" si="1"/>
        <v>22060.687000000002</v>
      </c>
      <c r="K24" s="30">
        <f t="shared" si="1"/>
        <v>21801.262999999999</v>
      </c>
      <c r="L24" s="30">
        <f t="shared" si="1"/>
        <v>21799.429000000004</v>
      </c>
      <c r="M24" s="30"/>
      <c r="N24" s="30">
        <f>SUM(N18:N23)</f>
        <v>21700.39103958365</v>
      </c>
      <c r="O24" s="30"/>
      <c r="P24" s="30">
        <f>SUM(P18:P23)</f>
        <v>21758.422709323047</v>
      </c>
      <c r="Q24" s="30"/>
      <c r="R24" s="30">
        <f>SUM(R18:R23)</f>
        <v>20762.578326133662</v>
      </c>
      <c r="S24" s="30"/>
      <c r="T24" s="30">
        <f>SUM(T18:T23)</f>
        <v>20929.583065568419</v>
      </c>
      <c r="X24" s="8"/>
    </row>
    <row r="25" spans="1:32" x14ac:dyDescent="0.35">
      <c r="A25" s="18">
        <f t="shared" si="0"/>
        <v>17</v>
      </c>
      <c r="B25" s="19"/>
      <c r="C25" s="19"/>
      <c r="D25" s="19"/>
      <c r="E25" s="1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</row>
    <row r="26" spans="1:32" x14ac:dyDescent="0.35">
      <c r="A26" s="18">
        <f t="shared" si="0"/>
        <v>18</v>
      </c>
      <c r="B26" s="19"/>
      <c r="C26" s="31" t="s">
        <v>19</v>
      </c>
      <c r="D26" s="19"/>
      <c r="E26" s="18"/>
      <c r="F26" s="19"/>
      <c r="G26" s="19"/>
      <c r="H26" s="19"/>
      <c r="I26" s="19"/>
      <c r="J26" s="19"/>
      <c r="K26" s="19" t="s">
        <v>20</v>
      </c>
      <c r="L26" s="19"/>
      <c r="M26" s="19"/>
      <c r="N26" s="19"/>
      <c r="O26" s="19"/>
      <c r="P26" s="19"/>
      <c r="Q26" s="19"/>
      <c r="R26" s="19"/>
      <c r="S26" s="19"/>
      <c r="T26" s="19"/>
      <c r="X26" s="5"/>
    </row>
    <row r="27" spans="1:32" x14ac:dyDescent="0.35">
      <c r="A27" s="18">
        <f t="shared" si="0"/>
        <v>19</v>
      </c>
      <c r="B27" s="19"/>
      <c r="C27" s="22" t="s">
        <v>12</v>
      </c>
      <c r="D27" s="19"/>
      <c r="E27" s="18"/>
      <c r="F27" s="23">
        <v>3.8981463759615318</v>
      </c>
      <c r="G27" s="23">
        <v>3.8997247983321586</v>
      </c>
      <c r="H27" s="23">
        <v>3.9343329180763211</v>
      </c>
      <c r="I27" s="23">
        <v>3.8914185192603776</v>
      </c>
      <c r="J27" s="23">
        <v>3.8724772582358531</v>
      </c>
      <c r="K27" s="23">
        <v>3.9194413178091598</v>
      </c>
      <c r="L27" s="23">
        <v>3.7863637973659743</v>
      </c>
      <c r="M27" s="32"/>
      <c r="N27" s="33">
        <v>3.8803519717692394</v>
      </c>
      <c r="O27" s="33"/>
      <c r="P27" s="33">
        <v>3.8803519717692394</v>
      </c>
      <c r="Q27" s="32"/>
      <c r="R27" s="32">
        <v>3.8486464109157734</v>
      </c>
      <c r="S27" s="32"/>
      <c r="T27" s="32">
        <v>3.8486464109157734</v>
      </c>
      <c r="X27" s="9"/>
    </row>
    <row r="28" spans="1:32" x14ac:dyDescent="0.35">
      <c r="A28" s="18">
        <f t="shared" si="0"/>
        <v>20</v>
      </c>
      <c r="B28" s="19"/>
      <c r="C28" s="22" t="s">
        <v>13</v>
      </c>
      <c r="D28" s="19"/>
      <c r="E28" s="18"/>
      <c r="F28" s="23">
        <v>3.6494889037578839</v>
      </c>
      <c r="G28" s="23">
        <v>3.5882216005529735</v>
      </c>
      <c r="H28" s="23">
        <v>3.5866578168189225</v>
      </c>
      <c r="I28" s="23">
        <v>3.5554769980528373</v>
      </c>
      <c r="J28" s="23">
        <v>3.4377970867607472</v>
      </c>
      <c r="K28" s="23">
        <v>4.0244518913055858</v>
      </c>
      <c r="L28" s="23">
        <v>3.4054337761568823</v>
      </c>
      <c r="M28" s="32"/>
      <c r="N28" s="33">
        <v>3.5896008907872092</v>
      </c>
      <c r="O28" s="33"/>
      <c r="P28" s="33">
        <v>3.5896008907872092</v>
      </c>
      <c r="Q28" s="32"/>
      <c r="R28" s="32">
        <v>3.4252614508470209</v>
      </c>
      <c r="S28" s="32"/>
      <c r="T28" s="32">
        <v>3.4252614508470209</v>
      </c>
      <c r="X28" s="9"/>
    </row>
    <row r="29" spans="1:32" x14ac:dyDescent="0.35">
      <c r="A29" s="18">
        <f t="shared" si="0"/>
        <v>21</v>
      </c>
      <c r="B29" s="19"/>
      <c r="C29" s="22" t="s">
        <v>14</v>
      </c>
      <c r="D29" s="19"/>
      <c r="E29" s="18"/>
      <c r="F29" s="23">
        <v>3.3663573337272976</v>
      </c>
      <c r="G29" s="23">
        <v>3.4151054391901283</v>
      </c>
      <c r="H29" s="23">
        <v>3.6698694630060715</v>
      </c>
      <c r="I29" s="23">
        <v>3.5421008768103155</v>
      </c>
      <c r="J29" s="23">
        <v>3.7071109736929282</v>
      </c>
      <c r="K29" s="23">
        <v>4.074757759063667</v>
      </c>
      <c r="L29" s="23">
        <v>3.1140571652307689</v>
      </c>
      <c r="M29" s="32"/>
      <c r="N29" s="33">
        <v>3.5967221736964872</v>
      </c>
      <c r="O29" s="33"/>
      <c r="P29" s="33">
        <v>3.5967221736964872</v>
      </c>
      <c r="Q29" s="32"/>
      <c r="R29" s="32">
        <v>3.6107047748508792</v>
      </c>
      <c r="S29" s="32"/>
      <c r="T29" s="32">
        <v>3.6107047748508792</v>
      </c>
      <c r="X29" s="9"/>
    </row>
    <row r="30" spans="1:32" x14ac:dyDescent="0.35">
      <c r="A30" s="18">
        <f t="shared" si="0"/>
        <v>22</v>
      </c>
      <c r="B30" s="19"/>
      <c r="C30" s="22" t="s">
        <v>15</v>
      </c>
      <c r="D30" s="19"/>
      <c r="E30" s="18"/>
      <c r="F30" s="23">
        <v>3.4011341950564984</v>
      </c>
      <c r="G30" s="23">
        <v>3.6077521315374841</v>
      </c>
      <c r="H30" s="23">
        <v>3.6840821833391986</v>
      </c>
      <c r="I30" s="23">
        <v>3.8364256490362951</v>
      </c>
      <c r="J30" s="23">
        <v>3.5273920561534364</v>
      </c>
      <c r="K30" s="23">
        <v>3.237131576797903</v>
      </c>
      <c r="L30" s="23">
        <v>4.4361811691043664</v>
      </c>
      <c r="M30" s="32"/>
      <c r="N30" s="33">
        <v>3.6976157647300285</v>
      </c>
      <c r="O30" s="33"/>
      <c r="P30" s="33">
        <v>3.6976157647300285</v>
      </c>
      <c r="Q30" s="32"/>
      <c r="R30" s="32">
        <v>3.397084706270594</v>
      </c>
      <c r="S30" s="32"/>
      <c r="T30" s="32">
        <v>3.397084706270594</v>
      </c>
      <c r="X30" s="9"/>
    </row>
    <row r="31" spans="1:32" x14ac:dyDescent="0.35">
      <c r="A31" s="18">
        <f t="shared" si="0"/>
        <v>23</v>
      </c>
      <c r="B31" s="19"/>
      <c r="C31" s="22" t="s">
        <v>16</v>
      </c>
      <c r="D31" s="19"/>
      <c r="E31" s="18"/>
      <c r="F31" s="23">
        <v>2.7553734404620829</v>
      </c>
      <c r="G31" s="23">
        <v>3.0241354563830374</v>
      </c>
      <c r="H31" s="23">
        <v>2.9662895032800183</v>
      </c>
      <c r="I31" s="23">
        <v>2.3317059552777644</v>
      </c>
      <c r="J31" s="23">
        <v>2.8773039666019331</v>
      </c>
      <c r="K31" s="23">
        <v>2.7192794666340454</v>
      </c>
      <c r="L31" s="23">
        <v>2.4313860236696883</v>
      </c>
      <c r="M31" s="32"/>
      <c r="N31" s="33">
        <v>2.6460979973033836</v>
      </c>
      <c r="O31" s="33"/>
      <c r="P31" s="33">
        <v>2.6460979973033836</v>
      </c>
      <c r="Q31" s="32"/>
      <c r="R31" s="32">
        <v>2.6769103441460582</v>
      </c>
      <c r="S31" s="32"/>
      <c r="T31" s="32">
        <v>2.6769103441460582</v>
      </c>
      <c r="X31" s="9"/>
    </row>
    <row r="32" spans="1:32" x14ac:dyDescent="0.35">
      <c r="A32" s="18">
        <f t="shared" si="0"/>
        <v>24</v>
      </c>
      <c r="B32" s="19"/>
      <c r="C32" s="22" t="s">
        <v>17</v>
      </c>
      <c r="D32" s="19"/>
      <c r="E32" s="18"/>
      <c r="F32" s="34">
        <v>3.1395325976984374</v>
      </c>
      <c r="G32" s="34">
        <v>3.2047017684838206</v>
      </c>
      <c r="H32" s="34">
        <v>3.0305603206307095</v>
      </c>
      <c r="I32" s="34">
        <v>3.2035176424314313</v>
      </c>
      <c r="J32" s="34">
        <v>3.2821139399929571</v>
      </c>
      <c r="K32" s="34">
        <v>1.854529207409455</v>
      </c>
      <c r="L32" s="34">
        <v>3.0025018027556323</v>
      </c>
      <c r="M32" s="32"/>
      <c r="N32" s="35">
        <v>2.9409965645177167</v>
      </c>
      <c r="O32" s="35"/>
      <c r="P32" s="35">
        <v>2.9409965645177167</v>
      </c>
      <c r="Q32" s="32"/>
      <c r="R32" s="34">
        <v>2.1952563749995293</v>
      </c>
      <c r="S32" s="32"/>
      <c r="T32" s="34">
        <v>2.1952563749995293</v>
      </c>
      <c r="X32" s="9"/>
      <c r="AF32"/>
    </row>
    <row r="33" spans="1:20" x14ac:dyDescent="0.35">
      <c r="A33" s="18">
        <f t="shared" si="0"/>
        <v>25</v>
      </c>
      <c r="B33" s="19"/>
      <c r="C33" s="22"/>
      <c r="D33" s="19"/>
      <c r="E33" s="18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</row>
    <row r="34" spans="1:20" x14ac:dyDescent="0.35">
      <c r="A34" s="18">
        <f t="shared" si="0"/>
        <v>26</v>
      </c>
      <c r="B34" s="19"/>
      <c r="C34" s="31" t="s">
        <v>21</v>
      </c>
      <c r="D34" s="19"/>
      <c r="E34" s="18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</row>
    <row r="35" spans="1:20" x14ac:dyDescent="0.35">
      <c r="A35" s="18">
        <f t="shared" si="0"/>
        <v>27</v>
      </c>
      <c r="B35" s="19"/>
      <c r="C35" s="22" t="s">
        <v>12</v>
      </c>
      <c r="D35" s="19"/>
      <c r="E35" s="18"/>
      <c r="F35" s="25">
        <v>3845.8278766666667</v>
      </c>
      <c r="G35" s="25">
        <v>3922.3308800000004</v>
      </c>
      <c r="H35" s="25">
        <v>3910.7186199999992</v>
      </c>
      <c r="I35" s="25">
        <v>3898.4681099999993</v>
      </c>
      <c r="J35" s="25">
        <v>3810.4365799999996</v>
      </c>
      <c r="K35" s="25">
        <v>3862.6897999999997</v>
      </c>
      <c r="L35" s="25">
        <v>3992.3192299999996</v>
      </c>
      <c r="M35" s="37"/>
      <c r="N35" s="37">
        <f>N18/N27</f>
        <v>3843.9729088621602</v>
      </c>
      <c r="O35" s="37"/>
      <c r="P35" s="37">
        <f t="shared" ref="P35:P40" si="2">P18/P27</f>
        <v>3915.9289775845364</v>
      </c>
      <c r="Q35" s="37"/>
      <c r="R35" s="37">
        <f t="shared" ref="R35:R40" si="3">+R18/R27</f>
        <v>3816.9871764498384</v>
      </c>
      <c r="S35" s="37"/>
      <c r="T35" s="37">
        <f t="shared" ref="T35:T40" si="4">+T18/T27</f>
        <v>3816.4473161389478</v>
      </c>
    </row>
    <row r="36" spans="1:20" x14ac:dyDescent="0.35">
      <c r="A36" s="18">
        <f t="shared" si="0"/>
        <v>28</v>
      </c>
      <c r="B36" s="19"/>
      <c r="C36" s="22" t="s">
        <v>13</v>
      </c>
      <c r="D36" s="19"/>
      <c r="E36" s="18"/>
      <c r="F36" s="25">
        <v>490.9545</v>
      </c>
      <c r="G36" s="25">
        <v>559.08614999999998</v>
      </c>
      <c r="H36" s="25">
        <v>532.90559000000007</v>
      </c>
      <c r="I36" s="25">
        <v>516.59256999999991</v>
      </c>
      <c r="J36" s="25">
        <v>535.56534999999997</v>
      </c>
      <c r="K36" s="25">
        <v>448.06349999999992</v>
      </c>
      <c r="L36" s="25">
        <v>512.27101000000005</v>
      </c>
      <c r="M36" s="37"/>
      <c r="N36" s="37">
        <f t="shared" ref="N36:N40" si="5">N19/N28</f>
        <v>469.00328493652415</v>
      </c>
      <c r="O36" s="37"/>
      <c r="P36" s="37">
        <f t="shared" si="2"/>
        <v>453.18335514279261</v>
      </c>
      <c r="Q36" s="37"/>
      <c r="R36" s="37">
        <f t="shared" si="3"/>
        <v>531.46949555765059</v>
      </c>
      <c r="S36" s="37"/>
      <c r="T36" s="37">
        <f t="shared" si="4"/>
        <v>557.02836312216061</v>
      </c>
    </row>
    <row r="37" spans="1:20" x14ac:dyDescent="0.35">
      <c r="A37" s="18">
        <f t="shared" si="0"/>
        <v>29</v>
      </c>
      <c r="B37" s="19"/>
      <c r="C37" s="22" t="s">
        <v>14</v>
      </c>
      <c r="D37" s="19"/>
      <c r="E37" s="18"/>
      <c r="F37" s="25">
        <v>515.03058888888893</v>
      </c>
      <c r="G37" s="25">
        <v>550.60789</v>
      </c>
      <c r="H37" s="25">
        <v>527.59832999999992</v>
      </c>
      <c r="I37" s="25">
        <v>555.0835699999999</v>
      </c>
      <c r="J37" s="25">
        <v>544.03281000000004</v>
      </c>
      <c r="K37" s="25">
        <v>480.50611000000004</v>
      </c>
      <c r="L37" s="25">
        <v>617.46169000000009</v>
      </c>
      <c r="M37" s="37"/>
      <c r="N37" s="37">
        <f t="shared" si="5"/>
        <v>574.56691346196567</v>
      </c>
      <c r="O37" s="37"/>
      <c r="P37" s="37">
        <f t="shared" si="2"/>
        <v>595.52774554692746</v>
      </c>
      <c r="Q37" s="37"/>
      <c r="R37" s="37">
        <f t="shared" si="3"/>
        <v>493.49271688116551</v>
      </c>
      <c r="S37" s="37"/>
      <c r="T37" s="37">
        <f t="shared" si="4"/>
        <v>486.39461044780717</v>
      </c>
    </row>
    <row r="38" spans="1:20" x14ac:dyDescent="0.35">
      <c r="A38" s="18">
        <f t="shared" si="0"/>
        <v>30</v>
      </c>
      <c r="B38" s="19"/>
      <c r="C38" s="22" t="s">
        <v>15</v>
      </c>
      <c r="D38" s="19"/>
      <c r="E38" s="18"/>
      <c r="F38" s="25">
        <v>702.42450399999996</v>
      </c>
      <c r="G38" s="25">
        <v>713.78406999999982</v>
      </c>
      <c r="H38" s="25">
        <v>684.63755000000003</v>
      </c>
      <c r="I38" s="25">
        <v>669.71062000000006</v>
      </c>
      <c r="J38" s="25">
        <v>808.8295700000001</v>
      </c>
      <c r="K38" s="25">
        <v>792.85316</v>
      </c>
      <c r="L38" s="25">
        <v>567.42633000000001</v>
      </c>
      <c r="M38" s="37"/>
      <c r="N38" s="37">
        <f t="shared" si="5"/>
        <v>733.96700588386216</v>
      </c>
      <c r="O38" s="37"/>
      <c r="P38" s="37">
        <f t="shared" si="2"/>
        <v>639.61288008920701</v>
      </c>
      <c r="Q38" s="37"/>
      <c r="R38" s="37">
        <f t="shared" si="3"/>
        <v>652.20516672235738</v>
      </c>
      <c r="S38" s="37"/>
      <c r="T38" s="37">
        <f t="shared" si="4"/>
        <v>679.68732090328649</v>
      </c>
    </row>
    <row r="39" spans="1:20" x14ac:dyDescent="0.35">
      <c r="A39" s="18">
        <f t="shared" si="0"/>
        <v>31</v>
      </c>
      <c r="B39" s="19"/>
      <c r="C39" s="22" t="s">
        <v>16</v>
      </c>
      <c r="D39" s="19"/>
      <c r="E39" s="18"/>
      <c r="F39" s="25">
        <v>79.670144444444446</v>
      </c>
      <c r="G39" s="25">
        <v>100.29974</v>
      </c>
      <c r="H39" s="25">
        <v>90.517799999999994</v>
      </c>
      <c r="I39" s="25">
        <v>114.91285999999999</v>
      </c>
      <c r="J39" s="25">
        <v>85.992999999999981</v>
      </c>
      <c r="K39" s="25">
        <v>85.014799999999994</v>
      </c>
      <c r="L39" s="25">
        <v>88.299430000000001</v>
      </c>
      <c r="M39" s="37"/>
      <c r="N39" s="37">
        <f t="shared" si="5"/>
        <v>77.666414737329461</v>
      </c>
      <c r="O39" s="37"/>
      <c r="P39" s="37">
        <f t="shared" si="2"/>
        <v>83.583870985141843</v>
      </c>
      <c r="Q39" s="37"/>
      <c r="R39" s="37">
        <f t="shared" si="3"/>
        <v>80.3384242781365</v>
      </c>
      <c r="S39" s="37"/>
      <c r="T39" s="37">
        <f t="shared" si="4"/>
        <v>85.179764990785401</v>
      </c>
    </row>
    <row r="40" spans="1:20" x14ac:dyDescent="0.35">
      <c r="A40" s="18">
        <f t="shared" si="0"/>
        <v>32</v>
      </c>
      <c r="B40" s="19"/>
      <c r="C40" s="22" t="s">
        <v>17</v>
      </c>
      <c r="D40" s="19"/>
      <c r="E40" s="18"/>
      <c r="F40" s="28">
        <v>20.915215229215228</v>
      </c>
      <c r="G40" s="28">
        <v>31.011310000000002</v>
      </c>
      <c r="H40" s="28">
        <v>36.393270000000001</v>
      </c>
      <c r="I40" s="28">
        <v>57.636330000000008</v>
      </c>
      <c r="J40" s="28">
        <v>105.54660999999999</v>
      </c>
      <c r="K40" s="28">
        <v>55.416760000000004</v>
      </c>
      <c r="L40" s="28">
        <v>94.535830000000004</v>
      </c>
      <c r="M40" s="26"/>
      <c r="N40" s="38">
        <f t="shared" si="5"/>
        <v>39.065023429683094</v>
      </c>
      <c r="O40" s="26"/>
      <c r="P40" s="38">
        <f t="shared" si="2"/>
        <v>70.836864355623277</v>
      </c>
      <c r="Q40" s="26"/>
      <c r="R40" s="29">
        <f t="shared" si="3"/>
        <v>17.952749660530511</v>
      </c>
      <c r="S40" s="26"/>
      <c r="T40" s="29">
        <f t="shared" si="4"/>
        <v>18.338487377082508</v>
      </c>
    </row>
    <row r="41" spans="1:20" x14ac:dyDescent="0.35">
      <c r="A41" s="18">
        <f t="shared" si="0"/>
        <v>33</v>
      </c>
      <c r="B41" s="19"/>
      <c r="C41" s="19"/>
      <c r="D41" s="19"/>
      <c r="E41" s="18"/>
      <c r="F41" s="30">
        <f t="shared" ref="F41:L41" si="6">SUM(F35:F40)</f>
        <v>5654.8228292292151</v>
      </c>
      <c r="G41" s="30">
        <f t="shared" si="6"/>
        <v>5877.1200400000007</v>
      </c>
      <c r="H41" s="30">
        <f t="shared" si="6"/>
        <v>5782.7711599999984</v>
      </c>
      <c r="I41" s="30">
        <f t="shared" si="6"/>
        <v>5812.4040599999998</v>
      </c>
      <c r="J41" s="30">
        <f t="shared" si="6"/>
        <v>5890.4039199999997</v>
      </c>
      <c r="K41" s="30">
        <f t="shared" si="6"/>
        <v>5724.5441299999993</v>
      </c>
      <c r="L41" s="30">
        <f t="shared" si="6"/>
        <v>5872.3135199999997</v>
      </c>
      <c r="M41" s="30"/>
      <c r="N41" s="30">
        <f>SUM(N35:N40)</f>
        <v>5738.2415513115238</v>
      </c>
      <c r="O41" s="30"/>
      <c r="P41" s="30">
        <f>SUM(P35:P40)</f>
        <v>5758.6736937042288</v>
      </c>
      <c r="Q41" s="30"/>
      <c r="R41" s="30">
        <f>SUM(R35:R40)</f>
        <v>5592.4457295496795</v>
      </c>
      <c r="S41" s="30"/>
      <c r="T41" s="30">
        <f>SUM(T35:T40)</f>
        <v>5643.0758629800712</v>
      </c>
    </row>
    <row r="42" spans="1:20" x14ac:dyDescent="0.35"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4" spans="1:20" x14ac:dyDescent="0.35">
      <c r="C44"/>
      <c r="F44" s="4"/>
      <c r="H44" s="11"/>
    </row>
    <row r="45" spans="1:20" x14ac:dyDescent="0.35">
      <c r="C45"/>
      <c r="F45" s="4"/>
      <c r="N45" s="9"/>
      <c r="O45" s="9"/>
      <c r="P45" s="9"/>
      <c r="Q45" s="9"/>
    </row>
    <row r="46" spans="1:20" x14ac:dyDescent="0.35">
      <c r="C46"/>
      <c r="F46" s="4"/>
      <c r="N46" s="9"/>
      <c r="O46" s="9"/>
      <c r="P46" s="9"/>
      <c r="Q46" s="9"/>
    </row>
    <row r="47" spans="1:20" x14ac:dyDescent="0.35">
      <c r="C47"/>
      <c r="F47" s="4"/>
      <c r="N47" s="9"/>
      <c r="O47" s="9"/>
      <c r="P47" s="9"/>
      <c r="Q47" s="9"/>
    </row>
    <row r="48" spans="1:20" x14ac:dyDescent="0.35">
      <c r="C48"/>
      <c r="F48" s="4"/>
      <c r="N48" s="9"/>
      <c r="O48" s="9"/>
      <c r="P48" s="9"/>
      <c r="Q48" s="9"/>
    </row>
    <row r="49" spans="3:17" x14ac:dyDescent="0.35">
      <c r="C49"/>
      <c r="F49" s="4"/>
      <c r="N49" s="9"/>
      <c r="O49" s="9"/>
      <c r="P49" s="9"/>
      <c r="Q49" s="9"/>
    </row>
    <row r="50" spans="3:17" x14ac:dyDescent="0.35">
      <c r="C50"/>
      <c r="F50" s="4"/>
      <c r="N50" s="9"/>
      <c r="O50" s="9"/>
      <c r="P50" s="9"/>
      <c r="Q50" s="9"/>
    </row>
    <row r="51" spans="3:17" x14ac:dyDescent="0.35">
      <c r="C51"/>
      <c r="F51" s="4"/>
      <c r="N51" s="12"/>
      <c r="O51" s="12"/>
      <c r="P51" s="12"/>
      <c r="Q51" s="12"/>
    </row>
    <row r="52" spans="3:17" x14ac:dyDescent="0.35">
      <c r="C52"/>
      <c r="F52" s="4"/>
    </row>
    <row r="53" spans="3:17" x14ac:dyDescent="0.35">
      <c r="C53"/>
      <c r="F53" s="4"/>
      <c r="N53" s="12"/>
      <c r="O53" s="12"/>
      <c r="P53" s="8"/>
      <c r="Q53" s="8"/>
    </row>
    <row r="54" spans="3:17" x14ac:dyDescent="0.35">
      <c r="C54"/>
      <c r="F54" s="4"/>
      <c r="N54" s="12"/>
      <c r="O54" s="12"/>
      <c r="P54" s="8"/>
      <c r="Q54" s="8"/>
    </row>
    <row r="55" spans="3:17" x14ac:dyDescent="0.35">
      <c r="C55"/>
      <c r="F55" s="4"/>
      <c r="N55" s="12"/>
      <c r="O55" s="12"/>
      <c r="P55" s="8"/>
      <c r="Q55" s="8"/>
    </row>
    <row r="56" spans="3:17" x14ac:dyDescent="0.35">
      <c r="C56"/>
      <c r="F56" s="4"/>
      <c r="N56" s="12"/>
      <c r="O56" s="12"/>
      <c r="P56" s="8"/>
      <c r="Q56" s="8"/>
    </row>
    <row r="57" spans="3:17" x14ac:dyDescent="0.35">
      <c r="C57"/>
      <c r="F57" s="4"/>
      <c r="N57" s="12"/>
      <c r="O57" s="12"/>
      <c r="P57" s="8"/>
      <c r="Q57" s="8"/>
    </row>
    <row r="58" spans="3:17" x14ac:dyDescent="0.35">
      <c r="C58"/>
      <c r="F58" s="4"/>
      <c r="N58" s="12"/>
      <c r="O58" s="12"/>
      <c r="P58" s="8"/>
      <c r="Q58" s="8"/>
    </row>
    <row r="59" spans="3:17" x14ac:dyDescent="0.35">
      <c r="C59"/>
      <c r="F59" s="4"/>
      <c r="N59" s="13"/>
      <c r="O59" s="13"/>
      <c r="P59" s="13"/>
      <c r="Q59" s="8"/>
    </row>
    <row r="60" spans="3:17" x14ac:dyDescent="0.35">
      <c r="C60"/>
    </row>
  </sheetData>
  <mergeCells count="4">
    <mergeCell ref="A5:T5"/>
    <mergeCell ref="F6:L6"/>
    <mergeCell ref="N6:P6"/>
    <mergeCell ref="R6:T6"/>
  </mergeCells>
  <printOptions horizontalCentered="1"/>
  <pageMargins left="0.5" right="0.5" top="0.75" bottom="0.75" header="0.5" footer="0.5"/>
  <pageSetup scale="59" fitToHeight="0" orientation="landscape" useFirstPageNumber="1" r:id="rId1"/>
  <headerFooter alignWithMargins="0">
    <oddHeader>&amp;R&amp;"Arial,Bold"AEY-UCG-027(a) 
Attachment 1
Schedule 4.2
Page &amp;P of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S4.2</vt:lpstr>
      <vt:lpstr>S4.2!Print_Area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2023-09-28T22:58:02Z</dcterms:created>
  <dcterms:modified xsi:type="dcterms:W3CDTF">2023-09-28T22:58:12Z</dcterms:modified>
  <cp:category/>
  <cp:contentStatus/>
</cp:coreProperties>
</file>