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45" documentId="13_ncr:1_{BD259567-52B4-4C8F-8B30-6ABD452B5CF0}" xr6:coauthVersionLast="47" xr6:coauthVersionMax="47" xr10:uidLastSave="{781D31A0-A49F-4247-89FE-34F8314965FF}"/>
  <bookViews>
    <workbookView xWindow="-110" yWindow="-110" windowWidth="22780" windowHeight="14660" xr2:uid="{1A28FB24-99D6-4A09-BFB3-C68C27BCAA96}"/>
  </bookViews>
  <sheets>
    <sheet name="Attachment 1" sheetId="1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'Attachment 1'!$A$1:$H$32</definedName>
    <definedName name="Print_Area_MI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9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28" i="1"/>
  <c r="C29" i="1"/>
  <c r="C30" i="1"/>
  <c r="C31" i="1"/>
  <c r="C32" i="1"/>
  <c r="C27" i="1"/>
  <c r="H19" i="1"/>
  <c r="H20" i="1"/>
  <c r="H21" i="1"/>
  <c r="H22" i="1"/>
  <c r="H23" i="1"/>
  <c r="H18" i="1"/>
  <c r="H10" i="1"/>
  <c r="H11" i="1"/>
  <c r="H12" i="1"/>
  <c r="H13" i="1"/>
  <c r="H31" i="1" s="1"/>
  <c r="H14" i="1"/>
  <c r="H9" i="1"/>
  <c r="H27" i="1" l="1"/>
  <c r="H30" i="1"/>
  <c r="H32" i="1"/>
  <c r="H29" i="1"/>
  <c r="H28" i="1"/>
  <c r="G24" i="1" l="1"/>
  <c r="F24" i="1"/>
  <c r="E24" i="1"/>
  <c r="D24" i="1"/>
  <c r="C24" i="1"/>
  <c r="H15" i="1"/>
  <c r="G15" i="1"/>
  <c r="F15" i="1"/>
  <c r="E15" i="1"/>
  <c r="D15" i="1"/>
  <c r="C15" i="1"/>
  <c r="H24" i="1" l="1"/>
</calcChain>
</file>

<file path=xl/sharedStrings.xml><?xml version="1.0" encoding="utf-8"?>
<sst xmlns="http://schemas.openxmlformats.org/spreadsheetml/2006/main" count="29" uniqueCount="16">
  <si>
    <t>ATCO Electric Yukon (AEY)</t>
  </si>
  <si>
    <t>2023-2024 General Rate Application (GRA)</t>
  </si>
  <si>
    <t>Net Heat Rate (kWh/litre)</t>
  </si>
  <si>
    <t>Line</t>
  </si>
  <si>
    <t>No.</t>
  </si>
  <si>
    <t>Description</t>
  </si>
  <si>
    <t>Average</t>
  </si>
  <si>
    <t>Generation (MWh)</t>
  </si>
  <si>
    <t>Watson Lake</t>
  </si>
  <si>
    <t>Beaver Creek</t>
  </si>
  <si>
    <t>Destruction Bay</t>
  </si>
  <si>
    <t>Old Crow</t>
  </si>
  <si>
    <t>Swift River</t>
  </si>
  <si>
    <t>Standby Units</t>
  </si>
  <si>
    <t>Litres Consumed  ($000)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</si>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</sst>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2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3" fillId="0" borderId="0" xfId="1" applyNumberFormat="1" applyFont="1" applyFill="1" applyBorder="1"/>
    <xf numFmtId="0" fontId="5" fillId="0" borderId="0" xfId="0" applyFont="1" applyAlignment="1">
      <alignment horizontal="left"/>
    </xf>
    <xf numFmtId="166" fontId="3" fillId="0" borderId="0" xfId="1" applyNumberFormat="1" applyFont="1" applyFill="1" applyBorder="1"/>
    <xf numFmtId="166" fontId="3" fillId="0" borderId="0" xfId="1" applyNumberFormat="1" applyFont="1" applyFill="1"/>
    <xf numFmtId="41" fontId="3" fillId="0" borderId="0" xfId="1" applyNumberFormat="1" applyFont="1" applyFill="1" applyBorder="1"/>
    <xf numFmtId="166" fontId="3" fillId="0" borderId="1" xfId="1" applyNumberFormat="1" applyFont="1" applyFill="1" applyBorder="1"/>
    <xf numFmtId="41" fontId="3" fillId="0" borderId="0" xfId="0" applyNumberFormat="1" applyFont="1"/>
    <xf numFmtId="2" fontId="5" fillId="0" borderId="0" xfId="0" applyNumberFormat="1" applyFont="1"/>
    <xf numFmtId="41" fontId="3" fillId="0" borderId="0" xfId="1" applyNumberFormat="1" applyFont="1" applyFill="1"/>
    <xf numFmtId="43" fontId="3" fillId="0" borderId="0" xfId="1" applyNumberFormat="1" applyFont="1" applyFill="1"/>
    <xf numFmtId="43" fontId="3" fillId="0" borderId="1" xfId="1" applyNumberFormat="1" applyFont="1" applyFill="1" applyBorder="1"/>
    <xf numFmtId="166" fontId="3" fillId="0" borderId="0" xfId="0" applyNumberFormat="1" applyFont="1"/>
    <xf numFmtId="41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 2 5" xfId="1" xr:uid="{AC0D825A-DAC0-43CF-AD8C-E60C4339BEF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C268-6FF3-49EE-993E-8A92B3BB2266}">
  <sheetPr>
    <pageSetUpPr fitToPage="1"/>
  </sheetPr>
  <dimension ref="A1:M41"/>
  <sheetViews>
    <sheetView tabSelected="1" view="pageBreakPreview" zoomScaleNormal="80" zoomScaleSheetLayoutView="100" workbookViewId="0">
      <selection activeCell="B14" sqref="B14"/>
    </sheetView>
  </sheetViews>
  <sheetFormatPr defaultColWidth="7.54296875" defaultRowHeight="14" x14ac:dyDescent="0.3"/>
  <cols>
    <col min="1" max="1" width="5.81640625" style="23" customWidth="1"/>
    <col min="2" max="2" width="39.54296875" style="3" customWidth="1"/>
    <col min="3" max="3" width="15.54296875" style="3" bestFit="1" customWidth="1"/>
    <col min="4" max="6" width="13.7265625" style="3" bestFit="1" customWidth="1"/>
    <col min="7" max="7" width="15.1796875" style="3" customWidth="1"/>
    <col min="8" max="8" width="12.1796875" style="3" bestFit="1" customWidth="1"/>
    <col min="9" max="10" width="2.1796875" style="3" customWidth="1"/>
    <col min="11" max="16384" width="7.54296875" style="3"/>
  </cols>
  <sheetData>
    <row r="1" spans="1:13" x14ac:dyDescent="0.3">
      <c r="A1" s="24" t="s">
        <v>0</v>
      </c>
      <c r="B1" s="24"/>
      <c r="C1" s="24"/>
      <c r="D1" s="24"/>
      <c r="E1" s="24"/>
      <c r="F1" s="24"/>
      <c r="G1" s="24"/>
      <c r="H1" s="24"/>
      <c r="I1" s="1"/>
      <c r="J1" s="2"/>
    </row>
    <row r="2" spans="1:13" x14ac:dyDescent="0.3">
      <c r="A2" s="24" t="s">
        <v>1</v>
      </c>
      <c r="B2" s="24"/>
      <c r="C2" s="24"/>
      <c r="D2" s="24"/>
      <c r="E2" s="24"/>
      <c r="F2" s="24"/>
      <c r="G2" s="24"/>
      <c r="H2" s="24"/>
      <c r="I2" s="4"/>
      <c r="J2" s="2"/>
    </row>
    <row r="3" spans="1:13" x14ac:dyDescent="0.3">
      <c r="B3" s="1"/>
      <c r="C3" s="5"/>
      <c r="D3" s="1"/>
      <c r="E3" s="1"/>
      <c r="F3" s="1"/>
      <c r="G3" s="1"/>
      <c r="H3" s="1"/>
      <c r="I3" s="1"/>
      <c r="J3" s="2"/>
    </row>
    <row r="4" spans="1:13" x14ac:dyDescent="0.3">
      <c r="A4" s="24" t="s">
        <v>2</v>
      </c>
      <c r="B4" s="24"/>
      <c r="C4" s="24"/>
      <c r="D4" s="24"/>
      <c r="E4" s="24"/>
      <c r="F4" s="24"/>
      <c r="G4" s="24"/>
      <c r="H4" s="24"/>
      <c r="I4" s="1"/>
    </row>
    <row r="5" spans="1:13" x14ac:dyDescent="0.3">
      <c r="A5" s="22" t="s">
        <v>3</v>
      </c>
      <c r="B5" s="4"/>
      <c r="C5" s="4"/>
      <c r="D5" s="4"/>
      <c r="E5" s="4"/>
      <c r="F5" s="4"/>
      <c r="G5" s="4"/>
      <c r="H5" s="4"/>
      <c r="I5" s="4"/>
    </row>
    <row r="6" spans="1:13" x14ac:dyDescent="0.3">
      <c r="A6" s="6" t="s">
        <v>4</v>
      </c>
      <c r="B6" s="6" t="s">
        <v>5</v>
      </c>
      <c r="C6" s="6">
        <v>2018</v>
      </c>
      <c r="D6" s="6">
        <v>2019</v>
      </c>
      <c r="E6" s="6">
        <v>2020</v>
      </c>
      <c r="F6" s="6">
        <v>2021</v>
      </c>
      <c r="G6" s="6">
        <v>2022</v>
      </c>
      <c r="H6" s="6" t="s">
        <v>6</v>
      </c>
      <c r="I6" s="4"/>
    </row>
    <row r="7" spans="1:13" x14ac:dyDescent="0.3">
      <c r="B7" s="7"/>
    </row>
    <row r="8" spans="1:13" x14ac:dyDescent="0.3">
      <c r="A8" s="23">
        <v>1</v>
      </c>
      <c r="B8" s="10" t="s">
        <v>7</v>
      </c>
      <c r="C8" s="9"/>
      <c r="D8" s="9"/>
      <c r="E8" s="9"/>
      <c r="F8" s="9"/>
      <c r="G8" s="9"/>
      <c r="H8" s="9"/>
      <c r="I8" s="9"/>
    </row>
    <row r="9" spans="1:13" x14ac:dyDescent="0.3">
      <c r="A9" s="23">
        <f>A8+1</f>
        <v>2</v>
      </c>
      <c r="B9" s="8" t="s">
        <v>8</v>
      </c>
      <c r="C9" s="11">
        <v>15386.069</v>
      </c>
      <c r="D9" s="11">
        <v>15170.571</v>
      </c>
      <c r="E9" s="11">
        <v>14755.829</v>
      </c>
      <c r="F9" s="11">
        <v>15139.585999999999</v>
      </c>
      <c r="G9" s="11">
        <v>15116.373</v>
      </c>
      <c r="H9" s="12">
        <f t="shared" ref="H9:H14" si="0">AVERAGE(C9:G9)</f>
        <v>15113.685599999997</v>
      </c>
      <c r="I9" s="13"/>
    </row>
    <row r="10" spans="1:13" x14ac:dyDescent="0.3">
      <c r="A10" s="23">
        <f t="shared" ref="A10:A32" si="1">A9+1</f>
        <v>3</v>
      </c>
      <c r="B10" s="8" t="s">
        <v>9</v>
      </c>
      <c r="C10" s="11">
        <v>1911.35</v>
      </c>
      <c r="D10" s="11">
        <v>1836.7329999999999</v>
      </c>
      <c r="E10" s="11">
        <v>1841.165</v>
      </c>
      <c r="F10" s="11">
        <v>1803.21</v>
      </c>
      <c r="G10" s="11">
        <v>1744.5050000000001</v>
      </c>
      <c r="H10" s="12">
        <f t="shared" si="0"/>
        <v>1827.3925999999999</v>
      </c>
      <c r="I10" s="13"/>
    </row>
    <row r="11" spans="1:13" x14ac:dyDescent="0.3">
      <c r="A11" s="23">
        <f t="shared" si="1"/>
        <v>4</v>
      </c>
      <c r="B11" s="8" t="s">
        <v>10</v>
      </c>
      <c r="C11" s="11">
        <v>1936.2170000000001</v>
      </c>
      <c r="D11" s="11">
        <v>1966.162</v>
      </c>
      <c r="E11" s="11">
        <v>2016.79</v>
      </c>
      <c r="F11" s="11">
        <v>1957.9459999999999</v>
      </c>
      <c r="G11" s="11">
        <v>1922.8109999999999</v>
      </c>
      <c r="H11" s="12">
        <f t="shared" si="0"/>
        <v>1959.9851999999998</v>
      </c>
      <c r="I11" s="13"/>
    </row>
    <row r="12" spans="1:13" x14ac:dyDescent="0.3">
      <c r="A12" s="23">
        <f t="shared" si="1"/>
        <v>5</v>
      </c>
      <c r="B12" s="8" t="s">
        <v>11</v>
      </c>
      <c r="C12" s="11">
        <v>2522.261</v>
      </c>
      <c r="D12" s="11">
        <v>2569.2950000000001</v>
      </c>
      <c r="E12" s="11">
        <v>2853.0590000000002</v>
      </c>
      <c r="F12" s="11">
        <v>2566.5700000000002</v>
      </c>
      <c r="G12" s="11">
        <v>2517.2060000000001</v>
      </c>
      <c r="H12" s="12">
        <f t="shared" si="0"/>
        <v>2605.6782000000003</v>
      </c>
      <c r="I12" s="13"/>
    </row>
    <row r="13" spans="1:13" x14ac:dyDescent="0.3">
      <c r="A13" s="23">
        <f t="shared" si="1"/>
        <v>6</v>
      </c>
      <c r="B13" s="8" t="s">
        <v>12</v>
      </c>
      <c r="C13" s="11">
        <v>268.50200000000001</v>
      </c>
      <c r="D13" s="11">
        <v>267.94299999999998</v>
      </c>
      <c r="E13" s="11">
        <v>247.428</v>
      </c>
      <c r="F13" s="11">
        <v>231.179</v>
      </c>
      <c r="G13" s="11">
        <v>214.69</v>
      </c>
      <c r="H13" s="12">
        <f t="shared" si="0"/>
        <v>245.94839999999999</v>
      </c>
      <c r="I13" s="13"/>
    </row>
    <row r="14" spans="1:13" x14ac:dyDescent="0.3">
      <c r="A14" s="23">
        <f t="shared" si="1"/>
        <v>7</v>
      </c>
      <c r="B14" s="8" t="s">
        <v>13</v>
      </c>
      <c r="C14" s="14">
        <v>110.292</v>
      </c>
      <c r="D14" s="14">
        <v>184.63900000000001</v>
      </c>
      <c r="E14" s="14">
        <v>346.416</v>
      </c>
      <c r="F14" s="14">
        <v>102.77200000000001</v>
      </c>
      <c r="G14" s="14">
        <v>283.84399999999999</v>
      </c>
      <c r="H14" s="14">
        <f t="shared" si="0"/>
        <v>205.5926</v>
      </c>
      <c r="I14" s="13"/>
    </row>
    <row r="15" spans="1:13" x14ac:dyDescent="0.3">
      <c r="A15" s="23">
        <f t="shared" si="1"/>
        <v>8</v>
      </c>
      <c r="C15" s="15">
        <f t="shared" ref="C15:G15" si="2">SUM(C9:C14)</f>
        <v>22134.690999999999</v>
      </c>
      <c r="D15" s="15">
        <f t="shared" si="2"/>
        <v>21995.342999999997</v>
      </c>
      <c r="E15" s="15">
        <f t="shared" si="2"/>
        <v>22060.687000000002</v>
      </c>
      <c r="F15" s="15">
        <f t="shared" si="2"/>
        <v>21801.262999999999</v>
      </c>
      <c r="G15" s="15">
        <f t="shared" si="2"/>
        <v>21799.429000000004</v>
      </c>
      <c r="H15" s="15">
        <f>SUM(H9:H14)</f>
        <v>21958.282599999995</v>
      </c>
      <c r="I15" s="15"/>
      <c r="M15" s="15"/>
    </row>
    <row r="16" spans="1:13" x14ac:dyDescent="0.3">
      <c r="A16" s="23">
        <f t="shared" si="1"/>
        <v>9</v>
      </c>
    </row>
    <row r="17" spans="1:9" x14ac:dyDescent="0.3">
      <c r="A17" s="23">
        <f t="shared" si="1"/>
        <v>10</v>
      </c>
      <c r="B17" s="16" t="s">
        <v>14</v>
      </c>
    </row>
    <row r="18" spans="1:9" x14ac:dyDescent="0.3">
      <c r="A18" s="23">
        <f t="shared" si="1"/>
        <v>11</v>
      </c>
      <c r="B18" s="8" t="s">
        <v>8</v>
      </c>
      <c r="C18" s="11">
        <v>3910.7186199999992</v>
      </c>
      <c r="D18" s="11">
        <v>3898.4681099999993</v>
      </c>
      <c r="E18" s="11">
        <v>3810.4365799999996</v>
      </c>
      <c r="F18" s="11">
        <v>3862.6897999999997</v>
      </c>
      <c r="G18" s="11">
        <v>3992.3192299999996</v>
      </c>
      <c r="H18" s="12">
        <f t="shared" ref="H18:H23" si="3">AVERAGE(C18:G18)</f>
        <v>3894.9264680000001</v>
      </c>
      <c r="I18" s="17"/>
    </row>
    <row r="19" spans="1:9" x14ac:dyDescent="0.3">
      <c r="A19" s="23">
        <f t="shared" si="1"/>
        <v>12</v>
      </c>
      <c r="B19" s="8" t="s">
        <v>9</v>
      </c>
      <c r="C19" s="11">
        <v>532.90559000000007</v>
      </c>
      <c r="D19" s="11">
        <v>516.59256999999991</v>
      </c>
      <c r="E19" s="11">
        <v>535.56534999999997</v>
      </c>
      <c r="F19" s="11">
        <v>448.06349999999992</v>
      </c>
      <c r="G19" s="11">
        <v>512.27101000000005</v>
      </c>
      <c r="H19" s="12">
        <f t="shared" si="3"/>
        <v>509.07960400000002</v>
      </c>
      <c r="I19" s="17"/>
    </row>
    <row r="20" spans="1:9" x14ac:dyDescent="0.3">
      <c r="A20" s="23">
        <f t="shared" si="1"/>
        <v>13</v>
      </c>
      <c r="B20" s="8" t="s">
        <v>10</v>
      </c>
      <c r="C20" s="11">
        <v>527.59832999999992</v>
      </c>
      <c r="D20" s="11">
        <v>555.0835699999999</v>
      </c>
      <c r="E20" s="11">
        <v>544.03281000000004</v>
      </c>
      <c r="F20" s="11">
        <v>480.50611000000004</v>
      </c>
      <c r="G20" s="11">
        <v>617.46169000000009</v>
      </c>
      <c r="H20" s="12">
        <f t="shared" si="3"/>
        <v>544.9365019999999</v>
      </c>
      <c r="I20" s="17"/>
    </row>
    <row r="21" spans="1:9" x14ac:dyDescent="0.3">
      <c r="A21" s="23">
        <f t="shared" si="1"/>
        <v>14</v>
      </c>
      <c r="B21" s="8" t="s">
        <v>11</v>
      </c>
      <c r="C21" s="11">
        <v>684.63755000000003</v>
      </c>
      <c r="D21" s="11">
        <v>669.71062000000006</v>
      </c>
      <c r="E21" s="11">
        <v>808.8295700000001</v>
      </c>
      <c r="F21" s="11">
        <v>792.85316</v>
      </c>
      <c r="G21" s="11">
        <v>567.42633000000001</v>
      </c>
      <c r="H21" s="12">
        <f t="shared" si="3"/>
        <v>704.69144600000004</v>
      </c>
      <c r="I21" s="17"/>
    </row>
    <row r="22" spans="1:9" x14ac:dyDescent="0.3">
      <c r="A22" s="23">
        <f t="shared" si="1"/>
        <v>15</v>
      </c>
      <c r="B22" s="8" t="s">
        <v>12</v>
      </c>
      <c r="C22" s="11">
        <v>90.517799999999994</v>
      </c>
      <c r="D22" s="11">
        <v>114.91285999999999</v>
      </c>
      <c r="E22" s="11">
        <v>85.992999999999981</v>
      </c>
      <c r="F22" s="11">
        <v>85.014799999999994</v>
      </c>
      <c r="G22" s="11">
        <v>88.299430000000001</v>
      </c>
      <c r="H22" s="12">
        <f t="shared" si="3"/>
        <v>92.947577999999993</v>
      </c>
      <c r="I22" s="17"/>
    </row>
    <row r="23" spans="1:9" x14ac:dyDescent="0.3">
      <c r="A23" s="23">
        <f t="shared" si="1"/>
        <v>16</v>
      </c>
      <c r="B23" s="8" t="s">
        <v>13</v>
      </c>
      <c r="C23" s="14">
        <v>36.393270000000001</v>
      </c>
      <c r="D23" s="14">
        <v>57.636330000000008</v>
      </c>
      <c r="E23" s="14">
        <v>105.54660999999999</v>
      </c>
      <c r="F23" s="14">
        <v>55.416760000000004</v>
      </c>
      <c r="G23" s="14">
        <v>94.535830000000004</v>
      </c>
      <c r="H23" s="14">
        <f t="shared" si="3"/>
        <v>69.905760000000015</v>
      </c>
      <c r="I23" s="13"/>
    </row>
    <row r="24" spans="1:9" x14ac:dyDescent="0.3">
      <c r="A24" s="23">
        <f t="shared" si="1"/>
        <v>17</v>
      </c>
      <c r="C24" s="15">
        <f t="shared" ref="C24:G24" si="4">SUM(C18:C23)</f>
        <v>5782.7711599999984</v>
      </c>
      <c r="D24" s="15">
        <f t="shared" si="4"/>
        <v>5812.4040599999998</v>
      </c>
      <c r="E24" s="15">
        <f t="shared" si="4"/>
        <v>5890.4039199999997</v>
      </c>
      <c r="F24" s="15">
        <f t="shared" si="4"/>
        <v>5724.5441299999993</v>
      </c>
      <c r="G24" s="15">
        <f t="shared" si="4"/>
        <v>5872.3135199999997</v>
      </c>
      <c r="H24" s="15">
        <f>SUM(H18:H23)</f>
        <v>5816.4873579999994</v>
      </c>
      <c r="I24" s="15"/>
    </row>
    <row r="25" spans="1:9" x14ac:dyDescent="0.3">
      <c r="A25" s="23">
        <f t="shared" si="1"/>
        <v>18</v>
      </c>
    </row>
    <row r="26" spans="1:9" x14ac:dyDescent="0.3">
      <c r="A26" s="23">
        <f t="shared" si="1"/>
        <v>19</v>
      </c>
      <c r="B26" s="16" t="s">
        <v>2</v>
      </c>
      <c r="F26" s="3" t="s">
        <v>15</v>
      </c>
    </row>
    <row r="27" spans="1:9" x14ac:dyDescent="0.3">
      <c r="A27" s="23">
        <f t="shared" si="1"/>
        <v>20</v>
      </c>
      <c r="B27" s="8" t="s">
        <v>8</v>
      </c>
      <c r="C27" s="18">
        <f>C9/C18</f>
        <v>3.9343329180763207</v>
      </c>
      <c r="D27" s="18">
        <f t="shared" ref="D27:G27" si="5">D9/D18</f>
        <v>3.8914185192603776</v>
      </c>
      <c r="E27" s="18">
        <f t="shared" si="5"/>
        <v>3.8724772582358531</v>
      </c>
      <c r="F27" s="18">
        <f t="shared" si="5"/>
        <v>3.9194413178091598</v>
      </c>
      <c r="G27" s="18">
        <f t="shared" si="5"/>
        <v>3.7863637973659738</v>
      </c>
      <c r="H27" s="18">
        <f t="shared" ref="H27:H32" si="6">H9/H18</f>
        <v>3.8803519717692385</v>
      </c>
      <c r="I27" s="18"/>
    </row>
    <row r="28" spans="1:9" x14ac:dyDescent="0.3">
      <c r="A28" s="23">
        <f t="shared" si="1"/>
        <v>21</v>
      </c>
      <c r="B28" s="8" t="s">
        <v>9</v>
      </c>
      <c r="C28" s="18">
        <f t="shared" ref="C28:G32" si="7">C10/C19</f>
        <v>3.586657816818922</v>
      </c>
      <c r="D28" s="18">
        <f t="shared" si="7"/>
        <v>3.5554769980528373</v>
      </c>
      <c r="E28" s="18">
        <f t="shared" si="7"/>
        <v>3.4377970867607472</v>
      </c>
      <c r="F28" s="18">
        <f t="shared" si="7"/>
        <v>4.0244518913055858</v>
      </c>
      <c r="G28" s="18">
        <f t="shared" si="7"/>
        <v>3.4054337761568823</v>
      </c>
      <c r="H28" s="18">
        <f t="shared" si="6"/>
        <v>3.5896008907872097</v>
      </c>
      <c r="I28" s="18"/>
    </row>
    <row r="29" spans="1:9" x14ac:dyDescent="0.3">
      <c r="A29" s="23">
        <f t="shared" si="1"/>
        <v>22</v>
      </c>
      <c r="B29" s="8" t="s">
        <v>10</v>
      </c>
      <c r="C29" s="18">
        <f t="shared" si="7"/>
        <v>3.669869463006072</v>
      </c>
      <c r="D29" s="18">
        <f t="shared" si="7"/>
        <v>3.5421008768103159</v>
      </c>
      <c r="E29" s="18">
        <f t="shared" si="7"/>
        <v>3.7071109736929282</v>
      </c>
      <c r="F29" s="18">
        <f t="shared" si="7"/>
        <v>4.074757759063667</v>
      </c>
      <c r="G29" s="18">
        <f t="shared" si="7"/>
        <v>3.1140571652307685</v>
      </c>
      <c r="H29" s="18">
        <f t="shared" si="6"/>
        <v>3.5967221736964872</v>
      </c>
      <c r="I29" s="18"/>
    </row>
    <row r="30" spans="1:9" x14ac:dyDescent="0.3">
      <c r="A30" s="23">
        <f t="shared" si="1"/>
        <v>23</v>
      </c>
      <c r="B30" s="8" t="s">
        <v>11</v>
      </c>
      <c r="C30" s="18">
        <f t="shared" si="7"/>
        <v>3.6840821833391986</v>
      </c>
      <c r="D30" s="18">
        <f t="shared" si="7"/>
        <v>3.8364256490362956</v>
      </c>
      <c r="E30" s="18">
        <f t="shared" si="7"/>
        <v>3.5273920561534364</v>
      </c>
      <c r="F30" s="18">
        <f t="shared" si="7"/>
        <v>3.237131576797903</v>
      </c>
      <c r="G30" s="18">
        <f t="shared" si="7"/>
        <v>4.4361811691043664</v>
      </c>
      <c r="H30" s="18">
        <f t="shared" si="6"/>
        <v>3.6976157647300294</v>
      </c>
      <c r="I30" s="18"/>
    </row>
    <row r="31" spans="1:9" x14ac:dyDescent="0.3">
      <c r="A31" s="23">
        <f t="shared" si="1"/>
        <v>24</v>
      </c>
      <c r="B31" s="8" t="s">
        <v>12</v>
      </c>
      <c r="C31" s="18">
        <f t="shared" si="7"/>
        <v>2.9662895032800183</v>
      </c>
      <c r="D31" s="18">
        <f t="shared" si="7"/>
        <v>2.3317059552777644</v>
      </c>
      <c r="E31" s="18">
        <f t="shared" si="7"/>
        <v>2.8773039666019331</v>
      </c>
      <c r="F31" s="18">
        <f t="shared" si="7"/>
        <v>2.719279466634045</v>
      </c>
      <c r="G31" s="18">
        <f t="shared" si="7"/>
        <v>2.4313860236696883</v>
      </c>
      <c r="H31" s="18">
        <f t="shared" si="6"/>
        <v>2.6460979973033831</v>
      </c>
      <c r="I31" s="18"/>
    </row>
    <row r="32" spans="1:9" x14ac:dyDescent="0.3">
      <c r="A32" s="23">
        <f t="shared" si="1"/>
        <v>25</v>
      </c>
      <c r="B32" s="8" t="s">
        <v>13</v>
      </c>
      <c r="C32" s="19">
        <f t="shared" si="7"/>
        <v>3.0305603206307099</v>
      </c>
      <c r="D32" s="19">
        <f t="shared" si="7"/>
        <v>3.2035176424314313</v>
      </c>
      <c r="E32" s="19">
        <f t="shared" si="7"/>
        <v>3.2821139399929571</v>
      </c>
      <c r="F32" s="19">
        <f t="shared" si="7"/>
        <v>1.8545292074094553</v>
      </c>
      <c r="G32" s="19">
        <f t="shared" si="7"/>
        <v>3.0025018027556323</v>
      </c>
      <c r="H32" s="19">
        <f t="shared" si="6"/>
        <v>2.9409965645177158</v>
      </c>
      <c r="I32" s="18"/>
    </row>
    <row r="33" spans="8:9" x14ac:dyDescent="0.3">
      <c r="H33" s="20"/>
      <c r="I33" s="20"/>
    </row>
    <row r="35" spans="8:9" x14ac:dyDescent="0.3">
      <c r="H35" s="20"/>
      <c r="I35" s="15"/>
    </row>
    <row r="36" spans="8:9" x14ac:dyDescent="0.3">
      <c r="H36" s="20"/>
      <c r="I36" s="15"/>
    </row>
    <row r="37" spans="8:9" x14ac:dyDescent="0.3">
      <c r="H37" s="20"/>
      <c r="I37" s="15"/>
    </row>
    <row r="38" spans="8:9" x14ac:dyDescent="0.3">
      <c r="H38" s="20"/>
      <c r="I38" s="15"/>
    </row>
    <row r="39" spans="8:9" x14ac:dyDescent="0.3">
      <c r="H39" s="20"/>
      <c r="I39" s="15"/>
    </row>
    <row r="40" spans="8:9" x14ac:dyDescent="0.3">
      <c r="H40" s="20"/>
      <c r="I40" s="15"/>
    </row>
    <row r="41" spans="8:9" x14ac:dyDescent="0.3">
      <c r="H41" s="21"/>
      <c r="I41" s="15"/>
    </row>
  </sheetData>
  <mergeCells count="3">
    <mergeCell ref="A1:H1"/>
    <mergeCell ref="A4:H4"/>
    <mergeCell ref="A2:H2"/>
  </mergeCells>
  <printOptions horizontalCentered="1"/>
  <pageMargins left="0.5" right="0.5" top="0.75" bottom="0.75" header="0.5" footer="0.5"/>
  <pageSetup orientation="landscape" useFirstPageNumber="1" r:id="rId1"/>
  <headerFooter alignWithMargins="0">
    <oddHeader>&amp;R&amp;"Arial,Bold"AEY-UCG-026(a)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2023-09-28T22:57:19Z</dcterms:created>
  <dcterms:modified xsi:type="dcterms:W3CDTF">2023-09-28T22:57:25Z</dcterms:modified>
  <cp:category/>
  <cp:contentStatus/>
</cp:coreProperties>
</file>