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65" documentId="13_ncr:1_{5814623A-E6D6-483E-BFA7-6DE15A214A38}" xr6:coauthVersionLast="47" xr6:coauthVersionMax="47" xr10:uidLastSave="{265D29B0-D979-4FF6-8F96-8896AE98D41A}"/>
  <bookViews>
    <workbookView xWindow="-110" yWindow="-110" windowWidth="22780" windowHeight="14660" activeTab="1" xr2:uid="{A6941345-A035-4A16-96B2-14707BE661E7}"/>
  </bookViews>
  <sheets>
    <sheet name="Sample Oct. 1, 2023" sheetId="1" r:id="rId1"/>
    <sheet name="Sample Jan. 1, 2024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9" i="1"/>
  <c r="I20" i="2"/>
  <c r="K20" i="2" s="1"/>
  <c r="I19" i="2"/>
  <c r="K19" i="2" s="1"/>
  <c r="I16" i="2"/>
  <c r="K16" i="2" s="1"/>
  <c r="I13" i="2"/>
  <c r="K13" i="2" s="1"/>
  <c r="K14" i="2" s="1"/>
  <c r="K11" i="2"/>
  <c r="I20" i="1"/>
  <c r="K20" i="1" s="1"/>
  <c r="I19" i="1"/>
  <c r="K19" i="1" s="1"/>
  <c r="I16" i="1"/>
  <c r="K16" i="1" s="1"/>
  <c r="I13" i="1"/>
  <c r="K13" i="1" s="1"/>
  <c r="K11" i="1"/>
  <c r="K14" i="1" l="1"/>
  <c r="I17" i="1"/>
  <c r="K17" i="1" s="1"/>
  <c r="K21" i="1" s="1"/>
  <c r="I18" i="1"/>
  <c r="K18" i="1" s="1"/>
  <c r="I17" i="2"/>
  <c r="K17" i="2" s="1"/>
  <c r="I18" i="2"/>
  <c r="K18" i="2" s="1"/>
  <c r="K21" i="2" s="1"/>
  <c r="I23" i="1" l="1"/>
  <c r="K23" i="1" s="1"/>
  <c r="K24" i="1" s="1"/>
  <c r="I23" i="2"/>
  <c r="K23" i="2" s="1"/>
  <c r="K24" i="2" s="1"/>
</calcChain>
</file>

<file path=xl/sharedStrings.xml><?xml version="1.0" encoding="utf-8"?>
<sst xmlns="http://schemas.openxmlformats.org/spreadsheetml/2006/main" count="54" uniqueCount="22">
  <si>
    <t>ATCO Electric Yukon (AEY)</t>
  </si>
  <si>
    <t>2023-2024 General Rate Application (GRA)</t>
  </si>
  <si>
    <t>Sample Monthly Residential Bill - Non-government Hydro Rate 1160</t>
  </si>
  <si>
    <t>Proposed 6.68% Rider R Effective: October 1, 2023</t>
  </si>
  <si>
    <t>Line No.</t>
  </si>
  <si>
    <t xml:space="preserve">Consumption </t>
  </si>
  <si>
    <t>kWh</t>
  </si>
  <si>
    <t>Rate</t>
  </si>
  <si>
    <t>Charge</t>
  </si>
  <si>
    <t>Customer Charge (per month)</t>
  </si>
  <si>
    <t>Block 1 Energy Charge 1000 ($/kWh)</t>
  </si>
  <si>
    <t>x</t>
  </si>
  <si>
    <t>Base Rate</t>
  </si>
  <si>
    <t>Fuel  Adjustment Rider $/KW.h</t>
  </si>
  <si>
    <t>Rider J and J1 YEC Shortfall</t>
  </si>
  <si>
    <t>Rider R and R1 AEY Adjustment</t>
  </si>
  <si>
    <t>Rider S Purchase Power Adjustment Rider</t>
  </si>
  <si>
    <t>Interim Electrical Rebate</t>
  </si>
  <si>
    <t>Sub-Total</t>
  </si>
  <si>
    <t>GST</t>
  </si>
  <si>
    <t>TOTAL including GST</t>
  </si>
  <si>
    <t>Approved 10.8% Rider R (Board Order 2023-22) Effective: January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</si>
</sst>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&quot;$&quot;#,##0.00000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/>
    <xf numFmtId="44" fontId="3" fillId="0" borderId="0" xfId="0" applyNumberFormat="1" applyFont="1"/>
    <xf numFmtId="164" fontId="4" fillId="0" borderId="0" xfId="0" applyNumberFormat="1" applyFont="1" applyAlignment="1">
      <alignment horizontal="right"/>
    </xf>
    <xf numFmtId="44" fontId="3" fillId="0" borderId="1" xfId="0" applyNumberFormat="1" applyFont="1" applyBorder="1"/>
    <xf numFmtId="165" fontId="4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44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44" fontId="2" fillId="0" borderId="2" xfId="0" applyNumberFormat="1" applyFont="1" applyBorder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CE905-8975-4BC4-8F4B-DCFCD4D77C96}">
  <sheetPr>
    <pageSetUpPr fitToPage="1"/>
  </sheetPr>
  <dimension ref="A1:L24"/>
  <sheetViews>
    <sheetView showGridLines="0" view="pageBreakPreview" zoomScale="60" zoomScaleNormal="100" workbookViewId="0">
      <selection activeCell="E35" sqref="E35"/>
    </sheetView>
  </sheetViews>
  <sheetFormatPr defaultColWidth="8.7265625" defaultRowHeight="12.5" x14ac:dyDescent="0.25"/>
  <cols>
    <col min="1" max="1" width="8.7265625" style="2"/>
    <col min="2" max="2" width="9.1796875" style="2" customWidth="1"/>
    <col min="3" max="3" width="8.7265625" style="2"/>
    <col min="4" max="4" width="8.81640625" style="2" bestFit="1" customWidth="1"/>
    <col min="5" max="5" width="8.7265625" style="2"/>
    <col min="6" max="6" width="4.7265625" style="2" customWidth="1"/>
    <col min="7" max="7" width="10.1796875" style="2" customWidth="1"/>
    <col min="8" max="8" width="9.1796875" style="4"/>
    <col min="9" max="9" width="9.1796875" style="2" bestFit="1" customWidth="1"/>
    <col min="10" max="10" width="2.453125" style="2" customWidth="1"/>
    <col min="11" max="11" width="9.1796875" style="2" bestFit="1" customWidth="1"/>
    <col min="12" max="16384" width="8.7265625" style="2"/>
  </cols>
  <sheetData>
    <row r="1" spans="1:12" ht="13" x14ac:dyDescent="0.3">
      <c r="B1" s="19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"/>
    </row>
    <row r="2" spans="1:12" ht="13" x14ac:dyDescent="0.3"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"/>
    </row>
    <row r="3" spans="1:12" ht="9" customHeigh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1"/>
    </row>
    <row r="4" spans="1:12" ht="13" x14ac:dyDescent="0.3">
      <c r="B4" s="19" t="s">
        <v>2</v>
      </c>
      <c r="C4" s="19"/>
      <c r="D4" s="19"/>
      <c r="E4" s="19"/>
      <c r="F4" s="19"/>
      <c r="G4" s="19"/>
      <c r="H4" s="19"/>
      <c r="I4" s="19"/>
      <c r="J4" s="19"/>
      <c r="K4" s="19"/>
      <c r="L4" s="1"/>
    </row>
    <row r="5" spans="1:12" ht="13" x14ac:dyDescent="0.3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"/>
    </row>
    <row r="7" spans="1:12" ht="13" x14ac:dyDescent="0.3">
      <c r="A7" s="3" t="s">
        <v>4</v>
      </c>
    </row>
    <row r="8" spans="1:12" x14ac:dyDescent="0.25">
      <c r="A8" s="4">
        <v>1</v>
      </c>
      <c r="B8" s="2" t="s">
        <v>5</v>
      </c>
      <c r="D8" s="2">
        <v>800</v>
      </c>
      <c r="E8" s="2" t="s">
        <v>6</v>
      </c>
    </row>
    <row r="9" spans="1:12" ht="13" x14ac:dyDescent="0.3">
      <c r="A9" s="4">
        <f>A8+1</f>
        <v>2</v>
      </c>
      <c r="G9" s="3" t="s">
        <v>7</v>
      </c>
      <c r="H9" s="3"/>
      <c r="I9" s="1"/>
      <c r="J9" s="1"/>
      <c r="K9" s="3" t="s">
        <v>8</v>
      </c>
    </row>
    <row r="10" spans="1:12" x14ac:dyDescent="0.25">
      <c r="A10" s="4">
        <f t="shared" ref="A10:A24" si="0">A9+1</f>
        <v>3</v>
      </c>
    </row>
    <row r="11" spans="1:12" x14ac:dyDescent="0.25">
      <c r="A11" s="4">
        <f t="shared" si="0"/>
        <v>4</v>
      </c>
      <c r="B11" s="2" t="s">
        <v>9</v>
      </c>
      <c r="G11" s="5">
        <v>14.65</v>
      </c>
      <c r="K11" s="6">
        <f>G11</f>
        <v>14.65</v>
      </c>
    </row>
    <row r="12" spans="1:12" x14ac:dyDescent="0.25">
      <c r="A12" s="4">
        <f t="shared" si="0"/>
        <v>5</v>
      </c>
    </row>
    <row r="13" spans="1:12" x14ac:dyDescent="0.25">
      <c r="A13" s="4">
        <f t="shared" si="0"/>
        <v>6</v>
      </c>
      <c r="B13" s="2" t="s">
        <v>10</v>
      </c>
      <c r="G13" s="7">
        <v>0.12139999999999999</v>
      </c>
      <c r="H13" s="4" t="s">
        <v>11</v>
      </c>
      <c r="I13" s="4">
        <f>D8</f>
        <v>800</v>
      </c>
      <c r="K13" s="8">
        <f>ROUND(G13*I13,2)</f>
        <v>97.12</v>
      </c>
    </row>
    <row r="14" spans="1:12" x14ac:dyDescent="0.25">
      <c r="A14" s="4">
        <f t="shared" si="0"/>
        <v>7</v>
      </c>
      <c r="B14" s="2" t="s">
        <v>12</v>
      </c>
      <c r="K14" s="6">
        <f>K11+K13</f>
        <v>111.77000000000001</v>
      </c>
    </row>
    <row r="15" spans="1:12" ht="11.25" customHeight="1" x14ac:dyDescent="0.25">
      <c r="A15" s="4">
        <f t="shared" si="0"/>
        <v>8</v>
      </c>
    </row>
    <row r="16" spans="1:12" x14ac:dyDescent="0.25">
      <c r="A16" s="4">
        <f t="shared" si="0"/>
        <v>9</v>
      </c>
      <c r="B16" s="2" t="s">
        <v>13</v>
      </c>
      <c r="G16" s="9">
        <v>1.635E-2</v>
      </c>
      <c r="H16" s="4" t="s">
        <v>11</v>
      </c>
      <c r="I16" s="4">
        <f>D8</f>
        <v>800</v>
      </c>
      <c r="K16" s="6">
        <f>ROUND(G16*I16,2)</f>
        <v>13.08</v>
      </c>
    </row>
    <row r="17" spans="1:11" x14ac:dyDescent="0.25">
      <c r="A17" s="4">
        <f t="shared" si="0"/>
        <v>10</v>
      </c>
      <c r="B17" s="2" t="s">
        <v>14</v>
      </c>
      <c r="G17" s="10">
        <v>0.3785</v>
      </c>
      <c r="H17" s="4" t="s">
        <v>11</v>
      </c>
      <c r="I17" s="11">
        <f>K14</f>
        <v>111.77000000000001</v>
      </c>
      <c r="K17" s="6">
        <f t="shared" ref="K17:K20" si="1">ROUND(G17*I17,2)</f>
        <v>42.3</v>
      </c>
    </row>
    <row r="18" spans="1:11" x14ac:dyDescent="0.25">
      <c r="A18" s="4">
        <f t="shared" si="0"/>
        <v>11</v>
      </c>
      <c r="B18" s="2" t="s">
        <v>15</v>
      </c>
      <c r="G18" s="10">
        <v>6.6799999999999998E-2</v>
      </c>
      <c r="H18" s="4" t="s">
        <v>11</v>
      </c>
      <c r="I18" s="11">
        <f>K14</f>
        <v>111.77000000000001</v>
      </c>
      <c r="K18" s="6">
        <f t="shared" si="1"/>
        <v>7.47</v>
      </c>
    </row>
    <row r="19" spans="1:11" x14ac:dyDescent="0.25">
      <c r="A19" s="4">
        <f t="shared" si="0"/>
        <v>12</v>
      </c>
      <c r="B19" s="2" t="s">
        <v>16</v>
      </c>
      <c r="G19" s="9">
        <v>1E-3</v>
      </c>
      <c r="H19" s="4" t="s">
        <v>11</v>
      </c>
      <c r="I19" s="4">
        <f>D8</f>
        <v>800</v>
      </c>
      <c r="K19" s="6">
        <f t="shared" si="1"/>
        <v>0.8</v>
      </c>
    </row>
    <row r="20" spans="1:11" x14ac:dyDescent="0.25">
      <c r="A20" s="4">
        <f t="shared" si="0"/>
        <v>13</v>
      </c>
      <c r="B20" s="2" t="s">
        <v>17</v>
      </c>
      <c r="G20" s="9">
        <v>-2.2620000000000001E-2</v>
      </c>
      <c r="H20" s="4" t="s">
        <v>11</v>
      </c>
      <c r="I20" s="4">
        <f>D8</f>
        <v>800</v>
      </c>
      <c r="K20" s="8">
        <f t="shared" si="1"/>
        <v>-18.100000000000001</v>
      </c>
    </row>
    <row r="21" spans="1:11" x14ac:dyDescent="0.25">
      <c r="A21" s="4">
        <f t="shared" si="0"/>
        <v>14</v>
      </c>
      <c r="B21" s="2" t="s">
        <v>18</v>
      </c>
      <c r="K21" s="6">
        <f>SUM(K14,K16:K20)</f>
        <v>157.32000000000002</v>
      </c>
    </row>
    <row r="22" spans="1:11" ht="11.25" customHeight="1" x14ac:dyDescent="0.25">
      <c r="A22" s="4">
        <f t="shared" si="0"/>
        <v>15</v>
      </c>
    </row>
    <row r="23" spans="1:11" x14ac:dyDescent="0.25">
      <c r="A23" s="4">
        <f t="shared" si="0"/>
        <v>16</v>
      </c>
      <c r="B23" s="2" t="s">
        <v>19</v>
      </c>
      <c r="G23" s="12">
        <v>0.05</v>
      </c>
      <c r="H23" s="4" t="s">
        <v>11</v>
      </c>
      <c r="I23" s="6">
        <f>K21</f>
        <v>157.32000000000002</v>
      </c>
      <c r="K23" s="6">
        <f t="shared" ref="K23" si="2">ROUND(G23*I23,2)</f>
        <v>7.87</v>
      </c>
    </row>
    <row r="24" spans="1:11" ht="13" x14ac:dyDescent="0.3">
      <c r="A24" s="4">
        <f t="shared" si="0"/>
        <v>17</v>
      </c>
      <c r="B24" s="13" t="s">
        <v>20</v>
      </c>
      <c r="C24" s="13"/>
      <c r="D24" s="13"/>
      <c r="E24" s="13"/>
      <c r="F24" s="13"/>
      <c r="G24" s="13"/>
      <c r="H24" s="14"/>
      <c r="I24" s="13"/>
      <c r="J24" s="13"/>
      <c r="K24" s="15">
        <f>K21+K23</f>
        <v>165.19000000000003</v>
      </c>
    </row>
  </sheetData>
  <mergeCells count="4">
    <mergeCell ref="B1:K1"/>
    <mergeCell ref="B2:K2"/>
    <mergeCell ref="B4:K4"/>
    <mergeCell ref="B5:K5"/>
  </mergeCells>
  <printOptions horizontalCentered="1"/>
  <pageMargins left="0.7" right="0.7" top="0.75" bottom="0.75" header="0.3" footer="0.3"/>
  <pageSetup orientation="portrait" horizontalDpi="300" verticalDpi="300" r:id="rId1"/>
  <headerFooter>
    <oddHeader>&amp;R&amp;"Arial,Bold"&amp;10AEY-UCG-003(d)
Attachment 1
&amp;A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94C82-4A22-41EB-AC35-40F8D9232F0E}">
  <sheetPr>
    <pageSetUpPr fitToPage="1"/>
  </sheetPr>
  <dimension ref="A1:K24"/>
  <sheetViews>
    <sheetView showGridLines="0" tabSelected="1" view="pageBreakPreview" zoomScale="60" zoomScaleNormal="100" workbookViewId="0">
      <selection activeCell="B16" sqref="B16"/>
    </sheetView>
  </sheetViews>
  <sheetFormatPr defaultColWidth="8.7265625" defaultRowHeight="12.5" x14ac:dyDescent="0.25"/>
  <cols>
    <col min="1" max="1" width="8.7265625" style="2"/>
    <col min="2" max="2" width="9.1796875" style="2" customWidth="1"/>
    <col min="3" max="3" width="8.7265625" style="2"/>
    <col min="4" max="4" width="8.81640625" style="2" bestFit="1" customWidth="1"/>
    <col min="5" max="5" width="8.7265625" style="2"/>
    <col min="6" max="6" width="4.7265625" style="2" customWidth="1"/>
    <col min="7" max="7" width="12" style="2" customWidth="1"/>
    <col min="8" max="8" width="9.1796875" style="4"/>
    <col min="9" max="9" width="9.1796875" style="2" bestFit="1" customWidth="1"/>
    <col min="10" max="10" width="2.453125" style="2" customWidth="1"/>
    <col min="11" max="11" width="9.1796875" style="2" bestFit="1" customWidth="1"/>
    <col min="12" max="16384" width="8.7265625" style="2"/>
  </cols>
  <sheetData>
    <row r="1" spans="1:11" ht="13" x14ac:dyDescent="0.3"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</row>
    <row r="2" spans="1:11" ht="13" x14ac:dyDescent="0.3">
      <c r="B2" s="16" t="s">
        <v>1</v>
      </c>
      <c r="C2" s="17"/>
      <c r="D2" s="17"/>
      <c r="E2" s="17"/>
      <c r="F2" s="17"/>
      <c r="G2" s="17"/>
      <c r="H2" s="17"/>
      <c r="I2" s="17"/>
      <c r="J2" s="17"/>
      <c r="K2" s="17"/>
    </row>
    <row r="3" spans="1:11" ht="13" x14ac:dyDescent="0.3">
      <c r="B3" s="16"/>
      <c r="C3" s="17"/>
      <c r="D3" s="17"/>
      <c r="E3" s="17"/>
      <c r="F3" s="17"/>
      <c r="G3" s="17"/>
      <c r="H3" s="17"/>
      <c r="I3" s="17"/>
      <c r="J3" s="17"/>
      <c r="K3" s="17"/>
    </row>
    <row r="4" spans="1:11" ht="13" x14ac:dyDescent="0.3">
      <c r="B4" s="19" t="s">
        <v>2</v>
      </c>
      <c r="C4" s="19"/>
      <c r="D4" s="19"/>
      <c r="E4" s="19"/>
      <c r="F4" s="19"/>
      <c r="G4" s="19"/>
      <c r="H4" s="19"/>
      <c r="I4" s="19"/>
      <c r="J4" s="19"/>
      <c r="K4" s="19"/>
    </row>
    <row r="5" spans="1:11" ht="14" x14ac:dyDescent="0.3">
      <c r="B5" s="18" t="s">
        <v>21</v>
      </c>
      <c r="C5" s="16"/>
      <c r="D5" s="16"/>
      <c r="E5" s="16"/>
      <c r="F5" s="16"/>
      <c r="G5" s="16"/>
      <c r="H5" s="16"/>
      <c r="I5" s="16"/>
      <c r="J5" s="16"/>
      <c r="K5" s="16"/>
    </row>
    <row r="7" spans="1:11" ht="13" x14ac:dyDescent="0.3">
      <c r="A7" s="3" t="s">
        <v>4</v>
      </c>
    </row>
    <row r="8" spans="1:11" x14ac:dyDescent="0.25">
      <c r="A8" s="4">
        <v>1</v>
      </c>
      <c r="B8" s="2" t="s">
        <v>5</v>
      </c>
      <c r="D8" s="2">
        <v>800</v>
      </c>
      <c r="E8" s="2" t="s">
        <v>6</v>
      </c>
    </row>
    <row r="9" spans="1:11" ht="13" x14ac:dyDescent="0.3">
      <c r="A9" s="4">
        <f>A8+1</f>
        <v>2</v>
      </c>
      <c r="G9" s="3" t="s">
        <v>7</v>
      </c>
      <c r="H9" s="3"/>
      <c r="I9" s="1"/>
      <c r="J9" s="1"/>
      <c r="K9" s="3" t="s">
        <v>8</v>
      </c>
    </row>
    <row r="10" spans="1:11" x14ac:dyDescent="0.25">
      <c r="A10" s="4">
        <f t="shared" ref="A10:A24" si="0">A9+1</f>
        <v>3</v>
      </c>
    </row>
    <row r="11" spans="1:11" x14ac:dyDescent="0.25">
      <c r="A11" s="4">
        <f t="shared" si="0"/>
        <v>4</v>
      </c>
      <c r="B11" s="2" t="s">
        <v>9</v>
      </c>
      <c r="G11" s="5">
        <v>14.65</v>
      </c>
      <c r="K11" s="6">
        <f>G11</f>
        <v>14.65</v>
      </c>
    </row>
    <row r="12" spans="1:11" x14ac:dyDescent="0.25">
      <c r="A12" s="4">
        <f t="shared" si="0"/>
        <v>5</v>
      </c>
    </row>
    <row r="13" spans="1:11" x14ac:dyDescent="0.25">
      <c r="A13" s="4">
        <f t="shared" si="0"/>
        <v>6</v>
      </c>
      <c r="B13" s="2" t="s">
        <v>10</v>
      </c>
      <c r="G13" s="7">
        <v>0.12139999999999999</v>
      </c>
      <c r="H13" s="4" t="s">
        <v>11</v>
      </c>
      <c r="I13" s="4">
        <f>D8</f>
        <v>800</v>
      </c>
      <c r="K13" s="8">
        <f>ROUND(G13*I13,2)</f>
        <v>97.12</v>
      </c>
    </row>
    <row r="14" spans="1:11" x14ac:dyDescent="0.25">
      <c r="A14" s="4">
        <f t="shared" si="0"/>
        <v>7</v>
      </c>
      <c r="B14" s="2" t="s">
        <v>12</v>
      </c>
      <c r="K14" s="6">
        <f>K11+K13</f>
        <v>111.77000000000001</v>
      </c>
    </row>
    <row r="15" spans="1:11" ht="11.25" customHeight="1" x14ac:dyDescent="0.25">
      <c r="A15" s="4">
        <f t="shared" si="0"/>
        <v>8</v>
      </c>
    </row>
    <row r="16" spans="1:11" x14ac:dyDescent="0.25">
      <c r="A16" s="4">
        <f t="shared" si="0"/>
        <v>9</v>
      </c>
      <c r="B16" s="2" t="s">
        <v>13</v>
      </c>
      <c r="G16" s="9">
        <v>1.635E-2</v>
      </c>
      <c r="H16" s="4" t="s">
        <v>11</v>
      </c>
      <c r="I16" s="4">
        <f>D8</f>
        <v>800</v>
      </c>
      <c r="K16" s="6">
        <f>ROUND(G16*I16,2)</f>
        <v>13.08</v>
      </c>
    </row>
    <row r="17" spans="1:11" x14ac:dyDescent="0.25">
      <c r="A17" s="4">
        <f t="shared" si="0"/>
        <v>10</v>
      </c>
      <c r="B17" s="2" t="s">
        <v>14</v>
      </c>
      <c r="G17" s="10">
        <v>0.3785</v>
      </c>
      <c r="H17" s="4" t="s">
        <v>11</v>
      </c>
      <c r="I17" s="11">
        <f>K14</f>
        <v>111.77000000000001</v>
      </c>
      <c r="K17" s="6">
        <f t="shared" ref="K17:K20" si="1">ROUND(G17*I17,2)</f>
        <v>42.3</v>
      </c>
    </row>
    <row r="18" spans="1:11" x14ac:dyDescent="0.25">
      <c r="A18" s="4">
        <f t="shared" si="0"/>
        <v>11</v>
      </c>
      <c r="B18" s="2" t="s">
        <v>15</v>
      </c>
      <c r="G18" s="10">
        <v>0.108</v>
      </c>
      <c r="H18" s="4" t="s">
        <v>11</v>
      </c>
      <c r="I18" s="11">
        <f>K14</f>
        <v>111.77000000000001</v>
      </c>
      <c r="K18" s="6">
        <f t="shared" si="1"/>
        <v>12.07</v>
      </c>
    </row>
    <row r="19" spans="1:11" x14ac:dyDescent="0.25">
      <c r="A19" s="4">
        <f t="shared" si="0"/>
        <v>12</v>
      </c>
      <c r="B19" s="2" t="s">
        <v>16</v>
      </c>
      <c r="G19" s="9">
        <v>1E-3</v>
      </c>
      <c r="H19" s="4" t="s">
        <v>11</v>
      </c>
      <c r="I19" s="4">
        <f>D8</f>
        <v>800</v>
      </c>
      <c r="K19" s="6">
        <f t="shared" si="1"/>
        <v>0.8</v>
      </c>
    </row>
    <row r="20" spans="1:11" x14ac:dyDescent="0.25">
      <c r="A20" s="4">
        <f t="shared" si="0"/>
        <v>13</v>
      </c>
      <c r="B20" s="2" t="s">
        <v>17</v>
      </c>
      <c r="G20" s="9">
        <v>-2.2620000000000001E-2</v>
      </c>
      <c r="H20" s="4" t="s">
        <v>11</v>
      </c>
      <c r="I20" s="4">
        <f>D8</f>
        <v>800</v>
      </c>
      <c r="K20" s="8">
        <f t="shared" si="1"/>
        <v>-18.100000000000001</v>
      </c>
    </row>
    <row r="21" spans="1:11" x14ac:dyDescent="0.25">
      <c r="A21" s="4">
        <f t="shared" si="0"/>
        <v>14</v>
      </c>
      <c r="B21" s="2" t="s">
        <v>18</v>
      </c>
      <c r="K21" s="6">
        <f>SUM(K14,K16:K20)</f>
        <v>161.92000000000002</v>
      </c>
    </row>
    <row r="22" spans="1:11" ht="11.25" customHeight="1" x14ac:dyDescent="0.25">
      <c r="A22" s="4">
        <f t="shared" si="0"/>
        <v>15</v>
      </c>
    </row>
    <row r="23" spans="1:11" x14ac:dyDescent="0.25">
      <c r="A23" s="4">
        <f t="shared" si="0"/>
        <v>16</v>
      </c>
      <c r="B23" s="2" t="s">
        <v>19</v>
      </c>
      <c r="G23" s="12">
        <v>0.05</v>
      </c>
      <c r="H23" s="4" t="s">
        <v>11</v>
      </c>
      <c r="I23" s="6">
        <f>K21</f>
        <v>161.92000000000002</v>
      </c>
      <c r="K23" s="6">
        <f t="shared" ref="K23" si="2">ROUND(G23*I23,2)</f>
        <v>8.1</v>
      </c>
    </row>
    <row r="24" spans="1:11" ht="13" x14ac:dyDescent="0.3">
      <c r="A24" s="4">
        <f t="shared" si="0"/>
        <v>17</v>
      </c>
      <c r="B24" s="13" t="s">
        <v>20</v>
      </c>
      <c r="C24" s="13"/>
      <c r="D24" s="13"/>
      <c r="E24" s="13"/>
      <c r="F24" s="13"/>
      <c r="G24" s="13"/>
      <c r="H24" s="14"/>
      <c r="I24" s="13"/>
      <c r="J24" s="13"/>
      <c r="K24" s="15">
        <f>K21+K23</f>
        <v>170.02</v>
      </c>
    </row>
  </sheetData>
  <mergeCells count="1">
    <mergeCell ref="B4:K4"/>
  </mergeCells>
  <printOptions horizontalCentered="1"/>
  <pageMargins left="0.7" right="0.7" top="0.75" bottom="0.75" header="0.3" footer="0.3"/>
  <pageSetup scale="99" orientation="portrait" horizontalDpi="300" verticalDpi="300" r:id="rId1"/>
  <headerFooter>
    <oddHeader>&amp;R&amp;"Arial,Bold"&amp;10AEY-UCG-003(d)
Attachment 1
&amp;A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Oct. 1, 2023</vt:lpstr>
      <vt:lpstr>Sample Jan. 1,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2023-09-28T22:53:07Z</dcterms:created>
  <dcterms:modified xsi:type="dcterms:W3CDTF">2023-09-28T23:14:17Z</dcterms:modified>
  <cp:category/>
  <cp:contentStatus/>
</cp:coreProperties>
</file>