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80" windowWidth="12120" windowHeight="9120"/>
  </bookViews>
  <sheets>
    <sheet name="2008-2012" sheetId="1" r:id="rId1"/>
    <sheet name="2013" sheetId="2" r:id="rId2"/>
  </sheets>
  <definedNames>
    <definedName name="_xlnm.Print_Area" localSheetId="0">'2008-2012'!$A$1:$K$132</definedName>
    <definedName name="_xlnm.Print_Area" localSheetId="1">'2013'!$A$1:$C$34</definedName>
    <definedName name="_xlnm.Print_Titles" localSheetId="0">'2008-2012'!$1:$4</definedName>
  </definedNames>
  <calcPr calcId="145621"/>
</workbook>
</file>

<file path=xl/calcChain.xml><?xml version="1.0" encoding="utf-8"?>
<calcChain xmlns="http://schemas.openxmlformats.org/spreadsheetml/2006/main">
  <c r="C16" i="2" l="1"/>
  <c r="C34" i="2" s="1"/>
  <c r="C13" i="2"/>
  <c r="C31" i="2" l="1"/>
  <c r="G132" i="1"/>
  <c r="F132" i="1"/>
  <c r="E132" i="1"/>
  <c r="D132" i="1"/>
  <c r="C132" i="1"/>
  <c r="J132" i="1"/>
  <c r="I132" i="1"/>
  <c r="H132" i="1"/>
  <c r="K5" i="1"/>
  <c r="K6" i="1"/>
  <c r="K129" i="1" s="1"/>
  <c r="K7" i="1"/>
  <c r="K8" i="1"/>
  <c r="K9" i="1"/>
  <c r="K10" i="1"/>
  <c r="K11" i="1"/>
  <c r="K12" i="1"/>
  <c r="K37" i="1"/>
  <c r="K38" i="1"/>
  <c r="E129" i="1"/>
  <c r="F129" i="1"/>
  <c r="G129" i="1"/>
  <c r="H129" i="1"/>
  <c r="I129" i="1"/>
  <c r="J129" i="1"/>
  <c r="D129" i="1"/>
  <c r="C129" i="1"/>
  <c r="K67" i="1"/>
  <c r="K14" i="1"/>
  <c r="K81" i="1"/>
  <c r="K15" i="1"/>
  <c r="K32" i="1"/>
  <c r="K40" i="1"/>
  <c r="K19" i="1"/>
  <c r="K33" i="1"/>
  <c r="K82" i="1"/>
  <c r="K20" i="1"/>
  <c r="K21" i="1"/>
  <c r="K72" i="1"/>
  <c r="K102" i="1"/>
  <c r="K22" i="1"/>
  <c r="K23" i="1"/>
  <c r="K73" i="1"/>
  <c r="K74" i="1"/>
  <c r="K16" i="1"/>
  <c r="K89" i="1"/>
  <c r="K99" i="1"/>
  <c r="K120" i="1"/>
  <c r="K49" i="1"/>
  <c r="K50" i="1"/>
  <c r="K97" i="1"/>
  <c r="K101" i="1"/>
  <c r="K34" i="1"/>
  <c r="K121" i="1"/>
  <c r="K51" i="1"/>
  <c r="K103" i="1"/>
  <c r="K68" i="1"/>
  <c r="K104" i="1"/>
  <c r="K17" i="1"/>
  <c r="K83" i="1"/>
  <c r="K69" i="1"/>
  <c r="K84" i="1"/>
  <c r="K116" i="1"/>
  <c r="K42" i="1"/>
  <c r="K75" i="1"/>
  <c r="K76" i="1"/>
  <c r="K77" i="1"/>
  <c r="K24" i="1"/>
  <c r="K105" i="1"/>
  <c r="K117" i="1"/>
  <c r="K52" i="1"/>
  <c r="K53" i="1"/>
  <c r="K90" i="1"/>
  <c r="K91" i="1"/>
  <c r="K112" i="1"/>
  <c r="K41" i="1"/>
  <c r="K39" i="1"/>
  <c r="K25" i="1"/>
  <c r="K61" i="1"/>
  <c r="K122" i="1"/>
  <c r="K35" i="1"/>
  <c r="K26" i="1"/>
  <c r="K54" i="1"/>
  <c r="K62" i="1"/>
  <c r="K55" i="1"/>
  <c r="K27" i="1"/>
  <c r="K100" i="1"/>
  <c r="K85" i="1"/>
  <c r="K56" i="1"/>
  <c r="K128" i="1"/>
  <c r="K28" i="1"/>
  <c r="K71" i="1"/>
  <c r="K106" i="1"/>
  <c r="K63" i="1"/>
  <c r="K92" i="1"/>
  <c r="K57" i="1"/>
  <c r="K29" i="1"/>
  <c r="K93" i="1"/>
  <c r="K86" i="1"/>
  <c r="K87" i="1"/>
  <c r="K18" i="1"/>
  <c r="K113" i="1"/>
  <c r="K118" i="1"/>
  <c r="K43" i="1"/>
  <c r="K94" i="1"/>
  <c r="K80" i="1"/>
  <c r="K123" i="1"/>
  <c r="K124" i="1"/>
  <c r="K65" i="1"/>
  <c r="K95" i="1"/>
  <c r="K78" i="1"/>
  <c r="K46" i="1"/>
  <c r="K66" i="1"/>
  <c r="K30" i="1"/>
  <c r="K98" i="1"/>
  <c r="K31" i="1"/>
  <c r="K58" i="1"/>
  <c r="K114" i="1"/>
  <c r="K48" i="1"/>
  <c r="K107" i="1"/>
  <c r="K108" i="1"/>
  <c r="K36" i="1"/>
  <c r="K70" i="1"/>
  <c r="K125" i="1"/>
  <c r="K126" i="1"/>
  <c r="K59" i="1"/>
  <c r="K47" i="1"/>
  <c r="K127" i="1"/>
  <c r="K79" i="1"/>
  <c r="K44" i="1"/>
  <c r="K119" i="1"/>
  <c r="K110" i="1"/>
  <c r="K111" i="1"/>
  <c r="K88" i="1"/>
  <c r="K115" i="1"/>
  <c r="K109" i="1"/>
  <c r="K96" i="1"/>
  <c r="K64" i="1"/>
  <c r="K45" i="1"/>
  <c r="K60" i="1"/>
  <c r="K13" i="1"/>
</calcChain>
</file>

<file path=xl/sharedStrings.xml><?xml version="1.0" encoding="utf-8"?>
<sst xmlns="http://schemas.openxmlformats.org/spreadsheetml/2006/main" count="288" uniqueCount="187">
  <si>
    <t>Project Name</t>
  </si>
  <si>
    <t>4L311 Upgrade Distribution Lines Between 1st and 6th Avenue Downtown Whitehorse</t>
  </si>
  <si>
    <t>4L316 Two Mile Hill Conductor Upgrade</t>
  </si>
  <si>
    <t>5L626 Double Circuit Line to Whistle Bend Substation</t>
  </si>
  <si>
    <t>5L628 Crestview to Mayo Road Corner Double Circuit</t>
  </si>
  <si>
    <t>5L628 Squanga Road Rebuild</t>
  </si>
  <si>
    <t>97 Lewes Boulevard Transformer Upgrade</t>
  </si>
  <si>
    <t>9L - Km 129 to Km 132 South Klondike Highway - Distribution Line Rebuild</t>
  </si>
  <si>
    <t>9L Reliability Upgrade Squanga Lake Area</t>
  </si>
  <si>
    <t>Arkell Subdivision Upgrade</t>
  </si>
  <si>
    <t>Beaver Creek Planned Pole Replacements</t>
  </si>
  <si>
    <t>Birch Alley Upgrade</t>
  </si>
  <si>
    <t>Breaker Replacement in Services Substation</t>
  </si>
  <si>
    <t>Cadet Camp Three Phase Service System Improvement</t>
  </si>
  <si>
    <t>Campbell Highway Relocation</t>
  </si>
  <si>
    <t>Carcross Town Pole Replacements</t>
  </si>
  <si>
    <t>Carmacks North Main Line Rebuild</t>
  </si>
  <si>
    <t>Carmacks Planned Pole Replacements</t>
  </si>
  <si>
    <t>Carmacks Upper Bench Rerouting</t>
  </si>
  <si>
    <t>Centennial Street Upgrades</t>
  </si>
  <si>
    <t>Configure Pelly Substation to Yukon Interconnected System</t>
  </si>
  <si>
    <t>Connect Pelly Crossing into Yukon Interconnected System</t>
  </si>
  <si>
    <t>Convert Spirit Lake to 14.4kV</t>
  </si>
  <si>
    <t>CRE Breaker Replacement in Lewes Boulevard</t>
  </si>
  <si>
    <t>Crestview to Mayo Road 5L628 Upgrade to 266 MCM</t>
  </si>
  <si>
    <t>Deep Creek Subdivision Connection to Whitehorse Distribution</t>
  </si>
  <si>
    <t>Destruction Bay Distribution Breaker Addition</t>
  </si>
  <si>
    <t>Destruction Bay Main Feeder</t>
  </si>
  <si>
    <t>Downtown Whitehorse 25kV Conversion</t>
  </si>
  <si>
    <t>Downtown Whitehorse 4L313 Labert Street to Elliot Street - Replace with Underground Lines</t>
  </si>
  <si>
    <t>Downtown Whitehorse 4L316 6th Avenue 266 Reconductor</t>
  </si>
  <si>
    <t>Echo Lake Road Upgrade</t>
  </si>
  <si>
    <t>Grey Mountain 4L320 Tie Upgrade</t>
  </si>
  <si>
    <t>Haines Junction Distribution Breaker Addition</t>
  </si>
  <si>
    <t>Hillcrest Subdivision Conversion</t>
  </si>
  <si>
    <t>Hotsprings Road Main Line Relocation and Upgrade</t>
  </si>
  <si>
    <t>Hotsprings Road Upgrade</t>
  </si>
  <si>
    <t>Jack Hulland School Upgrades</t>
  </si>
  <si>
    <t>Ketza Court Live Front Transformers Replacement</t>
  </si>
  <si>
    <t>Laberge Substation 34.5kV Conductor Upgrade</t>
  </si>
  <si>
    <t>Laberge Substation Distribution Upgrades</t>
  </si>
  <si>
    <t>Laberge Substation Upgrade</t>
  </si>
  <si>
    <t>Lewes Lake Substation Conversion</t>
  </si>
  <si>
    <t>Liard River Crossing</t>
  </si>
  <si>
    <t>Line Relocation Eagle Way</t>
  </si>
  <si>
    <t>Line Upgrade and Relocation Army Beach</t>
  </si>
  <si>
    <t>Line Upgrade and Relocation Lot 56 Paint Mountain</t>
  </si>
  <si>
    <t>Little Atlin Lake Area 3 Phase Pole Upgrades</t>
  </si>
  <si>
    <t>Lot 1037 Range Road Line Upgrade</t>
  </si>
  <si>
    <t>MacDonald Road Pole Change</t>
  </si>
  <si>
    <t>Main Steel Alley 4th - 7th Avenue Upgrade</t>
  </si>
  <si>
    <t>Main Street Alley Upgrade</t>
  </si>
  <si>
    <t>Marsh Lake Structure Upgrade</t>
  </si>
  <si>
    <t>Marsh Lake Substation Upgrade</t>
  </si>
  <si>
    <t>Marwell Lot 14 Transformer Upgrade</t>
  </si>
  <si>
    <t>Marwell Subdivision Improvements</t>
  </si>
  <si>
    <t>McDonald Road to Centennial Road Upgrade</t>
  </si>
  <si>
    <t>McIntyre Creek Pumphouse Upgrade</t>
  </si>
  <si>
    <t>McIntyre Subdivision 34.5kV Upgrade</t>
  </si>
  <si>
    <t>McIntyre Subdivision Prebuilding Work</t>
  </si>
  <si>
    <t>McIntyre Subdivision Replacement Stage 1</t>
  </si>
  <si>
    <t>McLintock Substation Upgrade</t>
  </si>
  <si>
    <t>Miscellaneous Pole Replacements</t>
  </si>
  <si>
    <t>Morley Bay Line Upgrade</t>
  </si>
  <si>
    <t>Mount Sima Subdivision</t>
  </si>
  <si>
    <t>Nordenskiold River Bridge Rerouting</t>
  </si>
  <si>
    <t>North Klondike Grounding Improvements</t>
  </si>
  <si>
    <t>North Star Clearance Upgrade</t>
  </si>
  <si>
    <t>Old Alaska Highway Bypass</t>
  </si>
  <si>
    <t>Old Crow 3rd Distribution Breaker</t>
  </si>
  <si>
    <t>Old Crow Pole Change Outs</t>
  </si>
  <si>
    <t>Paddlewheel Line Relocation</t>
  </si>
  <si>
    <t>PCB Identification and Transformer Change Outs</t>
  </si>
  <si>
    <t>Pelly Crossing Substation Fence</t>
  </si>
  <si>
    <t>Pole Removal Wickstrom Road</t>
  </si>
  <si>
    <t>Ponderosa Road Vault Addition and Service Upgrade</t>
  </si>
  <si>
    <t>Porter Creek Breaker Replacement</t>
  </si>
  <si>
    <t>Porter Creek Regulator Upgrade</t>
  </si>
  <si>
    <t>Porter Creek Underground Vaults Replacement</t>
  </si>
  <si>
    <t>Range Road Line Rerouting</t>
  </si>
  <si>
    <t>Regulator to North Klondike Highway</t>
  </si>
  <si>
    <t>Right of Way Widening</t>
  </si>
  <si>
    <t>Riverdale Lewes Substation 25kV Transformer</t>
  </si>
  <si>
    <t>Riverdale Line 4L317 Tagish Road</t>
  </si>
  <si>
    <t>Robinson Substation Upgrade</t>
  </si>
  <si>
    <t>Ross River Recloser for S7580</t>
  </si>
  <si>
    <t>Shipyard's Substation Transformer Failure and Upgrades</t>
  </si>
  <si>
    <t>Spirit Lake Substation Upgrade</t>
  </si>
  <si>
    <t>Stewart Crossing West Town Conversion</t>
  </si>
  <si>
    <t>System Frequency Upgrades at S150 Substation</t>
  </si>
  <si>
    <t>System Improvements Lowe Street</t>
  </si>
  <si>
    <t>System Upgrade 113 Copper Road</t>
  </si>
  <si>
    <t>System Upgrade on Hotsprings River Road</t>
  </si>
  <si>
    <t>System Upgrade, Extension of 5L628 to Grizzly Valley</t>
  </si>
  <si>
    <t>System Upgrades Lot 1378/79 Range Road</t>
  </si>
  <si>
    <t>Tagish 5L600 Rebuild</t>
  </si>
  <si>
    <t>Tagish Bridge Conduit Replacement</t>
  </si>
  <si>
    <t>Takhini North Upgrade</t>
  </si>
  <si>
    <t>Takhini/Marwell 4L315 Upgrade to 266 ACSR</t>
  </si>
  <si>
    <t>Takhini/Marwell Completion of Mountain Air Subdivision</t>
  </si>
  <si>
    <t>Teslin and Klondike Road Upgrade</t>
  </si>
  <si>
    <t>Teslin Area Pole Upgrades</t>
  </si>
  <si>
    <t>Teslin Sawmill Road Upgrade for New Subdivision</t>
  </si>
  <si>
    <t>Test and Treat Pole Program</t>
  </si>
  <si>
    <t>Upgrade Laberge Substation Transformer to 10 MVA</t>
  </si>
  <si>
    <t>Upgrade of S2278</t>
  </si>
  <si>
    <t>Upper Liard - Replace Liard River Crossing</t>
  </si>
  <si>
    <t>Watson Lake 3-Phase System Protection Upgrade</t>
  </si>
  <si>
    <t>Watson Lake Hotel Upgrade</t>
  </si>
  <si>
    <t>Watson Lake Underground Subdivision Replacement</t>
  </si>
  <si>
    <t>Whistle Bend Substation</t>
  </si>
  <si>
    <t>Whistle Bend Substation Transformer</t>
  </si>
  <si>
    <t>Whistlebend 34.5kV Substation Distribution Lines</t>
  </si>
  <si>
    <t>Whitehorse 5L628 and New 34.5kV Build</t>
  </si>
  <si>
    <t>Whitehorse Airport Conversion</t>
  </si>
  <si>
    <t>Whitehorse Airport Hanger D Area Rebuild</t>
  </si>
  <si>
    <t>Whitehorse Area Line Clearance Upgrades</t>
  </si>
  <si>
    <t>Whitehorse Asset Management - Creat a Pole Database</t>
  </si>
  <si>
    <t>Whitehorse Elementary School Transformer Upgrade</t>
  </si>
  <si>
    <t>Whitehorse Hotsprings Road 3 Phase Conversion</t>
  </si>
  <si>
    <t>Whitehorse Safety Code Corrections</t>
  </si>
  <si>
    <t>Whitehorse Service Area Line Clearance Upgrades</t>
  </si>
  <si>
    <t>Wickstrom Road Line Relocation for Whitehorse General Hospital Residence and Medical Building</t>
  </si>
  <si>
    <t>Total</t>
  </si>
  <si>
    <t>Reference</t>
  </si>
  <si>
    <t>Other Projects Less Than $20,000</t>
  </si>
  <si>
    <t>Pg 9-8</t>
  </si>
  <si>
    <t>Pg 9-9</t>
  </si>
  <si>
    <t>Pg 9-10</t>
  </si>
  <si>
    <t>Pg 9-15</t>
  </si>
  <si>
    <t>Pg 9-10, 9-15</t>
  </si>
  <si>
    <t>Pg 9-9, 9-15</t>
  </si>
  <si>
    <t>Pg 9-16</t>
  </si>
  <si>
    <t>Pg 9-22</t>
  </si>
  <si>
    <t>Pg 9-23</t>
  </si>
  <si>
    <t>Pg 9-16, 9-23</t>
  </si>
  <si>
    <t>Pg 9-29</t>
  </si>
  <si>
    <t>Pg 9-30</t>
  </si>
  <si>
    <t>Bus Case 19, Pg 9-21, 9-30</t>
  </si>
  <si>
    <t>Pg 9-31</t>
  </si>
  <si>
    <t>Pg 9-23, 9-31</t>
  </si>
  <si>
    <t>Bus Case 21, Pg 9-39</t>
  </si>
  <si>
    <t>Pg 9-39</t>
  </si>
  <si>
    <t>Bus Case 20, Pg 9-29, 9-39</t>
  </si>
  <si>
    <t>Pg 9-40</t>
  </si>
  <si>
    <t>Pg 9-41</t>
  </si>
  <si>
    <t>Pg 9-47</t>
  </si>
  <si>
    <t>Pg 9-48</t>
  </si>
  <si>
    <t>Pg 9-49</t>
  </si>
  <si>
    <t>Bus Case 23, Pg 9-56</t>
  </si>
  <si>
    <t>Pg 9-48, 9-57</t>
  </si>
  <si>
    <t>Bus Case 22, Pg 9-47, 9-57</t>
  </si>
  <si>
    <t>Bus Case 18, Pg 9-9, 9-15, 9-22, 9-31, 9-39, 9-47, 9-57</t>
  </si>
  <si>
    <t>Pg 9-58</t>
  </si>
  <si>
    <t>Pg 9-49, 9-58</t>
  </si>
  <si>
    <t>Bus Case 24, Pg 9-56, 9-62</t>
  </si>
  <si>
    <t>Pg 9-8, 9-15, 9-21, 9-30, 9-39, 9-47, 9-57, 9-63</t>
  </si>
  <si>
    <t>Pg 9-63</t>
  </si>
  <si>
    <t>Bus Case 25, Pg 9-57, Pg 9-63</t>
  </si>
  <si>
    <t>Pg 9-47, 9-63</t>
  </si>
  <si>
    <t>Pg 9-9, 9-16, 9-23, 9-31, 9-40, 9-48, 9-57, 9-64</t>
  </si>
  <si>
    <t>Pg 9-64</t>
  </si>
  <si>
    <t>Pg 9-9, 9-22, 9-40, 9-49, 9-58, 9-64</t>
  </si>
  <si>
    <t>Pg 9-65</t>
  </si>
  <si>
    <t>Pg 9-30, 9-39, 9-48, 9-58, 9-65</t>
  </si>
  <si>
    <t>Pg 9-10, 9-16, 9-23, 9-31, 9-41, 9-49, 9-58, 9-65</t>
  </si>
  <si>
    <t>The Yukon Electrical Company Limited</t>
  </si>
  <si>
    <t>Whitehorse Copper Rebuild</t>
  </si>
  <si>
    <t>Distribution Improvement Projects 2008-2015</t>
  </si>
  <si>
    <t>Appropriation Type</t>
  </si>
  <si>
    <t>September 2013 YTD</t>
  </si>
  <si>
    <t>Distribution Improvements</t>
  </si>
  <si>
    <t>Hillcrest Conversion</t>
  </si>
  <si>
    <t>5L628 upgrade to 266</t>
  </si>
  <si>
    <t>CRE Breaker Firth Sub</t>
  </si>
  <si>
    <t>2013 Miscellaneous Pole Changes</t>
  </si>
  <si>
    <t>McIntyre Sub Change Switches and Buswork</t>
  </si>
  <si>
    <t>2013 Deficiency and Salvage Clean Up</t>
  </si>
  <si>
    <t>Miscellaneous Distribution Pole Replacements</t>
  </si>
  <si>
    <t>600 Amp Feeder Tamarack to Hickory</t>
  </si>
  <si>
    <t>Upgrades to Shipyards Substation</t>
  </si>
  <si>
    <t>Annie Lake Road Clearance</t>
  </si>
  <si>
    <t>PCB Testing</t>
  </si>
  <si>
    <t>Watson Lake Substation Ground Grid Upgrade</t>
  </si>
  <si>
    <t>Transformer Upgrade &amp; Pole Change Wheeler</t>
  </si>
  <si>
    <t>Total Distribution Improvements</t>
  </si>
  <si>
    <t>Distribution Improvement Projects September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</si>
</sst>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4">
    <xf numFmtId="0" fontId="0" fillId="0" borderId="0" xfId="0"/>
    <xf numFmtId="164" fontId="0" fillId="0" borderId="2" xfId="1" applyNumberFormat="1" applyFont="1" applyBorder="1"/>
    <xf numFmtId="164" fontId="0" fillId="0" borderId="2" xfId="0" applyNumberFormat="1" applyBorder="1"/>
    <xf numFmtId="164" fontId="2" fillId="0" borderId="2" xfId="1" applyNumberFormat="1" applyFont="1" applyBorder="1"/>
    <xf numFmtId="0" fontId="2" fillId="0" borderId="2" xfId="1" applyNumberFormat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164" fontId="0" fillId="2" borderId="2" xfId="1" applyNumberFormat="1" applyFont="1" applyFill="1" applyBorder="1"/>
    <xf numFmtId="0" fontId="2" fillId="0" borderId="0" xfId="0" applyFont="1"/>
    <xf numFmtId="0" fontId="0" fillId="0" borderId="2" xfId="0" applyFill="1" applyBorder="1"/>
    <xf numFmtId="0" fontId="0" fillId="0" borderId="2" xfId="0" applyFill="1" applyBorder="1" applyAlignment="1">
      <alignment horizontal="center" wrapText="1"/>
    </xf>
    <xf numFmtId="164" fontId="0" fillId="0" borderId="2" xfId="1" applyNumberFormat="1" applyFont="1" applyFill="1" applyBorder="1"/>
    <xf numFmtId="164" fontId="0" fillId="0" borderId="2" xfId="0" applyNumberFormat="1" applyFill="1" applyBorder="1"/>
    <xf numFmtId="164" fontId="2" fillId="0" borderId="2" xfId="1" applyNumberFormat="1" applyFont="1" applyFill="1" applyBorder="1"/>
    <xf numFmtId="0" fontId="0" fillId="0" borderId="0" xfId="0" applyFill="1"/>
    <xf numFmtId="164" fontId="2" fillId="2" borderId="0" xfId="0" applyNumberFormat="1" applyFont="1" applyFill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 wrapText="1"/>
    </xf>
    <xf numFmtId="0" fontId="0" fillId="0" borderId="3" xfId="0" applyFill="1" applyBorder="1"/>
    <xf numFmtId="0" fontId="0" fillId="0" borderId="3" xfId="0" applyFill="1" applyBorder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4" fontId="0" fillId="3" borderId="2" xfId="1" applyNumberFormat="1" applyFont="1" applyFill="1" applyBorder="1"/>
    <xf numFmtId="164" fontId="2" fillId="3" borderId="0" xfId="0" applyNumberFormat="1" applyFont="1" applyFill="1"/>
    <xf numFmtId="43" fontId="5" fillId="0" borderId="0" xfId="1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 wrapText="1"/>
    </xf>
    <xf numFmtId="1" fontId="0" fillId="0" borderId="0" xfId="0" applyNumberFormat="1" applyFont="1" applyFill="1" applyAlignment="1" applyProtection="1">
      <alignment horizontal="left"/>
      <protection locked="0"/>
    </xf>
    <xf numFmtId="1" fontId="8" fillId="0" borderId="0" xfId="2" applyNumberFormat="1" applyFont="1" applyFill="1" applyBorder="1" applyAlignment="1" applyProtection="1">
      <alignment horizontal="left"/>
      <protection locked="0"/>
    </xf>
    <xf numFmtId="1" fontId="0" fillId="0" borderId="0" xfId="0" applyNumberFormat="1" applyFont="1" applyFill="1" applyAlignment="1">
      <alignment horizontal="left"/>
    </xf>
    <xf numFmtId="1" fontId="0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Border="1"/>
    <xf numFmtId="1" fontId="4" fillId="0" borderId="4" xfId="0" applyNumberFormat="1" applyFont="1" applyFill="1" applyBorder="1" applyAlignment="1" applyProtection="1">
      <alignment horizontal="left"/>
      <protection locked="0"/>
    </xf>
    <xf numFmtId="0" fontId="4" fillId="0" borderId="4" xfId="0" applyFont="1" applyBorder="1"/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3" fontId="5" fillId="0" borderId="0" xfId="1" applyFont="1" applyAlignment="1">
      <alignment horizontal="centerContinuous"/>
    </xf>
    <xf numFmtId="164" fontId="5" fillId="0" borderId="0" xfId="1" applyNumberFormat="1" applyFont="1"/>
    <xf numFmtId="164" fontId="5" fillId="3" borderId="0" xfId="1" applyNumberFormat="1" applyFont="1" applyFill="1"/>
    <xf numFmtId="164" fontId="4" fillId="0" borderId="4" xfId="1" applyNumberFormat="1" applyFont="1" applyBorder="1"/>
    <xf numFmtId="164" fontId="4" fillId="3" borderId="0" xfId="1" applyNumberFormat="1" applyFont="1" applyFill="1"/>
    <xf numFmtId="3" fontId="0" fillId="0" borderId="0" xfId="0" applyNumberFormat="1" applyBorder="1"/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tabSelected="1" zoomScaleNormal="100" zoomScaleSheetLayoutView="85" workbookViewId="0">
      <selection activeCell="A132" sqref="A132"/>
    </sheetView>
  </sheetViews>
  <sheetFormatPr defaultRowHeight="15" x14ac:dyDescent="0.25"/>
  <cols>
    <col min="1" max="1" width="98" style="13" bestFit="1" customWidth="1"/>
    <col min="2" max="2" width="25.42578125" style="21" customWidth="1"/>
    <col min="3" max="4" width="19.140625" bestFit="1" customWidth="1"/>
    <col min="5" max="5" width="18.7109375" bestFit="1" customWidth="1"/>
    <col min="6" max="6" width="18.28515625" bestFit="1" customWidth="1"/>
    <col min="7" max="7" width="18.7109375" bestFit="1" customWidth="1"/>
    <col min="8" max="10" width="18.7109375" customWidth="1"/>
    <col min="11" max="11" width="19.85546875" bestFit="1" customWidth="1"/>
  </cols>
  <sheetData>
    <row r="1" spans="1:11" x14ac:dyDescent="0.25">
      <c r="A1" s="43" t="s">
        <v>166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25">
      <c r="A2" s="43" t="s">
        <v>168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 x14ac:dyDescent="0.25">
      <c r="A4" s="15" t="s">
        <v>0</v>
      </c>
      <c r="B4" s="16" t="s">
        <v>124</v>
      </c>
      <c r="C4" s="4">
        <v>2008</v>
      </c>
      <c r="D4" s="4">
        <v>2009</v>
      </c>
      <c r="E4" s="4">
        <v>2010</v>
      </c>
      <c r="F4" s="4">
        <v>2011</v>
      </c>
      <c r="G4" s="4">
        <v>2012</v>
      </c>
      <c r="H4" s="4">
        <v>2013</v>
      </c>
      <c r="I4" s="4">
        <v>2014</v>
      </c>
      <c r="J4" s="4">
        <v>2015</v>
      </c>
      <c r="K4" s="5" t="s">
        <v>123</v>
      </c>
    </row>
    <row r="5" spans="1:11" ht="30" x14ac:dyDescent="0.25">
      <c r="A5" s="17" t="s">
        <v>34</v>
      </c>
      <c r="B5" s="18" t="s">
        <v>152</v>
      </c>
      <c r="C5" s="1">
        <v>93000</v>
      </c>
      <c r="D5" s="1">
        <v>152000</v>
      </c>
      <c r="E5" s="1">
        <v>226000</v>
      </c>
      <c r="F5" s="1">
        <v>2000</v>
      </c>
      <c r="G5" s="1">
        <v>252000</v>
      </c>
      <c r="H5" s="1">
        <v>275000</v>
      </c>
      <c r="I5" s="1">
        <v>250000</v>
      </c>
      <c r="J5" s="2"/>
      <c r="K5" s="3">
        <f t="shared" ref="K5:K60" si="0">SUM(C5:J5)</f>
        <v>1250000</v>
      </c>
    </row>
    <row r="6" spans="1:11" x14ac:dyDescent="0.25">
      <c r="A6" s="8" t="s">
        <v>112</v>
      </c>
      <c r="B6" s="9" t="s">
        <v>138</v>
      </c>
      <c r="C6" s="1"/>
      <c r="D6" s="2"/>
      <c r="E6" s="1">
        <v>492000</v>
      </c>
      <c r="F6" s="1">
        <v>156000</v>
      </c>
      <c r="G6" s="2"/>
      <c r="H6" s="2"/>
      <c r="I6" s="2"/>
      <c r="J6" s="2"/>
      <c r="K6" s="3">
        <f t="shared" si="0"/>
        <v>648000</v>
      </c>
    </row>
    <row r="7" spans="1:11" x14ac:dyDescent="0.25">
      <c r="A7" s="8" t="s">
        <v>110</v>
      </c>
      <c r="B7" s="9" t="s">
        <v>143</v>
      </c>
      <c r="C7" s="1"/>
      <c r="D7" s="2"/>
      <c r="E7" s="2"/>
      <c r="F7" s="1">
        <v>1690000</v>
      </c>
      <c r="G7" s="1">
        <v>423000</v>
      </c>
      <c r="H7" s="11"/>
      <c r="I7" s="11"/>
      <c r="J7" s="11"/>
      <c r="K7" s="12">
        <f t="shared" si="0"/>
        <v>2113000</v>
      </c>
    </row>
    <row r="8" spans="1:11" x14ac:dyDescent="0.25">
      <c r="A8" s="8" t="s">
        <v>4</v>
      </c>
      <c r="B8" s="9" t="s">
        <v>141</v>
      </c>
      <c r="C8" s="1"/>
      <c r="D8" s="2"/>
      <c r="E8" s="2"/>
      <c r="F8" s="2"/>
      <c r="G8" s="1">
        <v>628000</v>
      </c>
      <c r="H8" s="11"/>
      <c r="I8" s="11"/>
      <c r="J8" s="11"/>
      <c r="K8" s="12">
        <f t="shared" si="0"/>
        <v>628000</v>
      </c>
    </row>
    <row r="9" spans="1:11" x14ac:dyDescent="0.25">
      <c r="A9" s="8" t="s">
        <v>60</v>
      </c>
      <c r="B9" s="9" t="s">
        <v>151</v>
      </c>
      <c r="C9" s="1"/>
      <c r="D9" s="2"/>
      <c r="E9" s="2"/>
      <c r="F9" s="2"/>
      <c r="G9" s="2"/>
      <c r="H9" s="10">
        <v>475000</v>
      </c>
      <c r="I9" s="10">
        <v>250000</v>
      </c>
      <c r="J9" s="11"/>
      <c r="K9" s="12">
        <f t="shared" si="0"/>
        <v>725000</v>
      </c>
    </row>
    <row r="10" spans="1:11" s="13" customFormat="1" x14ac:dyDescent="0.25">
      <c r="A10" s="8" t="s">
        <v>113</v>
      </c>
      <c r="B10" s="9" t="s">
        <v>149</v>
      </c>
      <c r="C10" s="10"/>
      <c r="D10" s="11"/>
      <c r="E10" s="11"/>
      <c r="F10" s="11"/>
      <c r="G10" s="11"/>
      <c r="H10" s="11"/>
      <c r="I10" s="10">
        <v>1890000</v>
      </c>
      <c r="J10" s="11"/>
      <c r="K10" s="12">
        <f t="shared" si="0"/>
        <v>1890000</v>
      </c>
    </row>
    <row r="11" spans="1:11" s="13" customFormat="1" x14ac:dyDescent="0.25">
      <c r="A11" s="8" t="s">
        <v>28</v>
      </c>
      <c r="B11" s="9" t="s">
        <v>155</v>
      </c>
      <c r="C11" s="10"/>
      <c r="D11" s="11"/>
      <c r="E11" s="11"/>
      <c r="F11" s="11"/>
      <c r="G11" s="11"/>
      <c r="H11" s="11"/>
      <c r="I11" s="10">
        <v>450000</v>
      </c>
      <c r="J11" s="10">
        <v>450000</v>
      </c>
      <c r="K11" s="12">
        <f t="shared" si="0"/>
        <v>900000</v>
      </c>
    </row>
    <row r="12" spans="1:11" s="13" customFormat="1" ht="30" x14ac:dyDescent="0.25">
      <c r="A12" s="8" t="s">
        <v>98</v>
      </c>
      <c r="B12" s="9" t="s">
        <v>158</v>
      </c>
      <c r="C12" s="10"/>
      <c r="D12" s="11"/>
      <c r="E12" s="11"/>
      <c r="F12" s="11"/>
      <c r="G12" s="11"/>
      <c r="H12" s="11"/>
      <c r="I12" s="10">
        <v>250000</v>
      </c>
      <c r="J12" s="10">
        <v>350000</v>
      </c>
      <c r="K12" s="12">
        <f t="shared" si="0"/>
        <v>600000</v>
      </c>
    </row>
    <row r="13" spans="1:11" x14ac:dyDescent="0.25">
      <c r="A13" s="8" t="s">
        <v>1</v>
      </c>
      <c r="B13" s="9" t="s">
        <v>126</v>
      </c>
      <c r="C13" s="1">
        <v>439000</v>
      </c>
      <c r="D13" s="1"/>
      <c r="E13" s="1"/>
      <c r="F13" s="1"/>
      <c r="G13" s="1"/>
      <c r="H13" s="10"/>
      <c r="I13" s="10"/>
      <c r="J13" s="10"/>
      <c r="K13" s="12">
        <f t="shared" ref="K13:K36" si="1">SUM(C13:J13)</f>
        <v>439000</v>
      </c>
    </row>
    <row r="14" spans="1:11" x14ac:dyDescent="0.25">
      <c r="A14" s="8" t="s">
        <v>5</v>
      </c>
      <c r="B14" s="9" t="s">
        <v>126</v>
      </c>
      <c r="C14" s="10">
        <v>290000</v>
      </c>
      <c r="D14" s="11"/>
      <c r="E14" s="11"/>
      <c r="F14" s="11"/>
      <c r="G14" s="11"/>
      <c r="H14" s="11"/>
      <c r="I14" s="11"/>
      <c r="J14" s="11"/>
      <c r="K14" s="12">
        <f t="shared" si="1"/>
        <v>290000</v>
      </c>
    </row>
    <row r="15" spans="1:11" s="13" customFormat="1" x14ac:dyDescent="0.25">
      <c r="A15" s="8" t="s">
        <v>7</v>
      </c>
      <c r="B15" s="9" t="s">
        <v>126</v>
      </c>
      <c r="C15" s="10">
        <v>189000</v>
      </c>
      <c r="D15" s="11"/>
      <c r="E15" s="11"/>
      <c r="F15" s="11"/>
      <c r="G15" s="11"/>
      <c r="H15" s="11"/>
      <c r="I15" s="11"/>
      <c r="J15" s="11"/>
      <c r="K15" s="12">
        <f t="shared" si="1"/>
        <v>189000</v>
      </c>
    </row>
    <row r="16" spans="1:11" x14ac:dyDescent="0.25">
      <c r="A16" s="8" t="s">
        <v>21</v>
      </c>
      <c r="B16" s="9" t="s">
        <v>126</v>
      </c>
      <c r="C16" s="1">
        <v>435000</v>
      </c>
      <c r="D16" s="2"/>
      <c r="E16" s="2"/>
      <c r="F16" s="2"/>
      <c r="G16" s="2"/>
      <c r="H16" s="11"/>
      <c r="I16" s="11"/>
      <c r="J16" s="11"/>
      <c r="K16" s="12">
        <f t="shared" si="1"/>
        <v>435000</v>
      </c>
    </row>
    <row r="17" spans="1:11" x14ac:dyDescent="0.25">
      <c r="A17" s="8" t="s">
        <v>38</v>
      </c>
      <c r="B17" s="9" t="s">
        <v>126</v>
      </c>
      <c r="C17" s="1">
        <v>346000</v>
      </c>
      <c r="D17" s="2"/>
      <c r="E17" s="2"/>
      <c r="F17" s="2"/>
      <c r="G17" s="2"/>
      <c r="H17" s="11"/>
      <c r="I17" s="11"/>
      <c r="J17" s="11"/>
      <c r="K17" s="12">
        <f t="shared" si="1"/>
        <v>346000</v>
      </c>
    </row>
    <row r="18" spans="1:11" ht="30" x14ac:dyDescent="0.25">
      <c r="A18" s="8" t="s">
        <v>81</v>
      </c>
      <c r="B18" s="9" t="s">
        <v>156</v>
      </c>
      <c r="C18" s="1">
        <v>268000</v>
      </c>
      <c r="D18" s="1">
        <v>240000</v>
      </c>
      <c r="E18" s="1">
        <v>304000</v>
      </c>
      <c r="F18" s="1">
        <v>331000</v>
      </c>
      <c r="G18" s="1">
        <v>377000</v>
      </c>
      <c r="H18" s="10">
        <v>374000</v>
      </c>
      <c r="I18" s="10">
        <v>389000</v>
      </c>
      <c r="J18" s="10">
        <v>405000</v>
      </c>
      <c r="K18" s="12">
        <f t="shared" si="1"/>
        <v>2688000</v>
      </c>
    </row>
    <row r="19" spans="1:11" x14ac:dyDescent="0.25">
      <c r="A19" s="8" t="s">
        <v>10</v>
      </c>
      <c r="B19" s="9" t="s">
        <v>127</v>
      </c>
      <c r="C19" s="1">
        <v>25000</v>
      </c>
      <c r="D19" s="2"/>
      <c r="E19" s="2"/>
      <c r="F19" s="2"/>
      <c r="G19" s="2"/>
      <c r="H19" s="11"/>
      <c r="I19" s="11"/>
      <c r="J19" s="11"/>
      <c r="K19" s="12">
        <f t="shared" si="1"/>
        <v>25000</v>
      </c>
    </row>
    <row r="20" spans="1:11" x14ac:dyDescent="0.25">
      <c r="A20" s="8" t="s">
        <v>13</v>
      </c>
      <c r="B20" s="9" t="s">
        <v>127</v>
      </c>
      <c r="C20" s="1">
        <v>83000</v>
      </c>
      <c r="D20" s="2"/>
      <c r="E20" s="2"/>
      <c r="F20" s="2"/>
      <c r="G20" s="2"/>
      <c r="H20" s="11"/>
      <c r="I20" s="11"/>
      <c r="J20" s="11"/>
      <c r="K20" s="12">
        <f t="shared" si="1"/>
        <v>83000</v>
      </c>
    </row>
    <row r="21" spans="1:11" s="13" customFormat="1" x14ac:dyDescent="0.25">
      <c r="A21" s="8" t="s">
        <v>14</v>
      </c>
      <c r="B21" s="9" t="s">
        <v>127</v>
      </c>
      <c r="C21" s="10">
        <v>43000</v>
      </c>
      <c r="D21" s="11"/>
      <c r="E21" s="11"/>
      <c r="F21" s="11"/>
      <c r="G21" s="11"/>
      <c r="H21" s="11"/>
      <c r="I21" s="11"/>
      <c r="J21" s="11"/>
      <c r="K21" s="12">
        <f t="shared" si="1"/>
        <v>43000</v>
      </c>
    </row>
    <row r="22" spans="1:11" x14ac:dyDescent="0.25">
      <c r="A22" s="8" t="s">
        <v>17</v>
      </c>
      <c r="B22" s="9" t="s">
        <v>127</v>
      </c>
      <c r="C22" s="6">
        <v>28000</v>
      </c>
      <c r="D22" s="11"/>
      <c r="E22" s="11"/>
      <c r="F22" s="11"/>
      <c r="G22" s="11"/>
      <c r="H22" s="11"/>
      <c r="I22" s="11"/>
      <c r="J22" s="11"/>
      <c r="K22" s="12">
        <f t="shared" si="1"/>
        <v>28000</v>
      </c>
    </row>
    <row r="23" spans="1:11" s="13" customFormat="1" x14ac:dyDescent="0.25">
      <c r="A23" s="8" t="s">
        <v>18</v>
      </c>
      <c r="B23" s="9" t="s">
        <v>127</v>
      </c>
      <c r="C23" s="10">
        <v>31000</v>
      </c>
      <c r="D23" s="11"/>
      <c r="E23" s="11"/>
      <c r="F23" s="11"/>
      <c r="G23" s="11"/>
      <c r="H23" s="11"/>
      <c r="I23" s="11"/>
      <c r="J23" s="11"/>
      <c r="K23" s="12">
        <f t="shared" si="1"/>
        <v>31000</v>
      </c>
    </row>
    <row r="24" spans="1:11" s="13" customFormat="1" x14ac:dyDescent="0.25">
      <c r="A24" s="8" t="s">
        <v>47</v>
      </c>
      <c r="B24" s="9" t="s">
        <v>127</v>
      </c>
      <c r="C24" s="10">
        <v>60000</v>
      </c>
      <c r="D24" s="11"/>
      <c r="E24" s="11"/>
      <c r="F24" s="11"/>
      <c r="G24" s="11"/>
      <c r="H24" s="11"/>
      <c r="I24" s="11"/>
      <c r="J24" s="11"/>
      <c r="K24" s="12">
        <f t="shared" si="1"/>
        <v>60000</v>
      </c>
    </row>
    <row r="25" spans="1:11" x14ac:dyDescent="0.25">
      <c r="A25" s="8" t="s">
        <v>58</v>
      </c>
      <c r="B25" s="9" t="s">
        <v>127</v>
      </c>
      <c r="C25" s="1">
        <v>47000</v>
      </c>
      <c r="D25" s="11"/>
      <c r="E25" s="11"/>
      <c r="F25" s="11"/>
      <c r="G25" s="11"/>
      <c r="H25" s="11"/>
      <c r="I25" s="11"/>
      <c r="J25" s="11"/>
      <c r="K25" s="12">
        <f t="shared" si="1"/>
        <v>47000</v>
      </c>
    </row>
    <row r="26" spans="1:11" x14ac:dyDescent="0.25">
      <c r="A26" s="8" t="s">
        <v>63</v>
      </c>
      <c r="B26" s="9" t="s">
        <v>127</v>
      </c>
      <c r="C26" s="6">
        <v>46000</v>
      </c>
      <c r="D26" s="11"/>
      <c r="E26" s="11"/>
      <c r="F26" s="11"/>
      <c r="G26" s="11"/>
      <c r="H26" s="11"/>
      <c r="I26" s="11"/>
      <c r="J26" s="11"/>
      <c r="K26" s="12">
        <f t="shared" si="1"/>
        <v>46000</v>
      </c>
    </row>
    <row r="27" spans="1:11" x14ac:dyDescent="0.25">
      <c r="A27" s="8" t="s">
        <v>67</v>
      </c>
      <c r="B27" s="9" t="s">
        <v>127</v>
      </c>
      <c r="C27" s="6">
        <v>24000</v>
      </c>
      <c r="D27" s="11"/>
      <c r="E27" s="11"/>
      <c r="F27" s="11"/>
      <c r="G27" s="11"/>
      <c r="H27" s="11"/>
      <c r="I27" s="11"/>
      <c r="J27" s="11"/>
      <c r="K27" s="12">
        <f t="shared" si="1"/>
        <v>24000</v>
      </c>
    </row>
    <row r="28" spans="1:11" s="13" customFormat="1" x14ac:dyDescent="0.25">
      <c r="A28" s="8" t="s">
        <v>71</v>
      </c>
      <c r="B28" s="9" t="s">
        <v>127</v>
      </c>
      <c r="C28" s="10">
        <v>30000</v>
      </c>
      <c r="D28" s="11"/>
      <c r="E28" s="11"/>
      <c r="F28" s="11"/>
      <c r="G28" s="11"/>
      <c r="H28" s="11"/>
      <c r="I28" s="11"/>
      <c r="J28" s="11"/>
      <c r="K28" s="12">
        <f t="shared" si="1"/>
        <v>30000</v>
      </c>
    </row>
    <row r="29" spans="1:11" x14ac:dyDescent="0.25">
      <c r="A29" s="8" t="s">
        <v>77</v>
      </c>
      <c r="B29" s="9" t="s">
        <v>127</v>
      </c>
      <c r="C29" s="1">
        <v>26000</v>
      </c>
      <c r="D29" s="11"/>
      <c r="E29" s="11"/>
      <c r="F29" s="11"/>
      <c r="G29" s="11"/>
      <c r="H29" s="11"/>
      <c r="I29" s="11"/>
      <c r="J29" s="11"/>
      <c r="K29" s="12">
        <f t="shared" si="1"/>
        <v>26000</v>
      </c>
    </row>
    <row r="30" spans="1:11" x14ac:dyDescent="0.25">
      <c r="A30" s="8" t="s">
        <v>94</v>
      </c>
      <c r="B30" s="9" t="s">
        <v>127</v>
      </c>
      <c r="C30" s="1">
        <v>93000</v>
      </c>
      <c r="D30" s="2"/>
      <c r="E30" s="2"/>
      <c r="F30" s="2"/>
      <c r="G30" s="2"/>
      <c r="H30" s="11"/>
      <c r="I30" s="11"/>
      <c r="J30" s="11"/>
      <c r="K30" s="12">
        <f t="shared" si="1"/>
        <v>93000</v>
      </c>
    </row>
    <row r="31" spans="1:11" x14ac:dyDescent="0.25">
      <c r="A31" s="8" t="s">
        <v>96</v>
      </c>
      <c r="B31" s="9" t="s">
        <v>127</v>
      </c>
      <c r="C31" s="1">
        <v>60000</v>
      </c>
      <c r="D31" s="2"/>
      <c r="E31" s="2"/>
      <c r="F31" s="2"/>
      <c r="G31" s="2"/>
      <c r="H31" s="11"/>
      <c r="I31" s="11"/>
      <c r="J31" s="11"/>
      <c r="K31" s="12">
        <f t="shared" si="1"/>
        <v>60000</v>
      </c>
    </row>
    <row r="32" spans="1:11" x14ac:dyDescent="0.25">
      <c r="A32" s="8" t="s">
        <v>8</v>
      </c>
      <c r="B32" s="9" t="s">
        <v>131</v>
      </c>
      <c r="C32" s="1">
        <v>77000</v>
      </c>
      <c r="D32" s="1">
        <v>51000</v>
      </c>
      <c r="E32" s="2"/>
      <c r="F32" s="2"/>
      <c r="G32" s="2"/>
      <c r="H32" s="11"/>
      <c r="I32" s="11"/>
      <c r="J32" s="11"/>
      <c r="K32" s="12">
        <f t="shared" si="1"/>
        <v>128000</v>
      </c>
    </row>
    <row r="33" spans="1:11" x14ac:dyDescent="0.25">
      <c r="A33" s="8" t="s">
        <v>11</v>
      </c>
      <c r="B33" s="9" t="s">
        <v>131</v>
      </c>
      <c r="C33" s="6">
        <v>45000</v>
      </c>
      <c r="D33" s="22">
        <v>32000</v>
      </c>
      <c r="E33" s="11"/>
      <c r="F33" s="11"/>
      <c r="G33" s="11"/>
      <c r="H33" s="11"/>
      <c r="I33" s="11"/>
      <c r="J33" s="11"/>
      <c r="K33" s="12">
        <f t="shared" si="1"/>
        <v>77000</v>
      </c>
    </row>
    <row r="34" spans="1:11" x14ac:dyDescent="0.25">
      <c r="A34" s="8" t="s">
        <v>31</v>
      </c>
      <c r="B34" s="9" t="s">
        <v>131</v>
      </c>
      <c r="C34" s="6">
        <v>52000</v>
      </c>
      <c r="D34" s="22">
        <v>75000</v>
      </c>
      <c r="E34" s="11"/>
      <c r="F34" s="11"/>
      <c r="G34" s="11"/>
      <c r="H34" s="11"/>
      <c r="I34" s="11"/>
      <c r="J34" s="11"/>
      <c r="K34" s="12">
        <f t="shared" si="1"/>
        <v>127000</v>
      </c>
    </row>
    <row r="35" spans="1:11" ht="30" x14ac:dyDescent="0.25">
      <c r="A35" s="8" t="s">
        <v>62</v>
      </c>
      <c r="B35" s="9" t="s">
        <v>160</v>
      </c>
      <c r="C35" s="6">
        <v>92000</v>
      </c>
      <c r="D35" s="22">
        <v>22000</v>
      </c>
      <c r="E35" s="22">
        <v>26000</v>
      </c>
      <c r="F35" s="22">
        <v>70000</v>
      </c>
      <c r="G35" s="22">
        <v>60000</v>
      </c>
      <c r="H35" s="22">
        <v>260000</v>
      </c>
      <c r="I35" s="22">
        <v>260000</v>
      </c>
      <c r="J35" s="22">
        <v>260000</v>
      </c>
      <c r="K35" s="12">
        <f t="shared" si="1"/>
        <v>1050000</v>
      </c>
    </row>
    <row r="36" spans="1:11" ht="30" x14ac:dyDescent="0.25">
      <c r="A36" s="8" t="s">
        <v>103</v>
      </c>
      <c r="B36" s="9" t="s">
        <v>162</v>
      </c>
      <c r="C36" s="1">
        <v>72000</v>
      </c>
      <c r="D36" s="2"/>
      <c r="E36" s="1">
        <v>57000</v>
      </c>
      <c r="F36" s="2"/>
      <c r="G36" s="1">
        <v>153000</v>
      </c>
      <c r="H36" s="1">
        <v>110000</v>
      </c>
      <c r="I36" s="1">
        <v>120000</v>
      </c>
      <c r="J36" s="1">
        <v>130000</v>
      </c>
      <c r="K36" s="3">
        <f t="shared" si="1"/>
        <v>642000</v>
      </c>
    </row>
    <row r="37" spans="1:11" x14ac:dyDescent="0.25">
      <c r="A37" s="8" t="s">
        <v>22</v>
      </c>
      <c r="B37" s="9" t="s">
        <v>128</v>
      </c>
      <c r="C37" s="1">
        <v>22000</v>
      </c>
      <c r="D37" s="2"/>
      <c r="E37" s="2"/>
      <c r="F37" s="2"/>
      <c r="G37" s="2"/>
      <c r="H37" s="2"/>
      <c r="I37" s="2"/>
      <c r="J37" s="2"/>
      <c r="K37" s="3">
        <f t="shared" si="0"/>
        <v>22000</v>
      </c>
    </row>
    <row r="38" spans="1:11" x14ac:dyDescent="0.25">
      <c r="A38" s="8" t="s">
        <v>55</v>
      </c>
      <c r="B38" s="9" t="s">
        <v>128</v>
      </c>
      <c r="C38" s="1">
        <v>21000</v>
      </c>
      <c r="D38" s="2"/>
      <c r="E38" s="2"/>
      <c r="F38" s="2"/>
      <c r="G38" s="2"/>
      <c r="H38" s="2"/>
      <c r="I38" s="2"/>
      <c r="J38" s="2"/>
      <c r="K38" s="3">
        <f t="shared" si="0"/>
        <v>21000</v>
      </c>
    </row>
    <row r="39" spans="1:11" x14ac:dyDescent="0.25">
      <c r="A39" s="8" t="s">
        <v>57</v>
      </c>
      <c r="B39" s="9" t="s">
        <v>128</v>
      </c>
      <c r="C39" s="1">
        <v>23000</v>
      </c>
      <c r="D39" s="2"/>
      <c r="E39" s="2"/>
      <c r="F39" s="2"/>
      <c r="G39" s="2"/>
      <c r="H39" s="2"/>
      <c r="I39" s="2"/>
      <c r="J39" s="2"/>
      <c r="K39" s="3">
        <f t="shared" si="0"/>
        <v>23000</v>
      </c>
    </row>
    <row r="40" spans="1:11" x14ac:dyDescent="0.25">
      <c r="A40" s="8" t="s">
        <v>9</v>
      </c>
      <c r="B40" s="9" t="s">
        <v>130</v>
      </c>
      <c r="C40" s="1">
        <v>21000</v>
      </c>
      <c r="D40" s="1">
        <v>197000</v>
      </c>
      <c r="E40" s="2"/>
      <c r="F40" s="2"/>
      <c r="G40" s="2"/>
      <c r="H40" s="2"/>
      <c r="I40" s="2"/>
      <c r="J40" s="2"/>
      <c r="K40" s="3">
        <f t="shared" si="0"/>
        <v>218000</v>
      </c>
    </row>
    <row r="41" spans="1:11" s="13" customFormat="1" x14ac:dyDescent="0.25">
      <c r="A41" s="8" t="s">
        <v>56</v>
      </c>
      <c r="B41" s="9" t="s">
        <v>130</v>
      </c>
      <c r="C41" s="10">
        <v>23000</v>
      </c>
      <c r="D41" s="10">
        <v>24000</v>
      </c>
      <c r="E41" s="11"/>
      <c r="F41" s="11"/>
      <c r="G41" s="11"/>
      <c r="H41" s="11"/>
      <c r="I41" s="11"/>
      <c r="J41" s="11"/>
      <c r="K41" s="12">
        <f t="shared" si="0"/>
        <v>47000</v>
      </c>
    </row>
    <row r="42" spans="1:11" x14ac:dyDescent="0.25">
      <c r="A42" s="8" t="s">
        <v>43</v>
      </c>
      <c r="B42" s="9" t="s">
        <v>129</v>
      </c>
      <c r="C42" s="1"/>
      <c r="D42" s="1">
        <v>29000</v>
      </c>
      <c r="E42" s="2"/>
      <c r="F42" s="2"/>
      <c r="G42" s="2"/>
      <c r="H42" s="2"/>
      <c r="I42" s="2"/>
      <c r="J42" s="2"/>
      <c r="K42" s="3">
        <f t="shared" si="0"/>
        <v>29000</v>
      </c>
    </row>
    <row r="43" spans="1:11" x14ac:dyDescent="0.25">
      <c r="A43" s="8" t="s">
        <v>84</v>
      </c>
      <c r="B43" s="9" t="s">
        <v>129</v>
      </c>
      <c r="C43" s="1"/>
      <c r="D43" s="1">
        <v>39000</v>
      </c>
      <c r="E43" s="2"/>
      <c r="F43" s="2"/>
      <c r="G43" s="2"/>
      <c r="H43" s="2"/>
      <c r="I43" s="2"/>
      <c r="J43" s="2"/>
      <c r="K43" s="3">
        <f t="shared" si="0"/>
        <v>39000</v>
      </c>
    </row>
    <row r="44" spans="1:11" x14ac:dyDescent="0.25">
      <c r="A44" s="8" t="s">
        <v>114</v>
      </c>
      <c r="B44" s="9" t="s">
        <v>129</v>
      </c>
      <c r="C44" s="10"/>
      <c r="D44" s="1">
        <v>29000</v>
      </c>
      <c r="E44" s="2"/>
      <c r="F44" s="2"/>
      <c r="G44" s="2"/>
      <c r="H44" s="2"/>
      <c r="I44" s="2"/>
      <c r="J44" s="2"/>
      <c r="K44" s="3">
        <f t="shared" si="0"/>
        <v>29000</v>
      </c>
    </row>
    <row r="45" spans="1:11" x14ac:dyDescent="0.25">
      <c r="A45" s="8" t="s">
        <v>122</v>
      </c>
      <c r="B45" s="9" t="s">
        <v>129</v>
      </c>
      <c r="C45" s="10"/>
      <c r="D45" s="22">
        <v>83000</v>
      </c>
      <c r="E45" s="11"/>
      <c r="F45" s="11"/>
      <c r="G45" s="11"/>
      <c r="H45" s="11"/>
      <c r="I45" s="11"/>
      <c r="J45" s="11"/>
      <c r="K45" s="12">
        <f t="shared" si="0"/>
        <v>83000</v>
      </c>
    </row>
    <row r="46" spans="1:11" x14ac:dyDescent="0.25">
      <c r="A46" s="8" t="s">
        <v>92</v>
      </c>
      <c r="B46" s="9" t="s">
        <v>132</v>
      </c>
      <c r="C46" s="10"/>
      <c r="D46" s="22">
        <v>22000</v>
      </c>
      <c r="E46" s="11"/>
      <c r="F46" s="11"/>
      <c r="G46" s="11"/>
      <c r="H46" s="11"/>
      <c r="I46" s="11"/>
      <c r="J46" s="11"/>
      <c r="K46" s="12">
        <f t="shared" si="0"/>
        <v>22000</v>
      </c>
    </row>
    <row r="47" spans="1:11" x14ac:dyDescent="0.25">
      <c r="A47" s="8" t="s">
        <v>108</v>
      </c>
      <c r="B47" s="9" t="s">
        <v>132</v>
      </c>
      <c r="C47" s="10"/>
      <c r="D47" s="1">
        <v>20000</v>
      </c>
      <c r="E47" s="2"/>
      <c r="F47" s="2"/>
      <c r="G47" s="2"/>
      <c r="H47" s="2"/>
      <c r="I47" s="2"/>
      <c r="J47" s="2"/>
      <c r="K47" s="3">
        <f t="shared" si="0"/>
        <v>20000</v>
      </c>
    </row>
    <row r="48" spans="1:11" x14ac:dyDescent="0.25">
      <c r="A48" s="8" t="s">
        <v>100</v>
      </c>
      <c r="B48" s="9" t="s">
        <v>135</v>
      </c>
      <c r="C48" s="10"/>
      <c r="D48" s="22">
        <v>20000</v>
      </c>
      <c r="E48" s="22">
        <v>30000</v>
      </c>
      <c r="F48" s="11"/>
      <c r="G48" s="11"/>
      <c r="H48" s="11"/>
      <c r="I48" s="11"/>
      <c r="J48" s="11"/>
      <c r="K48" s="12">
        <f t="shared" si="0"/>
        <v>50000</v>
      </c>
    </row>
    <row r="49" spans="1:11" x14ac:dyDescent="0.25">
      <c r="A49" s="8" t="s">
        <v>26</v>
      </c>
      <c r="B49" s="9" t="s">
        <v>133</v>
      </c>
      <c r="C49" s="10"/>
      <c r="D49" s="2"/>
      <c r="E49" s="1">
        <v>54000</v>
      </c>
      <c r="F49" s="2"/>
      <c r="G49" s="2"/>
      <c r="H49" s="2"/>
      <c r="I49" s="2"/>
      <c r="J49" s="2"/>
      <c r="K49" s="3">
        <f t="shared" si="0"/>
        <v>54000</v>
      </c>
    </row>
    <row r="50" spans="1:11" x14ac:dyDescent="0.25">
      <c r="A50" s="8" t="s">
        <v>27</v>
      </c>
      <c r="B50" s="9" t="s">
        <v>133</v>
      </c>
      <c r="C50" s="10"/>
      <c r="D50" s="2"/>
      <c r="E50" s="1">
        <v>42000</v>
      </c>
      <c r="F50" s="2"/>
      <c r="G50" s="2"/>
      <c r="H50" s="2"/>
      <c r="I50" s="2"/>
      <c r="J50" s="2"/>
      <c r="K50" s="3">
        <f t="shared" si="0"/>
        <v>42000</v>
      </c>
    </row>
    <row r="51" spans="1:11" x14ac:dyDescent="0.25">
      <c r="A51" s="8" t="s">
        <v>33</v>
      </c>
      <c r="B51" s="9" t="s">
        <v>133</v>
      </c>
      <c r="C51" s="10"/>
      <c r="D51" s="2"/>
      <c r="E51" s="1">
        <v>51000</v>
      </c>
      <c r="F51" s="2"/>
      <c r="G51" s="2"/>
      <c r="H51" s="2"/>
      <c r="I51" s="2"/>
      <c r="J51" s="2"/>
      <c r="K51" s="3">
        <f t="shared" si="0"/>
        <v>51000</v>
      </c>
    </row>
    <row r="52" spans="1:11" x14ac:dyDescent="0.25">
      <c r="A52" s="8" t="s">
        <v>50</v>
      </c>
      <c r="B52" s="9" t="s">
        <v>133</v>
      </c>
      <c r="C52" s="10"/>
      <c r="D52" s="11"/>
      <c r="E52" s="1">
        <v>98000</v>
      </c>
      <c r="F52" s="2"/>
      <c r="G52" s="2"/>
      <c r="H52" s="2"/>
      <c r="I52" s="2"/>
      <c r="J52" s="2"/>
      <c r="K52" s="3">
        <f t="shared" si="0"/>
        <v>98000</v>
      </c>
    </row>
    <row r="53" spans="1:11" x14ac:dyDescent="0.25">
      <c r="A53" s="8" t="s">
        <v>51</v>
      </c>
      <c r="B53" s="9" t="s">
        <v>133</v>
      </c>
      <c r="C53" s="10"/>
      <c r="D53" s="11"/>
      <c r="E53" s="1">
        <v>44000</v>
      </c>
      <c r="F53" s="2"/>
      <c r="G53" s="2"/>
      <c r="H53" s="2"/>
      <c r="I53" s="2"/>
      <c r="J53" s="2"/>
      <c r="K53" s="3">
        <f t="shared" si="0"/>
        <v>44000</v>
      </c>
    </row>
    <row r="54" spans="1:11" x14ac:dyDescent="0.25">
      <c r="A54" s="8" t="s">
        <v>64</v>
      </c>
      <c r="B54" s="9" t="s">
        <v>133</v>
      </c>
      <c r="C54" s="10"/>
      <c r="D54" s="11"/>
      <c r="E54" s="1">
        <v>42000</v>
      </c>
      <c r="F54" s="2"/>
      <c r="G54" s="2"/>
      <c r="H54" s="2"/>
      <c r="I54" s="2"/>
      <c r="J54" s="2"/>
      <c r="K54" s="3">
        <f t="shared" si="0"/>
        <v>42000</v>
      </c>
    </row>
    <row r="55" spans="1:11" x14ac:dyDescent="0.25">
      <c r="A55" s="8" t="s">
        <v>66</v>
      </c>
      <c r="B55" s="9" t="s">
        <v>133</v>
      </c>
      <c r="C55" s="10"/>
      <c r="D55" s="11"/>
      <c r="E55" s="1">
        <v>42000</v>
      </c>
      <c r="F55" s="2"/>
      <c r="G55" s="2"/>
      <c r="H55" s="2"/>
      <c r="I55" s="2"/>
      <c r="J55" s="2"/>
      <c r="K55" s="3">
        <f t="shared" si="0"/>
        <v>42000</v>
      </c>
    </row>
    <row r="56" spans="1:11" x14ac:dyDescent="0.25">
      <c r="A56" s="8" t="s">
        <v>70</v>
      </c>
      <c r="B56" s="9" t="s">
        <v>133</v>
      </c>
      <c r="C56" s="10"/>
      <c r="D56" s="11"/>
      <c r="E56" s="22">
        <v>46000</v>
      </c>
      <c r="F56" s="11"/>
      <c r="G56" s="11"/>
      <c r="H56" s="11"/>
      <c r="I56" s="11"/>
      <c r="J56" s="11"/>
      <c r="K56" s="12">
        <f t="shared" si="0"/>
        <v>46000</v>
      </c>
    </row>
    <row r="57" spans="1:11" x14ac:dyDescent="0.25">
      <c r="A57" s="8" t="s">
        <v>76</v>
      </c>
      <c r="B57" s="9" t="s">
        <v>133</v>
      </c>
      <c r="C57" s="10"/>
      <c r="D57" s="11"/>
      <c r="E57" s="1">
        <v>54000</v>
      </c>
      <c r="F57" s="11"/>
      <c r="G57" s="11"/>
      <c r="H57" s="11"/>
      <c r="I57" s="11"/>
      <c r="J57" s="11"/>
      <c r="K57" s="12">
        <f t="shared" si="0"/>
        <v>54000</v>
      </c>
    </row>
    <row r="58" spans="1:11" x14ac:dyDescent="0.25">
      <c r="A58" s="8" t="s">
        <v>97</v>
      </c>
      <c r="B58" s="9" t="s">
        <v>133</v>
      </c>
      <c r="C58" s="10"/>
      <c r="D58" s="11"/>
      <c r="E58" s="22">
        <v>134000</v>
      </c>
      <c r="F58" s="11"/>
      <c r="G58" s="11"/>
      <c r="H58" s="11"/>
      <c r="I58" s="11"/>
      <c r="J58" s="11"/>
      <c r="K58" s="12">
        <f t="shared" si="0"/>
        <v>134000</v>
      </c>
    </row>
    <row r="59" spans="1:11" x14ac:dyDescent="0.25">
      <c r="A59" s="8" t="s">
        <v>107</v>
      </c>
      <c r="B59" s="9" t="s">
        <v>133</v>
      </c>
      <c r="C59" s="10"/>
      <c r="D59" s="11"/>
      <c r="E59" s="1">
        <v>100000</v>
      </c>
      <c r="F59" s="11"/>
      <c r="G59" s="11"/>
      <c r="H59" s="11"/>
      <c r="I59" s="11"/>
      <c r="J59" s="11"/>
      <c r="K59" s="12">
        <f t="shared" si="0"/>
        <v>100000</v>
      </c>
    </row>
    <row r="60" spans="1:11" x14ac:dyDescent="0.25">
      <c r="A60" s="8" t="s">
        <v>2</v>
      </c>
      <c r="B60" s="9" t="s">
        <v>134</v>
      </c>
      <c r="C60" s="10"/>
      <c r="D60" s="11"/>
      <c r="E60" s="1">
        <v>38000</v>
      </c>
      <c r="F60" s="11"/>
      <c r="G60" s="11"/>
      <c r="H60" s="11"/>
      <c r="I60" s="11"/>
      <c r="J60" s="11"/>
      <c r="K60" s="12">
        <f t="shared" si="0"/>
        <v>38000</v>
      </c>
    </row>
    <row r="61" spans="1:11" x14ac:dyDescent="0.25">
      <c r="A61" s="8" t="s">
        <v>59</v>
      </c>
      <c r="B61" s="9" t="s">
        <v>134</v>
      </c>
      <c r="C61" s="10"/>
      <c r="D61" s="11"/>
      <c r="E61" s="1">
        <v>22000</v>
      </c>
      <c r="F61" s="11"/>
      <c r="G61" s="11"/>
      <c r="H61" s="11"/>
      <c r="I61" s="11"/>
      <c r="J61" s="11"/>
      <c r="K61" s="12">
        <f t="shared" ref="K61:K92" si="2">SUM(C61:J61)</f>
        <v>22000</v>
      </c>
    </row>
    <row r="62" spans="1:11" x14ac:dyDescent="0.25">
      <c r="A62" s="8" t="s">
        <v>65</v>
      </c>
      <c r="B62" s="9" t="s">
        <v>134</v>
      </c>
      <c r="C62" s="10"/>
      <c r="D62" s="11"/>
      <c r="E62" s="10">
        <v>42000</v>
      </c>
      <c r="F62" s="11"/>
      <c r="G62" s="11"/>
      <c r="H62" s="11"/>
      <c r="I62" s="11"/>
      <c r="J62" s="11"/>
      <c r="K62" s="12">
        <f t="shared" si="2"/>
        <v>42000</v>
      </c>
    </row>
    <row r="63" spans="1:11" x14ac:dyDescent="0.25">
      <c r="A63" s="8" t="s">
        <v>74</v>
      </c>
      <c r="B63" s="9" t="s">
        <v>134</v>
      </c>
      <c r="C63" s="10"/>
      <c r="D63" s="11"/>
      <c r="E63" s="22">
        <v>25000</v>
      </c>
      <c r="F63" s="11"/>
      <c r="G63" s="11"/>
      <c r="H63" s="11"/>
      <c r="I63" s="11"/>
      <c r="J63" s="11"/>
      <c r="K63" s="12">
        <f t="shared" si="2"/>
        <v>25000</v>
      </c>
    </row>
    <row r="64" spans="1:11" x14ac:dyDescent="0.25">
      <c r="A64" s="8" t="s">
        <v>167</v>
      </c>
      <c r="B64" s="9" t="s">
        <v>134</v>
      </c>
      <c r="C64" s="10"/>
      <c r="D64" s="11"/>
      <c r="E64" s="1">
        <v>27000</v>
      </c>
      <c r="F64" s="2"/>
      <c r="G64" s="2"/>
      <c r="H64" s="2"/>
      <c r="I64" s="2"/>
      <c r="J64" s="2"/>
      <c r="K64" s="3">
        <f t="shared" si="2"/>
        <v>27000</v>
      </c>
    </row>
    <row r="65" spans="1:11" s="13" customFormat="1" x14ac:dyDescent="0.25">
      <c r="A65" s="8" t="s">
        <v>89</v>
      </c>
      <c r="B65" s="9" t="s">
        <v>140</v>
      </c>
      <c r="C65" s="10"/>
      <c r="D65" s="11"/>
      <c r="E65" s="10">
        <v>39000</v>
      </c>
      <c r="F65" s="10">
        <v>37000</v>
      </c>
      <c r="G65" s="11"/>
      <c r="H65" s="11"/>
      <c r="I65" s="11"/>
      <c r="J65" s="11"/>
      <c r="K65" s="12">
        <f t="shared" si="2"/>
        <v>76000</v>
      </c>
    </row>
    <row r="66" spans="1:11" s="13" customFormat="1" x14ac:dyDescent="0.25">
      <c r="A66" s="8" t="s">
        <v>93</v>
      </c>
      <c r="B66" s="9" t="s">
        <v>136</v>
      </c>
      <c r="C66" s="10"/>
      <c r="D66" s="11"/>
      <c r="E66" s="11"/>
      <c r="F66" s="10">
        <v>454000</v>
      </c>
      <c r="G66" s="11"/>
      <c r="H66" s="11"/>
      <c r="I66" s="11"/>
      <c r="J66" s="11"/>
      <c r="K66" s="12">
        <f t="shared" si="2"/>
        <v>454000</v>
      </c>
    </row>
    <row r="67" spans="1:11" s="13" customFormat="1" x14ac:dyDescent="0.25">
      <c r="A67" s="8" t="s">
        <v>3</v>
      </c>
      <c r="B67" s="9" t="s">
        <v>137</v>
      </c>
      <c r="C67" s="10"/>
      <c r="D67" s="11"/>
      <c r="E67" s="11"/>
      <c r="F67" s="10">
        <v>200000</v>
      </c>
      <c r="G67" s="11"/>
      <c r="H67" s="11"/>
      <c r="I67" s="11"/>
      <c r="J67" s="11"/>
      <c r="K67" s="12">
        <f t="shared" si="2"/>
        <v>200000</v>
      </c>
    </row>
    <row r="68" spans="1:11" s="13" customFormat="1" x14ac:dyDescent="0.25">
      <c r="A68" s="8" t="s">
        <v>36</v>
      </c>
      <c r="B68" s="9" t="s">
        <v>137</v>
      </c>
      <c r="C68" s="10"/>
      <c r="D68" s="11"/>
      <c r="E68" s="11"/>
      <c r="F68" s="10">
        <v>190000</v>
      </c>
      <c r="G68" s="11"/>
      <c r="H68" s="11"/>
      <c r="I68" s="11"/>
      <c r="J68" s="11"/>
      <c r="K68" s="12">
        <f t="shared" si="2"/>
        <v>190000</v>
      </c>
    </row>
    <row r="69" spans="1:11" s="13" customFormat="1" x14ac:dyDescent="0.25">
      <c r="A69" s="8" t="s">
        <v>40</v>
      </c>
      <c r="B69" s="9" t="s">
        <v>137</v>
      </c>
      <c r="C69" s="10"/>
      <c r="D69" s="11"/>
      <c r="E69" s="11"/>
      <c r="F69" s="10">
        <v>416000</v>
      </c>
      <c r="G69" s="11"/>
      <c r="H69" s="11"/>
      <c r="I69" s="11"/>
      <c r="J69" s="11"/>
      <c r="K69" s="12">
        <f t="shared" si="2"/>
        <v>416000</v>
      </c>
    </row>
    <row r="70" spans="1:11" x14ac:dyDescent="0.25">
      <c r="A70" s="8" t="s">
        <v>104</v>
      </c>
      <c r="B70" s="9" t="s">
        <v>137</v>
      </c>
      <c r="C70" s="10"/>
      <c r="D70" s="11"/>
      <c r="E70" s="2"/>
      <c r="F70" s="1">
        <v>189000</v>
      </c>
      <c r="G70" s="2"/>
      <c r="H70" s="2"/>
      <c r="I70" s="2"/>
      <c r="J70" s="2"/>
      <c r="K70" s="3">
        <f t="shared" si="2"/>
        <v>189000</v>
      </c>
    </row>
    <row r="71" spans="1:11" ht="30" x14ac:dyDescent="0.25">
      <c r="A71" s="8" t="s">
        <v>72</v>
      </c>
      <c r="B71" s="9" t="s">
        <v>164</v>
      </c>
      <c r="C71" s="10"/>
      <c r="D71" s="11"/>
      <c r="E71" s="11"/>
      <c r="F71" s="1">
        <v>239000</v>
      </c>
      <c r="G71" s="1">
        <v>401000</v>
      </c>
      <c r="H71" s="1">
        <v>175000</v>
      </c>
      <c r="I71" s="1">
        <v>100000</v>
      </c>
      <c r="J71" s="1">
        <v>100000</v>
      </c>
      <c r="K71" s="3">
        <f t="shared" si="2"/>
        <v>1015000</v>
      </c>
    </row>
    <row r="72" spans="1:11" x14ac:dyDescent="0.25">
      <c r="A72" s="8" t="s">
        <v>15</v>
      </c>
      <c r="B72" s="9" t="s">
        <v>139</v>
      </c>
      <c r="C72" s="10"/>
      <c r="D72" s="11"/>
      <c r="E72" s="11"/>
      <c r="F72" s="22">
        <v>27000</v>
      </c>
      <c r="G72" s="11"/>
      <c r="H72" s="11"/>
      <c r="I72" s="11"/>
      <c r="J72" s="11"/>
      <c r="K72" s="12">
        <f t="shared" si="2"/>
        <v>27000</v>
      </c>
    </row>
    <row r="73" spans="1:11" x14ac:dyDescent="0.25">
      <c r="A73" s="8" t="s">
        <v>19</v>
      </c>
      <c r="B73" s="9" t="s">
        <v>139</v>
      </c>
      <c r="C73" s="10"/>
      <c r="D73" s="11"/>
      <c r="E73" s="11"/>
      <c r="F73" s="1">
        <v>20000</v>
      </c>
      <c r="G73" s="11"/>
      <c r="H73" s="11"/>
      <c r="I73" s="11"/>
      <c r="J73" s="11"/>
      <c r="K73" s="12">
        <f t="shared" si="2"/>
        <v>20000</v>
      </c>
    </row>
    <row r="74" spans="1:11" x14ac:dyDescent="0.25">
      <c r="A74" s="8" t="s">
        <v>20</v>
      </c>
      <c r="B74" s="9" t="s">
        <v>139</v>
      </c>
      <c r="C74" s="10"/>
      <c r="D74" s="11"/>
      <c r="E74" s="11"/>
      <c r="F74" s="1">
        <v>23000</v>
      </c>
      <c r="G74" s="11"/>
      <c r="H74" s="11"/>
      <c r="I74" s="11"/>
      <c r="J74" s="11"/>
      <c r="K74" s="12">
        <f t="shared" si="2"/>
        <v>23000</v>
      </c>
    </row>
    <row r="75" spans="1:11" x14ac:dyDescent="0.25">
      <c r="A75" s="8" t="s">
        <v>44</v>
      </c>
      <c r="B75" s="9" t="s">
        <v>139</v>
      </c>
      <c r="C75" s="10"/>
      <c r="D75" s="11"/>
      <c r="E75" s="11"/>
      <c r="F75" s="22">
        <v>30000</v>
      </c>
      <c r="G75" s="11"/>
      <c r="H75" s="11"/>
      <c r="I75" s="11"/>
      <c r="J75" s="11"/>
      <c r="K75" s="12">
        <f t="shared" si="2"/>
        <v>30000</v>
      </c>
    </row>
    <row r="76" spans="1:11" x14ac:dyDescent="0.25">
      <c r="A76" s="8" t="s">
        <v>45</v>
      </c>
      <c r="B76" s="9" t="s">
        <v>139</v>
      </c>
      <c r="C76" s="10"/>
      <c r="D76" s="11"/>
      <c r="E76" s="11"/>
      <c r="F76" s="22">
        <v>92000</v>
      </c>
      <c r="G76" s="11"/>
      <c r="H76" s="11"/>
      <c r="I76" s="11"/>
      <c r="J76" s="11"/>
      <c r="K76" s="12">
        <f t="shared" si="2"/>
        <v>92000</v>
      </c>
    </row>
    <row r="77" spans="1:11" x14ac:dyDescent="0.25">
      <c r="A77" s="8" t="s">
        <v>46</v>
      </c>
      <c r="B77" s="9" t="s">
        <v>139</v>
      </c>
      <c r="C77" s="10"/>
      <c r="D77" s="11"/>
      <c r="E77" s="11"/>
      <c r="F77" s="1">
        <v>69000</v>
      </c>
      <c r="G77" s="2"/>
      <c r="H77" s="2"/>
      <c r="I77" s="2"/>
      <c r="J77" s="2"/>
      <c r="K77" s="3">
        <f t="shared" si="2"/>
        <v>69000</v>
      </c>
    </row>
    <row r="78" spans="1:11" x14ac:dyDescent="0.25">
      <c r="A78" s="8" t="s">
        <v>91</v>
      </c>
      <c r="B78" s="9" t="s">
        <v>139</v>
      </c>
      <c r="C78" s="10"/>
      <c r="D78" s="11"/>
      <c r="E78" s="11"/>
      <c r="F78" s="22">
        <v>53000</v>
      </c>
      <c r="G78" s="2"/>
      <c r="H78" s="2"/>
      <c r="I78" s="2"/>
      <c r="J78" s="2"/>
      <c r="K78" s="3">
        <f t="shared" si="2"/>
        <v>53000</v>
      </c>
    </row>
    <row r="79" spans="1:11" x14ac:dyDescent="0.25">
      <c r="A79" s="8" t="s">
        <v>111</v>
      </c>
      <c r="B79" s="9" t="s">
        <v>139</v>
      </c>
      <c r="C79" s="10"/>
      <c r="D79" s="11"/>
      <c r="E79" s="11"/>
      <c r="F79" s="1">
        <v>127000</v>
      </c>
      <c r="G79" s="2"/>
      <c r="H79" s="2"/>
      <c r="I79" s="2"/>
      <c r="J79" s="2"/>
      <c r="K79" s="3">
        <f t="shared" si="2"/>
        <v>127000</v>
      </c>
    </row>
    <row r="80" spans="1:11" x14ac:dyDescent="0.25">
      <c r="A80" s="8" t="s">
        <v>86</v>
      </c>
      <c r="B80" s="9" t="s">
        <v>142</v>
      </c>
      <c r="C80" s="10"/>
      <c r="D80" s="11"/>
      <c r="E80" s="11"/>
      <c r="F80" s="2"/>
      <c r="G80" s="1">
        <v>473000</v>
      </c>
      <c r="H80" s="2"/>
      <c r="I80" s="2"/>
      <c r="J80" s="2"/>
      <c r="K80" s="3">
        <f t="shared" si="2"/>
        <v>473000</v>
      </c>
    </row>
    <row r="81" spans="1:11" x14ac:dyDescent="0.25">
      <c r="A81" s="8" t="s">
        <v>6</v>
      </c>
      <c r="B81" s="9" t="s">
        <v>144</v>
      </c>
      <c r="C81" s="10"/>
      <c r="D81" s="11"/>
      <c r="E81" s="11"/>
      <c r="F81" s="2"/>
      <c r="G81" s="1">
        <v>70000</v>
      </c>
      <c r="H81" s="2"/>
      <c r="I81" s="2"/>
      <c r="J81" s="2"/>
      <c r="K81" s="3">
        <f t="shared" si="2"/>
        <v>70000</v>
      </c>
    </row>
    <row r="82" spans="1:11" x14ac:dyDescent="0.25">
      <c r="A82" s="8" t="s">
        <v>12</v>
      </c>
      <c r="B82" s="9" t="s">
        <v>144</v>
      </c>
      <c r="C82" s="10"/>
      <c r="D82" s="11"/>
      <c r="E82" s="11"/>
      <c r="F82" s="2"/>
      <c r="G82" s="1">
        <v>84000</v>
      </c>
      <c r="H82" s="2"/>
      <c r="I82" s="2"/>
      <c r="J82" s="2"/>
      <c r="K82" s="3">
        <f t="shared" si="2"/>
        <v>84000</v>
      </c>
    </row>
    <row r="83" spans="1:11" x14ac:dyDescent="0.25">
      <c r="A83" s="8" t="s">
        <v>39</v>
      </c>
      <c r="B83" s="9" t="s">
        <v>144</v>
      </c>
      <c r="C83" s="10"/>
      <c r="D83" s="11"/>
      <c r="E83" s="11"/>
      <c r="F83" s="2"/>
      <c r="G83" s="1">
        <v>103000</v>
      </c>
      <c r="H83" s="2"/>
      <c r="I83" s="2"/>
      <c r="J83" s="2"/>
      <c r="K83" s="3">
        <f t="shared" si="2"/>
        <v>103000</v>
      </c>
    </row>
    <row r="84" spans="1:11" x14ac:dyDescent="0.25">
      <c r="A84" s="8" t="s">
        <v>41</v>
      </c>
      <c r="B84" s="9" t="s">
        <v>144</v>
      </c>
      <c r="C84" s="10"/>
      <c r="D84" s="11"/>
      <c r="E84" s="11"/>
      <c r="F84" s="11"/>
      <c r="G84" s="1">
        <v>57000</v>
      </c>
      <c r="H84" s="2"/>
      <c r="I84" s="2"/>
      <c r="J84" s="2"/>
      <c r="K84" s="3">
        <f t="shared" si="2"/>
        <v>57000</v>
      </c>
    </row>
    <row r="85" spans="1:11" x14ac:dyDescent="0.25">
      <c r="A85" s="8" t="s">
        <v>69</v>
      </c>
      <c r="B85" s="9" t="s">
        <v>144</v>
      </c>
      <c r="C85" s="10"/>
      <c r="D85" s="11"/>
      <c r="E85" s="11"/>
      <c r="F85" s="11"/>
      <c r="G85" s="1">
        <v>78000</v>
      </c>
      <c r="H85" s="11"/>
      <c r="I85" s="11"/>
      <c r="J85" s="11"/>
      <c r="K85" s="3">
        <f t="shared" si="2"/>
        <v>78000</v>
      </c>
    </row>
    <row r="86" spans="1:11" x14ac:dyDescent="0.25">
      <c r="A86" s="8" t="s">
        <v>79</v>
      </c>
      <c r="B86" s="9" t="s">
        <v>144</v>
      </c>
      <c r="C86" s="10"/>
      <c r="D86" s="11"/>
      <c r="E86" s="11"/>
      <c r="F86" s="11"/>
      <c r="G86" s="22">
        <v>56000</v>
      </c>
      <c r="H86" s="11"/>
      <c r="I86" s="11"/>
      <c r="J86" s="11"/>
      <c r="K86" s="12">
        <f t="shared" si="2"/>
        <v>56000</v>
      </c>
    </row>
    <row r="87" spans="1:11" x14ac:dyDescent="0.25">
      <c r="A87" s="8" t="s">
        <v>80</v>
      </c>
      <c r="B87" s="9" t="s">
        <v>144</v>
      </c>
      <c r="C87" s="10"/>
      <c r="D87" s="11"/>
      <c r="E87" s="11"/>
      <c r="F87" s="11"/>
      <c r="G87" s="1">
        <v>154000</v>
      </c>
      <c r="H87" s="11"/>
      <c r="I87" s="11"/>
      <c r="J87" s="11"/>
      <c r="K87" s="12">
        <f t="shared" si="2"/>
        <v>154000</v>
      </c>
    </row>
    <row r="88" spans="1:11" x14ac:dyDescent="0.25">
      <c r="A88" s="8" t="s">
        <v>118</v>
      </c>
      <c r="B88" s="9" t="s">
        <v>144</v>
      </c>
      <c r="C88" s="10"/>
      <c r="D88" s="11"/>
      <c r="E88" s="11"/>
      <c r="F88" s="11"/>
      <c r="G88" s="1">
        <v>94000</v>
      </c>
      <c r="H88" s="11"/>
      <c r="I88" s="11"/>
      <c r="J88" s="11"/>
      <c r="K88" s="12">
        <f t="shared" si="2"/>
        <v>94000</v>
      </c>
    </row>
    <row r="89" spans="1:11" x14ac:dyDescent="0.25">
      <c r="A89" s="8" t="s">
        <v>23</v>
      </c>
      <c r="B89" s="9" t="s">
        <v>145</v>
      </c>
      <c r="C89" s="10"/>
      <c r="D89" s="11"/>
      <c r="E89" s="11"/>
      <c r="F89" s="11"/>
      <c r="G89" s="1">
        <v>30000</v>
      </c>
      <c r="H89" s="11"/>
      <c r="I89" s="11"/>
      <c r="J89" s="11"/>
      <c r="K89" s="12">
        <f t="shared" si="2"/>
        <v>30000</v>
      </c>
    </row>
    <row r="90" spans="1:11" x14ac:dyDescent="0.25">
      <c r="A90" s="8" t="s">
        <v>52</v>
      </c>
      <c r="B90" s="9" t="s">
        <v>145</v>
      </c>
      <c r="C90" s="10"/>
      <c r="D90" s="11"/>
      <c r="E90" s="11"/>
      <c r="F90" s="11"/>
      <c r="G90" s="22">
        <v>21000</v>
      </c>
      <c r="H90" s="11"/>
      <c r="I90" s="11"/>
      <c r="J90" s="11"/>
      <c r="K90" s="12">
        <f t="shared" si="2"/>
        <v>21000</v>
      </c>
    </row>
    <row r="91" spans="1:11" x14ac:dyDescent="0.25">
      <c r="A91" s="8" t="s">
        <v>53</v>
      </c>
      <c r="B91" s="9" t="s">
        <v>145</v>
      </c>
      <c r="C91" s="10"/>
      <c r="D91" s="11"/>
      <c r="E91" s="11"/>
      <c r="F91" s="11"/>
      <c r="G91" s="1">
        <v>45000</v>
      </c>
      <c r="H91" s="11"/>
      <c r="I91" s="11"/>
      <c r="J91" s="11"/>
      <c r="K91" s="12">
        <f t="shared" si="2"/>
        <v>45000</v>
      </c>
    </row>
    <row r="92" spans="1:11" x14ac:dyDescent="0.25">
      <c r="A92" s="8" t="s">
        <v>75</v>
      </c>
      <c r="B92" s="9" t="s">
        <v>145</v>
      </c>
      <c r="C92" s="10"/>
      <c r="D92" s="11"/>
      <c r="E92" s="11"/>
      <c r="F92" s="11"/>
      <c r="G92" s="1">
        <v>35000</v>
      </c>
      <c r="H92" s="11"/>
      <c r="I92" s="11"/>
      <c r="J92" s="11"/>
      <c r="K92" s="12">
        <f t="shared" si="2"/>
        <v>35000</v>
      </c>
    </row>
    <row r="93" spans="1:11" x14ac:dyDescent="0.25">
      <c r="A93" s="8" t="s">
        <v>78</v>
      </c>
      <c r="B93" s="9" t="s">
        <v>145</v>
      </c>
      <c r="C93" s="10"/>
      <c r="D93" s="11"/>
      <c r="E93" s="11"/>
      <c r="F93" s="11"/>
      <c r="G93" s="1">
        <v>28000</v>
      </c>
      <c r="H93" s="11"/>
      <c r="I93" s="11"/>
      <c r="J93" s="11"/>
      <c r="K93" s="12">
        <f t="shared" ref="K93:K124" si="3">SUM(C93:J93)</f>
        <v>28000</v>
      </c>
    </row>
    <row r="94" spans="1:11" x14ac:dyDescent="0.25">
      <c r="A94" s="8" t="s">
        <v>85</v>
      </c>
      <c r="B94" s="9" t="s">
        <v>145</v>
      </c>
      <c r="C94" s="10"/>
      <c r="D94" s="11"/>
      <c r="E94" s="11"/>
      <c r="F94" s="11"/>
      <c r="G94" s="22">
        <v>30000</v>
      </c>
      <c r="H94" s="11"/>
      <c r="I94" s="11"/>
      <c r="J94" s="11"/>
      <c r="K94" s="12">
        <f t="shared" si="3"/>
        <v>30000</v>
      </c>
    </row>
    <row r="95" spans="1:11" x14ac:dyDescent="0.25">
      <c r="A95" s="8" t="s">
        <v>90</v>
      </c>
      <c r="B95" s="9" t="s">
        <v>145</v>
      </c>
      <c r="C95" s="10"/>
      <c r="D95" s="11"/>
      <c r="E95" s="11"/>
      <c r="F95" s="11"/>
      <c r="G95" s="22">
        <v>21000</v>
      </c>
      <c r="H95" s="11"/>
      <c r="I95" s="11"/>
      <c r="J95" s="11"/>
      <c r="K95" s="12">
        <f t="shared" si="3"/>
        <v>21000</v>
      </c>
    </row>
    <row r="96" spans="1:11" x14ac:dyDescent="0.25">
      <c r="A96" s="8" t="s">
        <v>121</v>
      </c>
      <c r="B96" s="9" t="s">
        <v>145</v>
      </c>
      <c r="C96" s="10"/>
      <c r="D96" s="11"/>
      <c r="E96" s="11"/>
      <c r="F96" s="11"/>
      <c r="G96" s="22">
        <v>25000</v>
      </c>
      <c r="H96" s="11"/>
      <c r="I96" s="11"/>
      <c r="J96" s="11"/>
      <c r="K96" s="12">
        <f t="shared" si="3"/>
        <v>25000</v>
      </c>
    </row>
    <row r="97" spans="1:11" x14ac:dyDescent="0.25">
      <c r="A97" s="8" t="s">
        <v>29</v>
      </c>
      <c r="B97" s="9" t="s">
        <v>146</v>
      </c>
      <c r="C97" s="10"/>
      <c r="D97" s="11"/>
      <c r="E97" s="11"/>
      <c r="F97" s="11"/>
      <c r="G97" s="2"/>
      <c r="H97" s="1">
        <v>424000</v>
      </c>
      <c r="I97" s="2"/>
      <c r="J97" s="2"/>
      <c r="K97" s="12">
        <f t="shared" si="3"/>
        <v>424000</v>
      </c>
    </row>
    <row r="98" spans="1:11" s="13" customFormat="1" x14ac:dyDescent="0.25">
      <c r="A98" s="8" t="s">
        <v>95</v>
      </c>
      <c r="B98" s="9" t="s">
        <v>159</v>
      </c>
      <c r="C98" s="10"/>
      <c r="D98" s="11"/>
      <c r="E98" s="11"/>
      <c r="F98" s="11"/>
      <c r="G98" s="11"/>
      <c r="H98" s="10">
        <v>300000</v>
      </c>
      <c r="I98" s="11"/>
      <c r="J98" s="10">
        <v>276000</v>
      </c>
      <c r="K98" s="12">
        <f t="shared" si="3"/>
        <v>576000</v>
      </c>
    </row>
    <row r="99" spans="1:11" s="13" customFormat="1" x14ac:dyDescent="0.25">
      <c r="A99" s="8" t="s">
        <v>24</v>
      </c>
      <c r="B99" s="9" t="s">
        <v>147</v>
      </c>
      <c r="C99" s="10"/>
      <c r="D99" s="11"/>
      <c r="E99" s="11"/>
      <c r="F99" s="11"/>
      <c r="G99" s="11"/>
      <c r="H99" s="10">
        <v>250000</v>
      </c>
      <c r="I99" s="11"/>
      <c r="J99" s="11"/>
      <c r="K99" s="12">
        <f t="shared" si="3"/>
        <v>250000</v>
      </c>
    </row>
    <row r="100" spans="1:11" s="13" customFormat="1" x14ac:dyDescent="0.25">
      <c r="A100" s="8" t="s">
        <v>68</v>
      </c>
      <c r="B100" s="9" t="s">
        <v>147</v>
      </c>
      <c r="C100" s="10"/>
      <c r="D100" s="11"/>
      <c r="E100" s="11"/>
      <c r="F100" s="11"/>
      <c r="G100" s="11"/>
      <c r="H100" s="10">
        <v>248000</v>
      </c>
      <c r="I100" s="11"/>
      <c r="J100" s="11"/>
      <c r="K100" s="12">
        <f t="shared" si="3"/>
        <v>248000</v>
      </c>
    </row>
    <row r="101" spans="1:11" s="13" customFormat="1" x14ac:dyDescent="0.25">
      <c r="A101" s="8" t="s">
        <v>30</v>
      </c>
      <c r="B101" s="9" t="s">
        <v>150</v>
      </c>
      <c r="C101" s="10"/>
      <c r="D101" s="11"/>
      <c r="E101" s="11"/>
      <c r="F101" s="11"/>
      <c r="G101" s="11"/>
      <c r="H101" s="10">
        <v>250000</v>
      </c>
      <c r="I101" s="10">
        <v>300000</v>
      </c>
      <c r="J101" s="11"/>
      <c r="K101" s="12">
        <f t="shared" si="3"/>
        <v>550000</v>
      </c>
    </row>
    <row r="102" spans="1:11" s="13" customFormat="1" x14ac:dyDescent="0.25">
      <c r="A102" s="8" t="s">
        <v>16</v>
      </c>
      <c r="B102" s="9" t="s">
        <v>148</v>
      </c>
      <c r="C102" s="10"/>
      <c r="D102" s="11"/>
      <c r="E102" s="11"/>
      <c r="F102" s="11"/>
      <c r="G102" s="11"/>
      <c r="H102" s="10">
        <v>100000</v>
      </c>
      <c r="I102" s="11"/>
      <c r="J102" s="11"/>
      <c r="K102" s="12">
        <f t="shared" si="3"/>
        <v>100000</v>
      </c>
    </row>
    <row r="103" spans="1:11" s="13" customFormat="1" x14ac:dyDescent="0.25">
      <c r="A103" s="8" t="s">
        <v>35</v>
      </c>
      <c r="B103" s="9" t="s">
        <v>148</v>
      </c>
      <c r="C103" s="10"/>
      <c r="D103" s="11"/>
      <c r="E103" s="11"/>
      <c r="F103" s="11"/>
      <c r="G103" s="11"/>
      <c r="H103" s="10">
        <v>325000</v>
      </c>
      <c r="I103" s="11"/>
      <c r="J103" s="11"/>
      <c r="K103" s="12">
        <f t="shared" si="3"/>
        <v>325000</v>
      </c>
    </row>
    <row r="104" spans="1:11" s="13" customFormat="1" x14ac:dyDescent="0.25">
      <c r="A104" s="8" t="s">
        <v>37</v>
      </c>
      <c r="B104" s="9" t="s">
        <v>148</v>
      </c>
      <c r="C104" s="10"/>
      <c r="D104" s="11"/>
      <c r="E104" s="11"/>
      <c r="F104" s="11"/>
      <c r="G104" s="11"/>
      <c r="H104" s="10">
        <v>100000</v>
      </c>
      <c r="I104" s="11"/>
      <c r="J104" s="11"/>
      <c r="K104" s="12">
        <f t="shared" si="3"/>
        <v>100000</v>
      </c>
    </row>
    <row r="105" spans="1:11" s="13" customFormat="1" x14ac:dyDescent="0.25">
      <c r="A105" s="8" t="s">
        <v>48</v>
      </c>
      <c r="B105" s="9" t="s">
        <v>148</v>
      </c>
      <c r="C105" s="10"/>
      <c r="D105" s="11"/>
      <c r="E105" s="11"/>
      <c r="F105" s="11"/>
      <c r="G105" s="11"/>
      <c r="H105" s="10">
        <v>34000</v>
      </c>
      <c r="I105" s="11"/>
      <c r="J105" s="11"/>
      <c r="K105" s="12">
        <f t="shared" si="3"/>
        <v>34000</v>
      </c>
    </row>
    <row r="106" spans="1:11" s="13" customFormat="1" x14ac:dyDescent="0.25">
      <c r="A106" s="8" t="s">
        <v>73</v>
      </c>
      <c r="B106" s="9" t="s">
        <v>148</v>
      </c>
      <c r="C106" s="10"/>
      <c r="D106" s="11"/>
      <c r="E106" s="11"/>
      <c r="F106" s="11"/>
      <c r="G106" s="11"/>
      <c r="H106" s="10">
        <v>100000</v>
      </c>
      <c r="I106" s="11"/>
      <c r="J106" s="11"/>
      <c r="K106" s="12">
        <f t="shared" si="3"/>
        <v>100000</v>
      </c>
    </row>
    <row r="107" spans="1:11" s="13" customFormat="1" x14ac:dyDescent="0.25">
      <c r="A107" s="8" t="s">
        <v>101</v>
      </c>
      <c r="B107" s="9" t="s">
        <v>148</v>
      </c>
      <c r="C107" s="10"/>
      <c r="D107" s="11"/>
      <c r="E107" s="11"/>
      <c r="F107" s="11"/>
      <c r="G107" s="11"/>
      <c r="H107" s="10">
        <v>53000</v>
      </c>
      <c r="I107" s="11"/>
      <c r="J107" s="11"/>
      <c r="K107" s="12">
        <f t="shared" si="3"/>
        <v>53000</v>
      </c>
    </row>
    <row r="108" spans="1:11" s="13" customFormat="1" x14ac:dyDescent="0.25">
      <c r="A108" s="8" t="s">
        <v>102</v>
      </c>
      <c r="B108" s="9" t="s">
        <v>148</v>
      </c>
      <c r="C108" s="10"/>
      <c r="D108" s="11"/>
      <c r="E108" s="11"/>
      <c r="F108" s="11"/>
      <c r="G108" s="11"/>
      <c r="H108" s="10">
        <v>38000</v>
      </c>
      <c r="I108" s="11"/>
      <c r="J108" s="11"/>
      <c r="K108" s="12">
        <f t="shared" si="3"/>
        <v>38000</v>
      </c>
    </row>
    <row r="109" spans="1:11" s="13" customFormat="1" x14ac:dyDescent="0.25">
      <c r="A109" s="8" t="s">
        <v>120</v>
      </c>
      <c r="B109" s="9" t="s">
        <v>148</v>
      </c>
      <c r="C109" s="10"/>
      <c r="D109" s="11"/>
      <c r="E109" s="11"/>
      <c r="F109" s="11"/>
      <c r="G109" s="11"/>
      <c r="H109" s="10">
        <v>30000</v>
      </c>
      <c r="I109" s="11"/>
      <c r="J109" s="11"/>
      <c r="K109" s="12">
        <f t="shared" si="3"/>
        <v>30000</v>
      </c>
    </row>
    <row r="110" spans="1:11" s="13" customFormat="1" x14ac:dyDescent="0.25">
      <c r="A110" s="8" t="s">
        <v>116</v>
      </c>
      <c r="B110" s="9" t="s">
        <v>154</v>
      </c>
      <c r="C110" s="10"/>
      <c r="D110" s="11"/>
      <c r="E110" s="11"/>
      <c r="F110" s="11"/>
      <c r="G110" s="11"/>
      <c r="H110" s="10">
        <v>65000</v>
      </c>
      <c r="I110" s="10">
        <v>70000</v>
      </c>
      <c r="J110" s="11"/>
      <c r="K110" s="12">
        <f t="shared" si="3"/>
        <v>135000</v>
      </c>
    </row>
    <row r="111" spans="1:11" s="13" customFormat="1" x14ac:dyDescent="0.25">
      <c r="A111" s="8" t="s">
        <v>117</v>
      </c>
      <c r="B111" s="9" t="s">
        <v>154</v>
      </c>
      <c r="C111" s="10"/>
      <c r="D111" s="11"/>
      <c r="E111" s="11"/>
      <c r="F111" s="11"/>
      <c r="G111" s="11"/>
      <c r="H111" s="10">
        <v>75000</v>
      </c>
      <c r="I111" s="10">
        <v>75000</v>
      </c>
      <c r="J111" s="11"/>
      <c r="K111" s="12">
        <f t="shared" si="3"/>
        <v>150000</v>
      </c>
    </row>
    <row r="112" spans="1:11" s="13" customFormat="1" x14ac:dyDescent="0.25">
      <c r="A112" s="8" t="s">
        <v>54</v>
      </c>
      <c r="B112" s="9" t="s">
        <v>153</v>
      </c>
      <c r="C112" s="10"/>
      <c r="D112" s="11"/>
      <c r="E112" s="11"/>
      <c r="F112" s="11"/>
      <c r="G112" s="11"/>
      <c r="H112" s="11"/>
      <c r="I112" s="10">
        <v>100000</v>
      </c>
      <c r="J112" s="11"/>
      <c r="K112" s="12">
        <f t="shared" si="3"/>
        <v>100000</v>
      </c>
    </row>
    <row r="113" spans="1:11" s="13" customFormat="1" x14ac:dyDescent="0.25">
      <c r="A113" s="8" t="s">
        <v>82</v>
      </c>
      <c r="B113" s="9" t="s">
        <v>153</v>
      </c>
      <c r="C113" s="10"/>
      <c r="D113" s="11"/>
      <c r="E113" s="11"/>
      <c r="F113" s="11"/>
      <c r="G113" s="11"/>
      <c r="H113" s="11"/>
      <c r="I113" s="10">
        <v>100000</v>
      </c>
      <c r="J113" s="11"/>
      <c r="K113" s="12">
        <f t="shared" si="3"/>
        <v>100000</v>
      </c>
    </row>
    <row r="114" spans="1:11" s="13" customFormat="1" x14ac:dyDescent="0.25">
      <c r="A114" s="8" t="s">
        <v>99</v>
      </c>
      <c r="B114" s="9" t="s">
        <v>157</v>
      </c>
      <c r="C114" s="10"/>
      <c r="D114" s="11"/>
      <c r="E114" s="11"/>
      <c r="F114" s="11"/>
      <c r="G114" s="11"/>
      <c r="H114" s="11"/>
      <c r="I114" s="11"/>
      <c r="J114" s="10">
        <v>300000</v>
      </c>
      <c r="K114" s="12">
        <f t="shared" si="3"/>
        <v>300000</v>
      </c>
    </row>
    <row r="115" spans="1:11" s="13" customFormat="1" x14ac:dyDescent="0.25">
      <c r="A115" s="8" t="s">
        <v>119</v>
      </c>
      <c r="B115" s="9" t="s">
        <v>157</v>
      </c>
      <c r="C115" s="10"/>
      <c r="D115" s="11"/>
      <c r="E115" s="11"/>
      <c r="F115" s="11"/>
      <c r="G115" s="11"/>
      <c r="H115" s="11"/>
      <c r="I115" s="11"/>
      <c r="J115" s="10">
        <v>363000</v>
      </c>
      <c r="K115" s="12">
        <f t="shared" si="3"/>
        <v>363000</v>
      </c>
    </row>
    <row r="116" spans="1:11" s="13" customFormat="1" x14ac:dyDescent="0.25">
      <c r="A116" s="8" t="s">
        <v>42</v>
      </c>
      <c r="B116" s="9" t="s">
        <v>161</v>
      </c>
      <c r="C116" s="10"/>
      <c r="D116" s="11"/>
      <c r="E116" s="11"/>
      <c r="F116" s="11"/>
      <c r="G116" s="11"/>
      <c r="H116" s="11"/>
      <c r="I116" s="11"/>
      <c r="J116" s="10">
        <v>146000</v>
      </c>
      <c r="K116" s="12">
        <f t="shared" si="3"/>
        <v>146000</v>
      </c>
    </row>
    <row r="117" spans="1:11" s="13" customFormat="1" x14ac:dyDescent="0.25">
      <c r="A117" s="8" t="s">
        <v>49</v>
      </c>
      <c r="B117" s="9" t="s">
        <v>161</v>
      </c>
      <c r="C117" s="10"/>
      <c r="D117" s="11"/>
      <c r="E117" s="11"/>
      <c r="F117" s="11"/>
      <c r="G117" s="11"/>
      <c r="H117" s="11"/>
      <c r="I117" s="11"/>
      <c r="J117" s="10">
        <v>250000</v>
      </c>
      <c r="K117" s="12">
        <f t="shared" si="3"/>
        <v>250000</v>
      </c>
    </row>
    <row r="118" spans="1:11" s="13" customFormat="1" x14ac:dyDescent="0.25">
      <c r="A118" s="8" t="s">
        <v>83</v>
      </c>
      <c r="B118" s="9" t="s">
        <v>161</v>
      </c>
      <c r="C118" s="10"/>
      <c r="D118" s="11"/>
      <c r="E118" s="11"/>
      <c r="F118" s="11"/>
      <c r="G118" s="11"/>
      <c r="H118" s="11"/>
      <c r="I118" s="11"/>
      <c r="J118" s="10">
        <v>250000</v>
      </c>
      <c r="K118" s="12">
        <f t="shared" si="3"/>
        <v>250000</v>
      </c>
    </row>
    <row r="119" spans="1:11" s="13" customFormat="1" x14ac:dyDescent="0.25">
      <c r="A119" s="8" t="s">
        <v>115</v>
      </c>
      <c r="B119" s="9" t="s">
        <v>161</v>
      </c>
      <c r="C119" s="10"/>
      <c r="D119" s="11"/>
      <c r="E119" s="11"/>
      <c r="F119" s="11"/>
      <c r="G119" s="11"/>
      <c r="H119" s="11"/>
      <c r="I119" s="11"/>
      <c r="J119" s="10">
        <v>140000</v>
      </c>
      <c r="K119" s="12">
        <f t="shared" si="3"/>
        <v>140000</v>
      </c>
    </row>
    <row r="120" spans="1:11" s="13" customFormat="1" x14ac:dyDescent="0.25">
      <c r="A120" s="8" t="s">
        <v>25</v>
      </c>
      <c r="B120" s="9" t="s">
        <v>163</v>
      </c>
      <c r="C120" s="10"/>
      <c r="D120" s="11"/>
      <c r="E120" s="11"/>
      <c r="F120" s="11"/>
      <c r="G120" s="11"/>
      <c r="H120" s="11"/>
      <c r="I120" s="11"/>
      <c r="J120" s="10">
        <v>60000</v>
      </c>
      <c r="K120" s="12">
        <f t="shared" si="3"/>
        <v>60000</v>
      </c>
    </row>
    <row r="121" spans="1:11" s="13" customFormat="1" x14ac:dyDescent="0.25">
      <c r="A121" s="8" t="s">
        <v>32</v>
      </c>
      <c r="B121" s="9" t="s">
        <v>163</v>
      </c>
      <c r="C121" s="10"/>
      <c r="D121" s="11"/>
      <c r="E121" s="11"/>
      <c r="F121" s="11"/>
      <c r="G121" s="11"/>
      <c r="H121" s="11"/>
      <c r="I121" s="11"/>
      <c r="J121" s="10">
        <v>65000</v>
      </c>
      <c r="K121" s="12">
        <f t="shared" si="3"/>
        <v>65000</v>
      </c>
    </row>
    <row r="122" spans="1:11" s="13" customFormat="1" x14ac:dyDescent="0.25">
      <c r="A122" s="8" t="s">
        <v>61</v>
      </c>
      <c r="B122" s="9" t="s">
        <v>163</v>
      </c>
      <c r="C122" s="10"/>
      <c r="D122" s="11"/>
      <c r="E122" s="11"/>
      <c r="F122" s="11"/>
      <c r="G122" s="11"/>
      <c r="H122" s="11"/>
      <c r="I122" s="11"/>
      <c r="J122" s="10">
        <v>90000</v>
      </c>
      <c r="K122" s="12">
        <f t="shared" si="3"/>
        <v>90000</v>
      </c>
    </row>
    <row r="123" spans="1:11" s="13" customFormat="1" x14ac:dyDescent="0.25">
      <c r="A123" s="8" t="s">
        <v>87</v>
      </c>
      <c r="B123" s="9" t="s">
        <v>163</v>
      </c>
      <c r="C123" s="10"/>
      <c r="D123" s="11"/>
      <c r="E123" s="11"/>
      <c r="F123" s="11"/>
      <c r="G123" s="11"/>
      <c r="H123" s="11"/>
      <c r="I123" s="11"/>
      <c r="J123" s="10">
        <v>88000</v>
      </c>
      <c r="K123" s="12">
        <f t="shared" si="3"/>
        <v>88000</v>
      </c>
    </row>
    <row r="124" spans="1:11" s="13" customFormat="1" x14ac:dyDescent="0.25">
      <c r="A124" s="8" t="s">
        <v>88</v>
      </c>
      <c r="B124" s="9" t="s">
        <v>163</v>
      </c>
      <c r="C124" s="10"/>
      <c r="D124" s="11"/>
      <c r="E124" s="11"/>
      <c r="F124" s="11"/>
      <c r="G124" s="11"/>
      <c r="H124" s="11"/>
      <c r="I124" s="11"/>
      <c r="J124" s="10">
        <v>60000</v>
      </c>
      <c r="K124" s="12">
        <f t="shared" si="3"/>
        <v>60000</v>
      </c>
    </row>
    <row r="125" spans="1:11" s="13" customFormat="1" x14ac:dyDescent="0.25">
      <c r="A125" s="8" t="s">
        <v>105</v>
      </c>
      <c r="B125" s="9" t="s">
        <v>163</v>
      </c>
      <c r="C125" s="10"/>
      <c r="D125" s="11"/>
      <c r="E125" s="11"/>
      <c r="F125" s="11"/>
      <c r="G125" s="11"/>
      <c r="H125" s="11"/>
      <c r="I125" s="11"/>
      <c r="J125" s="10">
        <v>45000</v>
      </c>
      <c r="K125" s="12">
        <f>SUM(C125:J125)</f>
        <v>45000</v>
      </c>
    </row>
    <row r="126" spans="1:11" s="13" customFormat="1" x14ac:dyDescent="0.25">
      <c r="A126" s="8" t="s">
        <v>106</v>
      </c>
      <c r="B126" s="9" t="s">
        <v>163</v>
      </c>
      <c r="C126" s="10"/>
      <c r="D126" s="11"/>
      <c r="E126" s="11"/>
      <c r="F126" s="11"/>
      <c r="G126" s="11"/>
      <c r="H126" s="11"/>
      <c r="I126" s="11"/>
      <c r="J126" s="10">
        <v>100000</v>
      </c>
      <c r="K126" s="12">
        <f>SUM(C126:J126)</f>
        <v>100000</v>
      </c>
    </row>
    <row r="127" spans="1:11" x14ac:dyDescent="0.25">
      <c r="A127" s="8" t="s">
        <v>109</v>
      </c>
      <c r="B127" s="9" t="s">
        <v>163</v>
      </c>
      <c r="C127" s="1"/>
      <c r="D127" s="2"/>
      <c r="E127" s="2"/>
      <c r="F127" s="2"/>
      <c r="G127" s="2"/>
      <c r="H127" s="2"/>
      <c r="I127" s="2"/>
      <c r="J127" s="1">
        <v>100000</v>
      </c>
      <c r="K127" s="3">
        <f>SUM(C127:J127)</f>
        <v>100000</v>
      </c>
    </row>
    <row r="128" spans="1:11" ht="30" x14ac:dyDescent="0.25">
      <c r="A128" s="8" t="s">
        <v>125</v>
      </c>
      <c r="B128" s="9" t="s">
        <v>165</v>
      </c>
      <c r="C128" s="1">
        <v>291000</v>
      </c>
      <c r="D128" s="1">
        <v>168000</v>
      </c>
      <c r="E128" s="1">
        <v>216000</v>
      </c>
      <c r="F128" s="1">
        <v>211000</v>
      </c>
      <c r="G128" s="1">
        <v>320000</v>
      </c>
      <c r="H128" s="1">
        <v>76000</v>
      </c>
      <c r="I128" s="1">
        <v>34000</v>
      </c>
      <c r="J128" s="1">
        <v>56000</v>
      </c>
      <c r="K128" s="3">
        <f>SUM(C128:J128)</f>
        <v>1372000</v>
      </c>
    </row>
    <row r="129" spans="1:11" x14ac:dyDescent="0.25">
      <c r="A129" s="8"/>
      <c r="B129" s="9"/>
      <c r="C129" s="3">
        <f t="shared" ref="C129:K129" si="4">SUM(C5:C128)</f>
        <v>3395000</v>
      </c>
      <c r="D129" s="3">
        <f t="shared" si="4"/>
        <v>1203000</v>
      </c>
      <c r="E129" s="3">
        <f t="shared" si="4"/>
        <v>2251000</v>
      </c>
      <c r="F129" s="3">
        <f t="shared" si="4"/>
        <v>4626000</v>
      </c>
      <c r="G129" s="3">
        <f t="shared" si="4"/>
        <v>4018000</v>
      </c>
      <c r="H129" s="3">
        <f t="shared" si="4"/>
        <v>4137000</v>
      </c>
      <c r="I129" s="3">
        <f t="shared" si="4"/>
        <v>4638000</v>
      </c>
      <c r="J129" s="3">
        <f t="shared" si="4"/>
        <v>4084000</v>
      </c>
      <c r="K129" s="3">
        <f t="shared" si="4"/>
        <v>28352000</v>
      </c>
    </row>
    <row r="132" spans="1:11" s="7" customFormat="1" x14ac:dyDescent="0.25">
      <c r="A132" s="19" t="s">
        <v>62</v>
      </c>
      <c r="B132" s="20"/>
      <c r="C132" s="14">
        <f>SUM(C35,C34,C33,C27,C26,C22)</f>
        <v>287000</v>
      </c>
      <c r="D132" s="23">
        <f>SUM(D48,D46,D45,D35,D34,D33)</f>
        <v>254000</v>
      </c>
      <c r="E132" s="23">
        <f>SUM(E63,E58,E56,E48,E35)</f>
        <v>261000</v>
      </c>
      <c r="F132" s="23">
        <f>SUM(F78,F76,F75,F72,F35)</f>
        <v>272000</v>
      </c>
      <c r="G132" s="23">
        <f>SUM(G96,G95,G94,G90,G86,G35)</f>
        <v>213000</v>
      </c>
      <c r="H132" s="23">
        <f>H35</f>
        <v>260000</v>
      </c>
      <c r="I132" s="23">
        <f>I35</f>
        <v>260000</v>
      </c>
      <c r="J132" s="23">
        <f>J35</f>
        <v>260000</v>
      </c>
    </row>
  </sheetData>
  <mergeCells count="2">
    <mergeCell ref="A1:K1"/>
    <mergeCell ref="A2:K2"/>
  </mergeCells>
  <phoneticPr fontId="3" type="noConversion"/>
  <printOptions horizontalCentered="1"/>
  <pageMargins left="0.7" right="0.7" top="1" bottom="0.75" header="0.3" footer="0.3"/>
  <pageSetup scale="42" fitToHeight="0" orientation="landscape" horizontalDpi="1200" verticalDpi="1200" r:id="rId1"/>
  <headerFooter scaleWithDoc="0">
    <oddHeader>&amp;R&amp;"Arial,Regular"&amp;10Response to Undertaking #7
Attachment 1 
Page &amp;P of &amp;N</oddHeader>
  </headerFooter>
  <rowBreaks count="1" manualBreakCount="1">
    <brk id="7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zoomScaleNormal="100" workbookViewId="0">
      <selection activeCell="F16" sqref="F16"/>
    </sheetView>
  </sheetViews>
  <sheetFormatPr defaultRowHeight="15" x14ac:dyDescent="0.25"/>
  <cols>
    <col min="1" max="1" width="29.140625" customWidth="1"/>
    <col min="2" max="2" width="86.28515625" bestFit="1" customWidth="1"/>
    <col min="3" max="3" width="17.140625" style="24" customWidth="1"/>
    <col min="7" max="7" width="33" customWidth="1"/>
    <col min="255" max="255" width="27" customWidth="1"/>
    <col min="256" max="256" width="86.28515625" bestFit="1" customWidth="1"/>
    <col min="257" max="257" width="15.140625" bestFit="1" customWidth="1"/>
    <col min="258" max="258" width="13.28515625" bestFit="1" customWidth="1"/>
    <col min="511" max="511" width="27" customWidth="1"/>
    <col min="512" max="512" width="86.28515625" bestFit="1" customWidth="1"/>
    <col min="513" max="513" width="15.140625" bestFit="1" customWidth="1"/>
    <col min="514" max="514" width="13.28515625" bestFit="1" customWidth="1"/>
    <col min="767" max="767" width="27" customWidth="1"/>
    <col min="768" max="768" width="86.28515625" bestFit="1" customWidth="1"/>
    <col min="769" max="769" width="15.140625" bestFit="1" customWidth="1"/>
    <col min="770" max="770" width="13.28515625" bestFit="1" customWidth="1"/>
    <col min="1023" max="1023" width="27" customWidth="1"/>
    <col min="1024" max="1024" width="86.28515625" bestFit="1" customWidth="1"/>
    <col min="1025" max="1025" width="15.140625" bestFit="1" customWidth="1"/>
    <col min="1026" max="1026" width="13.28515625" bestFit="1" customWidth="1"/>
    <col min="1279" max="1279" width="27" customWidth="1"/>
    <col min="1280" max="1280" width="86.28515625" bestFit="1" customWidth="1"/>
    <col min="1281" max="1281" width="15.140625" bestFit="1" customWidth="1"/>
    <col min="1282" max="1282" width="13.28515625" bestFit="1" customWidth="1"/>
    <col min="1535" max="1535" width="27" customWidth="1"/>
    <col min="1536" max="1536" width="86.28515625" bestFit="1" customWidth="1"/>
    <col min="1537" max="1537" width="15.140625" bestFit="1" customWidth="1"/>
    <col min="1538" max="1538" width="13.28515625" bestFit="1" customWidth="1"/>
    <col min="1791" max="1791" width="27" customWidth="1"/>
    <col min="1792" max="1792" width="86.28515625" bestFit="1" customWidth="1"/>
    <col min="1793" max="1793" width="15.140625" bestFit="1" customWidth="1"/>
    <col min="1794" max="1794" width="13.28515625" bestFit="1" customWidth="1"/>
    <col min="2047" max="2047" width="27" customWidth="1"/>
    <col min="2048" max="2048" width="86.28515625" bestFit="1" customWidth="1"/>
    <col min="2049" max="2049" width="15.140625" bestFit="1" customWidth="1"/>
    <col min="2050" max="2050" width="13.28515625" bestFit="1" customWidth="1"/>
    <col min="2303" max="2303" width="27" customWidth="1"/>
    <col min="2304" max="2304" width="86.28515625" bestFit="1" customWidth="1"/>
    <col min="2305" max="2305" width="15.140625" bestFit="1" customWidth="1"/>
    <col min="2306" max="2306" width="13.28515625" bestFit="1" customWidth="1"/>
    <col min="2559" max="2559" width="27" customWidth="1"/>
    <col min="2560" max="2560" width="86.28515625" bestFit="1" customWidth="1"/>
    <col min="2561" max="2561" width="15.140625" bestFit="1" customWidth="1"/>
    <col min="2562" max="2562" width="13.28515625" bestFit="1" customWidth="1"/>
    <col min="2815" max="2815" width="27" customWidth="1"/>
    <col min="2816" max="2816" width="86.28515625" bestFit="1" customWidth="1"/>
    <col min="2817" max="2817" width="15.140625" bestFit="1" customWidth="1"/>
    <col min="2818" max="2818" width="13.28515625" bestFit="1" customWidth="1"/>
    <col min="3071" max="3071" width="27" customWidth="1"/>
    <col min="3072" max="3072" width="86.28515625" bestFit="1" customWidth="1"/>
    <col min="3073" max="3073" width="15.140625" bestFit="1" customWidth="1"/>
    <col min="3074" max="3074" width="13.28515625" bestFit="1" customWidth="1"/>
    <col min="3327" max="3327" width="27" customWidth="1"/>
    <col min="3328" max="3328" width="86.28515625" bestFit="1" customWidth="1"/>
    <col min="3329" max="3329" width="15.140625" bestFit="1" customWidth="1"/>
    <col min="3330" max="3330" width="13.28515625" bestFit="1" customWidth="1"/>
    <col min="3583" max="3583" width="27" customWidth="1"/>
    <col min="3584" max="3584" width="86.28515625" bestFit="1" customWidth="1"/>
    <col min="3585" max="3585" width="15.140625" bestFit="1" customWidth="1"/>
    <col min="3586" max="3586" width="13.28515625" bestFit="1" customWidth="1"/>
    <col min="3839" max="3839" width="27" customWidth="1"/>
    <col min="3840" max="3840" width="86.28515625" bestFit="1" customWidth="1"/>
    <col min="3841" max="3841" width="15.140625" bestFit="1" customWidth="1"/>
    <col min="3842" max="3842" width="13.28515625" bestFit="1" customWidth="1"/>
    <col min="4095" max="4095" width="27" customWidth="1"/>
    <col min="4096" max="4096" width="86.28515625" bestFit="1" customWidth="1"/>
    <col min="4097" max="4097" width="15.140625" bestFit="1" customWidth="1"/>
    <col min="4098" max="4098" width="13.28515625" bestFit="1" customWidth="1"/>
    <col min="4351" max="4351" width="27" customWidth="1"/>
    <col min="4352" max="4352" width="86.28515625" bestFit="1" customWidth="1"/>
    <col min="4353" max="4353" width="15.140625" bestFit="1" customWidth="1"/>
    <col min="4354" max="4354" width="13.28515625" bestFit="1" customWidth="1"/>
    <col min="4607" max="4607" width="27" customWidth="1"/>
    <col min="4608" max="4608" width="86.28515625" bestFit="1" customWidth="1"/>
    <col min="4609" max="4609" width="15.140625" bestFit="1" customWidth="1"/>
    <col min="4610" max="4610" width="13.28515625" bestFit="1" customWidth="1"/>
    <col min="4863" max="4863" width="27" customWidth="1"/>
    <col min="4864" max="4864" width="86.28515625" bestFit="1" customWidth="1"/>
    <col min="4865" max="4865" width="15.140625" bestFit="1" customWidth="1"/>
    <col min="4866" max="4866" width="13.28515625" bestFit="1" customWidth="1"/>
    <col min="5119" max="5119" width="27" customWidth="1"/>
    <col min="5120" max="5120" width="86.28515625" bestFit="1" customWidth="1"/>
    <col min="5121" max="5121" width="15.140625" bestFit="1" customWidth="1"/>
    <col min="5122" max="5122" width="13.28515625" bestFit="1" customWidth="1"/>
    <col min="5375" max="5375" width="27" customWidth="1"/>
    <col min="5376" max="5376" width="86.28515625" bestFit="1" customWidth="1"/>
    <col min="5377" max="5377" width="15.140625" bestFit="1" customWidth="1"/>
    <col min="5378" max="5378" width="13.28515625" bestFit="1" customWidth="1"/>
    <col min="5631" max="5631" width="27" customWidth="1"/>
    <col min="5632" max="5632" width="86.28515625" bestFit="1" customWidth="1"/>
    <col min="5633" max="5633" width="15.140625" bestFit="1" customWidth="1"/>
    <col min="5634" max="5634" width="13.28515625" bestFit="1" customWidth="1"/>
    <col min="5887" max="5887" width="27" customWidth="1"/>
    <col min="5888" max="5888" width="86.28515625" bestFit="1" customWidth="1"/>
    <col min="5889" max="5889" width="15.140625" bestFit="1" customWidth="1"/>
    <col min="5890" max="5890" width="13.28515625" bestFit="1" customWidth="1"/>
    <col min="6143" max="6143" width="27" customWidth="1"/>
    <col min="6144" max="6144" width="86.28515625" bestFit="1" customWidth="1"/>
    <col min="6145" max="6145" width="15.140625" bestFit="1" customWidth="1"/>
    <col min="6146" max="6146" width="13.28515625" bestFit="1" customWidth="1"/>
    <col min="6399" max="6399" width="27" customWidth="1"/>
    <col min="6400" max="6400" width="86.28515625" bestFit="1" customWidth="1"/>
    <col min="6401" max="6401" width="15.140625" bestFit="1" customWidth="1"/>
    <col min="6402" max="6402" width="13.28515625" bestFit="1" customWidth="1"/>
    <col min="6655" max="6655" width="27" customWidth="1"/>
    <col min="6656" max="6656" width="86.28515625" bestFit="1" customWidth="1"/>
    <col min="6657" max="6657" width="15.140625" bestFit="1" customWidth="1"/>
    <col min="6658" max="6658" width="13.28515625" bestFit="1" customWidth="1"/>
    <col min="6911" max="6911" width="27" customWidth="1"/>
    <col min="6912" max="6912" width="86.28515625" bestFit="1" customWidth="1"/>
    <col min="6913" max="6913" width="15.140625" bestFit="1" customWidth="1"/>
    <col min="6914" max="6914" width="13.28515625" bestFit="1" customWidth="1"/>
    <col min="7167" max="7167" width="27" customWidth="1"/>
    <col min="7168" max="7168" width="86.28515625" bestFit="1" customWidth="1"/>
    <col min="7169" max="7169" width="15.140625" bestFit="1" customWidth="1"/>
    <col min="7170" max="7170" width="13.28515625" bestFit="1" customWidth="1"/>
    <col min="7423" max="7423" width="27" customWidth="1"/>
    <col min="7424" max="7424" width="86.28515625" bestFit="1" customWidth="1"/>
    <col min="7425" max="7425" width="15.140625" bestFit="1" customWidth="1"/>
    <col min="7426" max="7426" width="13.28515625" bestFit="1" customWidth="1"/>
    <col min="7679" max="7679" width="27" customWidth="1"/>
    <col min="7680" max="7680" width="86.28515625" bestFit="1" customWidth="1"/>
    <col min="7681" max="7681" width="15.140625" bestFit="1" customWidth="1"/>
    <col min="7682" max="7682" width="13.28515625" bestFit="1" customWidth="1"/>
    <col min="7935" max="7935" width="27" customWidth="1"/>
    <col min="7936" max="7936" width="86.28515625" bestFit="1" customWidth="1"/>
    <col min="7937" max="7937" width="15.140625" bestFit="1" customWidth="1"/>
    <col min="7938" max="7938" width="13.28515625" bestFit="1" customWidth="1"/>
    <col min="8191" max="8191" width="27" customWidth="1"/>
    <col min="8192" max="8192" width="86.28515625" bestFit="1" customWidth="1"/>
    <col min="8193" max="8193" width="15.140625" bestFit="1" customWidth="1"/>
    <col min="8194" max="8194" width="13.28515625" bestFit="1" customWidth="1"/>
    <col min="8447" max="8447" width="27" customWidth="1"/>
    <col min="8448" max="8448" width="86.28515625" bestFit="1" customWidth="1"/>
    <col min="8449" max="8449" width="15.140625" bestFit="1" customWidth="1"/>
    <col min="8450" max="8450" width="13.28515625" bestFit="1" customWidth="1"/>
    <col min="8703" max="8703" width="27" customWidth="1"/>
    <col min="8704" max="8704" width="86.28515625" bestFit="1" customWidth="1"/>
    <col min="8705" max="8705" width="15.140625" bestFit="1" customWidth="1"/>
    <col min="8706" max="8706" width="13.28515625" bestFit="1" customWidth="1"/>
    <col min="8959" max="8959" width="27" customWidth="1"/>
    <col min="8960" max="8960" width="86.28515625" bestFit="1" customWidth="1"/>
    <col min="8961" max="8961" width="15.140625" bestFit="1" customWidth="1"/>
    <col min="8962" max="8962" width="13.28515625" bestFit="1" customWidth="1"/>
    <col min="9215" max="9215" width="27" customWidth="1"/>
    <col min="9216" max="9216" width="86.28515625" bestFit="1" customWidth="1"/>
    <col min="9217" max="9217" width="15.140625" bestFit="1" customWidth="1"/>
    <col min="9218" max="9218" width="13.28515625" bestFit="1" customWidth="1"/>
    <col min="9471" max="9471" width="27" customWidth="1"/>
    <col min="9472" max="9472" width="86.28515625" bestFit="1" customWidth="1"/>
    <col min="9473" max="9473" width="15.140625" bestFit="1" customWidth="1"/>
    <col min="9474" max="9474" width="13.28515625" bestFit="1" customWidth="1"/>
    <col min="9727" max="9727" width="27" customWidth="1"/>
    <col min="9728" max="9728" width="86.28515625" bestFit="1" customWidth="1"/>
    <col min="9729" max="9729" width="15.140625" bestFit="1" customWidth="1"/>
    <col min="9730" max="9730" width="13.28515625" bestFit="1" customWidth="1"/>
    <col min="9983" max="9983" width="27" customWidth="1"/>
    <col min="9984" max="9984" width="86.28515625" bestFit="1" customWidth="1"/>
    <col min="9985" max="9985" width="15.140625" bestFit="1" customWidth="1"/>
    <col min="9986" max="9986" width="13.28515625" bestFit="1" customWidth="1"/>
    <col min="10239" max="10239" width="27" customWidth="1"/>
    <col min="10240" max="10240" width="86.28515625" bestFit="1" customWidth="1"/>
    <col min="10241" max="10241" width="15.140625" bestFit="1" customWidth="1"/>
    <col min="10242" max="10242" width="13.28515625" bestFit="1" customWidth="1"/>
    <col min="10495" max="10495" width="27" customWidth="1"/>
    <col min="10496" max="10496" width="86.28515625" bestFit="1" customWidth="1"/>
    <col min="10497" max="10497" width="15.140625" bestFit="1" customWidth="1"/>
    <col min="10498" max="10498" width="13.28515625" bestFit="1" customWidth="1"/>
    <col min="10751" max="10751" width="27" customWidth="1"/>
    <col min="10752" max="10752" width="86.28515625" bestFit="1" customWidth="1"/>
    <col min="10753" max="10753" width="15.140625" bestFit="1" customWidth="1"/>
    <col min="10754" max="10754" width="13.28515625" bestFit="1" customWidth="1"/>
    <col min="11007" max="11007" width="27" customWidth="1"/>
    <col min="11008" max="11008" width="86.28515625" bestFit="1" customWidth="1"/>
    <col min="11009" max="11009" width="15.140625" bestFit="1" customWidth="1"/>
    <col min="11010" max="11010" width="13.28515625" bestFit="1" customWidth="1"/>
    <col min="11263" max="11263" width="27" customWidth="1"/>
    <col min="11264" max="11264" width="86.28515625" bestFit="1" customWidth="1"/>
    <col min="11265" max="11265" width="15.140625" bestFit="1" customWidth="1"/>
    <col min="11266" max="11266" width="13.28515625" bestFit="1" customWidth="1"/>
    <col min="11519" max="11519" width="27" customWidth="1"/>
    <col min="11520" max="11520" width="86.28515625" bestFit="1" customWidth="1"/>
    <col min="11521" max="11521" width="15.140625" bestFit="1" customWidth="1"/>
    <col min="11522" max="11522" width="13.28515625" bestFit="1" customWidth="1"/>
    <col min="11775" max="11775" width="27" customWidth="1"/>
    <col min="11776" max="11776" width="86.28515625" bestFit="1" customWidth="1"/>
    <col min="11777" max="11777" width="15.140625" bestFit="1" customWidth="1"/>
    <col min="11778" max="11778" width="13.28515625" bestFit="1" customWidth="1"/>
    <col min="12031" max="12031" width="27" customWidth="1"/>
    <col min="12032" max="12032" width="86.28515625" bestFit="1" customWidth="1"/>
    <col min="12033" max="12033" width="15.140625" bestFit="1" customWidth="1"/>
    <col min="12034" max="12034" width="13.28515625" bestFit="1" customWidth="1"/>
    <col min="12287" max="12287" width="27" customWidth="1"/>
    <col min="12288" max="12288" width="86.28515625" bestFit="1" customWidth="1"/>
    <col min="12289" max="12289" width="15.140625" bestFit="1" customWidth="1"/>
    <col min="12290" max="12290" width="13.28515625" bestFit="1" customWidth="1"/>
    <col min="12543" max="12543" width="27" customWidth="1"/>
    <col min="12544" max="12544" width="86.28515625" bestFit="1" customWidth="1"/>
    <col min="12545" max="12545" width="15.140625" bestFit="1" customWidth="1"/>
    <col min="12546" max="12546" width="13.28515625" bestFit="1" customWidth="1"/>
    <col min="12799" max="12799" width="27" customWidth="1"/>
    <col min="12800" max="12800" width="86.28515625" bestFit="1" customWidth="1"/>
    <col min="12801" max="12801" width="15.140625" bestFit="1" customWidth="1"/>
    <col min="12802" max="12802" width="13.28515625" bestFit="1" customWidth="1"/>
    <col min="13055" max="13055" width="27" customWidth="1"/>
    <col min="13056" max="13056" width="86.28515625" bestFit="1" customWidth="1"/>
    <col min="13057" max="13057" width="15.140625" bestFit="1" customWidth="1"/>
    <col min="13058" max="13058" width="13.28515625" bestFit="1" customWidth="1"/>
    <col min="13311" max="13311" width="27" customWidth="1"/>
    <col min="13312" max="13312" width="86.28515625" bestFit="1" customWidth="1"/>
    <col min="13313" max="13313" width="15.140625" bestFit="1" customWidth="1"/>
    <col min="13314" max="13314" width="13.28515625" bestFit="1" customWidth="1"/>
    <col min="13567" max="13567" width="27" customWidth="1"/>
    <col min="13568" max="13568" width="86.28515625" bestFit="1" customWidth="1"/>
    <col min="13569" max="13569" width="15.140625" bestFit="1" customWidth="1"/>
    <col min="13570" max="13570" width="13.28515625" bestFit="1" customWidth="1"/>
    <col min="13823" max="13823" width="27" customWidth="1"/>
    <col min="13824" max="13824" width="86.28515625" bestFit="1" customWidth="1"/>
    <col min="13825" max="13825" width="15.140625" bestFit="1" customWidth="1"/>
    <col min="13826" max="13826" width="13.28515625" bestFit="1" customWidth="1"/>
    <col min="14079" max="14079" width="27" customWidth="1"/>
    <col min="14080" max="14080" width="86.28515625" bestFit="1" customWidth="1"/>
    <col min="14081" max="14081" width="15.140625" bestFit="1" customWidth="1"/>
    <col min="14082" max="14082" width="13.28515625" bestFit="1" customWidth="1"/>
    <col min="14335" max="14335" width="27" customWidth="1"/>
    <col min="14336" max="14336" width="86.28515625" bestFit="1" customWidth="1"/>
    <col min="14337" max="14337" width="15.140625" bestFit="1" customWidth="1"/>
    <col min="14338" max="14338" width="13.28515625" bestFit="1" customWidth="1"/>
    <col min="14591" max="14591" width="27" customWidth="1"/>
    <col min="14592" max="14592" width="86.28515625" bestFit="1" customWidth="1"/>
    <col min="14593" max="14593" width="15.140625" bestFit="1" customWidth="1"/>
    <col min="14594" max="14594" width="13.28515625" bestFit="1" customWidth="1"/>
    <col min="14847" max="14847" width="27" customWidth="1"/>
    <col min="14848" max="14848" width="86.28515625" bestFit="1" customWidth="1"/>
    <col min="14849" max="14849" width="15.140625" bestFit="1" customWidth="1"/>
    <col min="14850" max="14850" width="13.28515625" bestFit="1" customWidth="1"/>
    <col min="15103" max="15103" width="27" customWidth="1"/>
    <col min="15104" max="15104" width="86.28515625" bestFit="1" customWidth="1"/>
    <col min="15105" max="15105" width="15.140625" bestFit="1" customWidth="1"/>
    <col min="15106" max="15106" width="13.28515625" bestFit="1" customWidth="1"/>
    <col min="15359" max="15359" width="27" customWidth="1"/>
    <col min="15360" max="15360" width="86.28515625" bestFit="1" customWidth="1"/>
    <col min="15361" max="15361" width="15.140625" bestFit="1" customWidth="1"/>
    <col min="15362" max="15362" width="13.28515625" bestFit="1" customWidth="1"/>
    <col min="15615" max="15615" width="27" customWidth="1"/>
    <col min="15616" max="15616" width="86.28515625" bestFit="1" customWidth="1"/>
    <col min="15617" max="15617" width="15.140625" bestFit="1" customWidth="1"/>
    <col min="15618" max="15618" width="13.28515625" bestFit="1" customWidth="1"/>
    <col min="15871" max="15871" width="27" customWidth="1"/>
    <col min="15872" max="15872" width="86.28515625" bestFit="1" customWidth="1"/>
    <col min="15873" max="15873" width="15.140625" bestFit="1" customWidth="1"/>
    <col min="15874" max="15874" width="13.28515625" bestFit="1" customWidth="1"/>
    <col min="16127" max="16127" width="27" customWidth="1"/>
    <col min="16128" max="16128" width="86.28515625" bestFit="1" customWidth="1"/>
    <col min="16129" max="16129" width="15.140625" bestFit="1" customWidth="1"/>
    <col min="16130" max="16130" width="13.28515625" bestFit="1" customWidth="1"/>
  </cols>
  <sheetData>
    <row r="1" spans="1:13" ht="21" customHeight="1" x14ac:dyDescent="0.35">
      <c r="A1" s="35" t="s">
        <v>166</v>
      </c>
      <c r="B1" s="36"/>
      <c r="C1" s="37"/>
    </row>
    <row r="2" spans="1:13" ht="21" x14ac:dyDescent="0.35">
      <c r="A2" s="35" t="s">
        <v>186</v>
      </c>
      <c r="B2" s="36"/>
      <c r="C2" s="37"/>
    </row>
    <row r="4" spans="1:13" ht="30" x14ac:dyDescent="0.25">
      <c r="A4" s="25" t="s">
        <v>169</v>
      </c>
      <c r="B4" s="26" t="s">
        <v>0</v>
      </c>
      <c r="C4" s="27" t="s">
        <v>170</v>
      </c>
    </row>
    <row r="5" spans="1:13" x14ac:dyDescent="0.25">
      <c r="A5" s="28" t="s">
        <v>171</v>
      </c>
      <c r="B5" s="29" t="s">
        <v>60</v>
      </c>
      <c r="C5" s="38">
        <v>572000</v>
      </c>
      <c r="H5" s="42"/>
      <c r="I5" s="32"/>
      <c r="J5" s="32"/>
      <c r="K5" s="32"/>
      <c r="L5" s="32"/>
      <c r="M5" s="32"/>
    </row>
    <row r="6" spans="1:13" x14ac:dyDescent="0.25">
      <c r="A6" s="28"/>
      <c r="B6" s="30" t="s">
        <v>81</v>
      </c>
      <c r="C6" s="38">
        <v>382000</v>
      </c>
      <c r="H6" s="32"/>
      <c r="I6" s="32"/>
      <c r="J6" s="32"/>
      <c r="K6" s="32"/>
      <c r="L6" s="32"/>
      <c r="M6" s="32"/>
    </row>
    <row r="7" spans="1:13" x14ac:dyDescent="0.25">
      <c r="A7" s="28"/>
      <c r="B7" s="29" t="s">
        <v>30</v>
      </c>
      <c r="C7" s="38">
        <v>325000</v>
      </c>
    </row>
    <row r="8" spans="1:13" x14ac:dyDescent="0.25">
      <c r="A8" s="28"/>
      <c r="B8" s="28" t="s">
        <v>35</v>
      </c>
      <c r="C8" s="38">
        <v>321000</v>
      </c>
    </row>
    <row r="9" spans="1:13" x14ac:dyDescent="0.25">
      <c r="A9" s="28"/>
      <c r="B9" s="29" t="s">
        <v>172</v>
      </c>
      <c r="C9" s="38">
        <v>246000</v>
      </c>
    </row>
    <row r="10" spans="1:13" x14ac:dyDescent="0.25">
      <c r="A10" s="28"/>
      <c r="B10" s="29" t="s">
        <v>68</v>
      </c>
      <c r="C10" s="38">
        <v>204000</v>
      </c>
    </row>
    <row r="11" spans="1:13" x14ac:dyDescent="0.25">
      <c r="A11" s="28"/>
      <c r="B11" s="29" t="s">
        <v>95</v>
      </c>
      <c r="C11" s="38">
        <v>147000</v>
      </c>
    </row>
    <row r="12" spans="1:13" x14ac:dyDescent="0.25">
      <c r="A12" s="28"/>
      <c r="B12" s="28" t="s">
        <v>173</v>
      </c>
      <c r="C12" s="38">
        <v>145000</v>
      </c>
    </row>
    <row r="13" spans="1:13" x14ac:dyDescent="0.25">
      <c r="A13" s="28"/>
      <c r="B13" s="28" t="s">
        <v>102</v>
      </c>
      <c r="C13" s="38">
        <f>28000+102000</f>
        <v>130000</v>
      </c>
    </row>
    <row r="14" spans="1:13" x14ac:dyDescent="0.25">
      <c r="A14" s="28"/>
      <c r="B14" s="29" t="s">
        <v>24</v>
      </c>
      <c r="C14" s="38">
        <v>123000</v>
      </c>
    </row>
    <row r="15" spans="1:13" x14ac:dyDescent="0.25">
      <c r="A15" s="28"/>
      <c r="B15" s="29" t="s">
        <v>37</v>
      </c>
      <c r="C15" s="38">
        <v>123000</v>
      </c>
    </row>
    <row r="16" spans="1:13" x14ac:dyDescent="0.25">
      <c r="A16" s="28"/>
      <c r="B16" s="28" t="s">
        <v>101</v>
      </c>
      <c r="C16" s="39">
        <f>37000+34000</f>
        <v>71000</v>
      </c>
      <c r="F16" s="13"/>
    </row>
    <row r="17" spans="1:3" x14ac:dyDescent="0.25">
      <c r="A17" s="28"/>
      <c r="B17" s="29" t="s">
        <v>72</v>
      </c>
      <c r="C17" s="38">
        <v>61000</v>
      </c>
    </row>
    <row r="18" spans="1:3" x14ac:dyDescent="0.25">
      <c r="A18" s="28"/>
      <c r="B18" s="31" t="s">
        <v>174</v>
      </c>
      <c r="C18" s="38">
        <v>60000</v>
      </c>
    </row>
    <row r="19" spans="1:3" x14ac:dyDescent="0.25">
      <c r="A19" s="28"/>
      <c r="B19" s="30" t="s">
        <v>175</v>
      </c>
      <c r="C19" s="39">
        <v>60000</v>
      </c>
    </row>
    <row r="20" spans="1:3" x14ac:dyDescent="0.25">
      <c r="A20" s="28"/>
      <c r="B20" s="30" t="s">
        <v>176</v>
      </c>
      <c r="C20" s="38">
        <v>45000</v>
      </c>
    </row>
    <row r="21" spans="1:3" x14ac:dyDescent="0.25">
      <c r="A21" s="28"/>
      <c r="B21" s="28" t="s">
        <v>177</v>
      </c>
      <c r="C21" s="38">
        <v>43000</v>
      </c>
    </row>
    <row r="22" spans="1:3" x14ac:dyDescent="0.25">
      <c r="A22" s="28"/>
      <c r="B22" s="29" t="s">
        <v>178</v>
      </c>
      <c r="C22" s="39">
        <v>33000</v>
      </c>
    </row>
    <row r="23" spans="1:3" x14ac:dyDescent="0.25">
      <c r="A23" s="28"/>
      <c r="B23" s="30" t="s">
        <v>179</v>
      </c>
      <c r="C23" s="38">
        <v>32000</v>
      </c>
    </row>
    <row r="24" spans="1:3" x14ac:dyDescent="0.25">
      <c r="A24" s="28"/>
      <c r="B24" s="29" t="s">
        <v>180</v>
      </c>
      <c r="C24" s="38">
        <v>28000</v>
      </c>
    </row>
    <row r="25" spans="1:3" x14ac:dyDescent="0.25">
      <c r="A25" s="28"/>
      <c r="B25" s="30" t="s">
        <v>181</v>
      </c>
      <c r="C25" s="39">
        <v>26000</v>
      </c>
    </row>
    <row r="26" spans="1:3" x14ac:dyDescent="0.25">
      <c r="A26" s="28"/>
      <c r="B26" s="29" t="s">
        <v>182</v>
      </c>
      <c r="C26" s="38">
        <v>24000</v>
      </c>
    </row>
    <row r="27" spans="1:3" x14ac:dyDescent="0.25">
      <c r="A27" s="28"/>
      <c r="B27" s="29" t="s">
        <v>48</v>
      </c>
      <c r="C27" s="38">
        <v>22000</v>
      </c>
    </row>
    <row r="28" spans="1:3" x14ac:dyDescent="0.25">
      <c r="A28" s="28"/>
      <c r="B28" s="30" t="s">
        <v>183</v>
      </c>
      <c r="C28" s="38">
        <v>22000</v>
      </c>
    </row>
    <row r="29" spans="1:3" x14ac:dyDescent="0.25">
      <c r="A29" s="28"/>
      <c r="B29" s="30" t="s">
        <v>184</v>
      </c>
      <c r="C29" s="38">
        <v>20000</v>
      </c>
    </row>
    <row r="30" spans="1:3" x14ac:dyDescent="0.25">
      <c r="A30" s="28"/>
      <c r="B30" s="32" t="s">
        <v>125</v>
      </c>
      <c r="C30" s="38">
        <v>112000</v>
      </c>
    </row>
    <row r="31" spans="1:3" ht="15.75" thickBot="1" x14ac:dyDescent="0.3">
      <c r="A31" s="33" t="s">
        <v>185</v>
      </c>
      <c r="B31" s="34"/>
      <c r="C31" s="40">
        <f>SUM(C5:C30)</f>
        <v>3377000</v>
      </c>
    </row>
    <row r="32" spans="1:3" ht="15.75" thickTop="1" x14ac:dyDescent="0.25">
      <c r="C32" s="38"/>
    </row>
    <row r="33" spans="1:3" x14ac:dyDescent="0.25">
      <c r="C33" s="38"/>
    </row>
    <row r="34" spans="1:3" x14ac:dyDescent="0.25">
      <c r="A34" s="19" t="s">
        <v>62</v>
      </c>
      <c r="C34" s="41">
        <f>C16+C19+C22+C25</f>
        <v>190000</v>
      </c>
    </row>
  </sheetData>
  <pageMargins left="0.7" right="0.7" top="0.75" bottom="0.75" header="0.3" footer="0.3"/>
  <pageSetup scale="68" orientation="portrait" r:id="rId1"/>
  <headerFooter>
    <oddHeader>&amp;RResponse to Undertaking #7
Attachment 1 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2008-2012</vt:lpstr>
      <vt:lpstr>2013</vt:lpstr>
      <vt:lpstr>'2008-2012'!Print_Area</vt:lpstr>
      <vt:lpstr>'2013'!Print_Area</vt:lpstr>
      <vt:lpstr>'2008-2012'!Print_Titles</vt:lpstr>
    </vt:vector>
  </TitlesOfParts>
  <Company>ATCO I-TEK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Palamar, Jason</dc:creator>
  <cp:lastModifiedBy>Kerckhof, Laura</cp:lastModifiedBy>
  <cp:lastPrinted>2013-11-13T22:38:05Z</cp:lastPrinted>
  <dcterms:created xsi:type="dcterms:W3CDTF">2013-07-22T17:02:11Z</dcterms:created>
  <dcterms:modified xsi:type="dcterms:W3CDTF">2013-11-13T22:38:06Z</dcterms:modified>
</cp:coreProperties>
</file>