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/>
  <xr:revisionPtr revIDLastSave="54" documentId="13_ncr:1_{AFFCDF91-D84D-4092-9651-15B33A936E8D}" xr6:coauthVersionLast="47" xr6:coauthVersionMax="47" xr10:uidLastSave="{14382649-5D89-4F29-848B-F8EE11AF4BFE}"/>
  <bookViews>
    <workbookView xWindow="-110" yWindow="-110" windowWidth="25820" windowHeight="14020" tabRatio="868" activeTab="3" xr2:uid="{D384B6F8-80A9-45B0-BC6D-086192824108}"/>
  </bookViews>
  <sheets>
    <sheet name="Residential Single Family" sheetId="93" r:id="rId1"/>
    <sheet name="Residential Multi Dwelling" sheetId="97" r:id="rId2"/>
    <sheet name="General Service" sheetId="95" r:id="rId3"/>
    <sheet name="Street Lighting" sheetId="98" r:id="rId4"/>
    <sheet name="Dataset" sheetId="68" r:id="rId5"/>
  </sheets>
  <definedNames>
    <definedName name="_xlnm._FilterDatabase" localSheetId="4" hidden="1">Dataset!$B$2:$H$788</definedName>
    <definedName name="_xlnm.Print_Area" localSheetId="2">'General Service'!$A$1:$BA$210</definedName>
    <definedName name="_xlnm.Print_Area" localSheetId="1">'Residential Multi Dwelling'!$A$1:$AN$56</definedName>
    <definedName name="_xlnm.Print_Area" localSheetId="0">'Residential Single Family'!$A$1:$AN$552</definedName>
    <definedName name="_xlnm.Print_Area" localSheetId="3">'Street Lighting'!$A$1:$AQ$39</definedName>
    <definedName name="_xlnm.Print_Titles" localSheetId="0">'Residential Single Family'!$1:$9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68" l="1"/>
  <c r="AL22" i="95"/>
  <c r="Z18" i="98"/>
  <c r="Y18" i="98"/>
  <c r="R14" i="98"/>
  <c r="AE16" i="95"/>
  <c r="P13" i="68"/>
  <c r="P14" i="68"/>
  <c r="P15" i="68"/>
  <c r="P16" i="68"/>
  <c r="P17" i="68"/>
  <c r="P18" i="68"/>
  <c r="P19" i="68"/>
  <c r="P20" i="68"/>
  <c r="P21" i="68"/>
  <c r="P22" i="68"/>
  <c r="P23" i="68"/>
  <c r="P24" i="68"/>
  <c r="P25" i="68"/>
  <c r="P26" i="68" s="1"/>
  <c r="AA1006" i="95"/>
  <c r="AC1006" i="95" s="1"/>
  <c r="AA1005" i="95"/>
  <c r="AA1004" i="95"/>
  <c r="AC1004" i="95" s="1"/>
  <c r="AA1003" i="95"/>
  <c r="AC1003" i="95" s="1"/>
  <c r="AA1002" i="95"/>
  <c r="AC1002" i="95" s="1"/>
  <c r="AA1001" i="95"/>
  <c r="AC1001" i="95" s="1"/>
  <c r="AA1000" i="95"/>
  <c r="AC1000" i="95" s="1"/>
  <c r="AA999" i="95"/>
  <c r="AC999" i="95" s="1"/>
  <c r="AA998" i="95"/>
  <c r="AC998" i="95" s="1"/>
  <c r="AA997" i="95"/>
  <c r="AA996" i="95"/>
  <c r="AC996" i="95" s="1"/>
  <c r="AA995" i="95"/>
  <c r="AC995" i="95" s="1"/>
  <c r="AA994" i="95"/>
  <c r="AC994" i="95" s="1"/>
  <c r="AA993" i="95"/>
  <c r="AC993" i="95" s="1"/>
  <c r="AA992" i="95"/>
  <c r="AC992" i="95" s="1"/>
  <c r="AA991" i="95"/>
  <c r="AC991" i="95" s="1"/>
  <c r="AA990" i="95"/>
  <c r="AC990" i="95" s="1"/>
  <c r="AA989" i="95"/>
  <c r="AA988" i="95"/>
  <c r="AC988" i="95" s="1"/>
  <c r="AA987" i="95"/>
  <c r="AC987" i="95" s="1"/>
  <c r="AA986" i="95"/>
  <c r="AC986" i="95" s="1"/>
  <c r="AA985" i="95"/>
  <c r="AC985" i="95" s="1"/>
  <c r="AA984" i="95"/>
  <c r="AC984" i="95" s="1"/>
  <c r="AA983" i="95"/>
  <c r="AA982" i="95"/>
  <c r="AC982" i="95" s="1"/>
  <c r="AA981" i="95"/>
  <c r="AA980" i="95"/>
  <c r="AC980" i="95" s="1"/>
  <c r="AA979" i="95"/>
  <c r="AC979" i="95" s="1"/>
  <c r="AA978" i="95"/>
  <c r="AC978" i="95" s="1"/>
  <c r="AA977" i="95"/>
  <c r="AC977" i="95" s="1"/>
  <c r="AA976" i="95"/>
  <c r="AC976" i="95" s="1"/>
  <c r="AA975" i="95"/>
  <c r="AC975" i="95" s="1"/>
  <c r="AA974" i="95"/>
  <c r="AC974" i="95" s="1"/>
  <c r="AA973" i="95"/>
  <c r="AA972" i="95"/>
  <c r="AC972" i="95" s="1"/>
  <c r="AA971" i="95"/>
  <c r="AC971" i="95" s="1"/>
  <c r="AA970" i="95"/>
  <c r="AC970" i="95" s="1"/>
  <c r="AA969" i="95"/>
  <c r="AC969" i="95" s="1"/>
  <c r="AA968" i="95"/>
  <c r="AC968" i="95" s="1"/>
  <c r="AA967" i="95"/>
  <c r="AA966" i="95"/>
  <c r="AC966" i="95" s="1"/>
  <c r="AA965" i="95"/>
  <c r="AA964" i="95"/>
  <c r="AC964" i="95" s="1"/>
  <c r="AA963" i="95"/>
  <c r="AC963" i="95" s="1"/>
  <c r="AC962" i="95"/>
  <c r="AA962" i="95"/>
  <c r="AA961" i="95"/>
  <c r="AC961" i="95" s="1"/>
  <c r="AA960" i="95"/>
  <c r="AC960" i="95" s="1"/>
  <c r="AA959" i="95"/>
  <c r="AA958" i="95"/>
  <c r="AC958" i="95" s="1"/>
  <c r="AA957" i="95"/>
  <c r="AA956" i="95"/>
  <c r="AC956" i="95" s="1"/>
  <c r="AA955" i="95"/>
  <c r="AC955" i="95" s="1"/>
  <c r="AA954" i="95"/>
  <c r="AC954" i="95" s="1"/>
  <c r="AA953" i="95"/>
  <c r="AC953" i="95" s="1"/>
  <c r="AA952" i="95"/>
  <c r="AC952" i="95" s="1"/>
  <c r="AA951" i="95"/>
  <c r="AA950" i="95"/>
  <c r="AC950" i="95" s="1"/>
  <c r="AA949" i="95"/>
  <c r="AA948" i="95"/>
  <c r="AC948" i="95" s="1"/>
  <c r="AA947" i="95"/>
  <c r="AC947" i="95" s="1"/>
  <c r="AA946" i="95"/>
  <c r="AC946" i="95" s="1"/>
  <c r="AA945" i="95"/>
  <c r="AC945" i="95" s="1"/>
  <c r="AA944" i="95"/>
  <c r="AC944" i="95" s="1"/>
  <c r="AA943" i="95"/>
  <c r="AA942" i="95"/>
  <c r="AC942" i="95" s="1"/>
  <c r="AA941" i="95"/>
  <c r="AA940" i="95"/>
  <c r="AC940" i="95" s="1"/>
  <c r="AA939" i="95"/>
  <c r="AC939" i="95" s="1"/>
  <c r="AA938" i="95"/>
  <c r="AC938" i="95" s="1"/>
  <c r="AA937" i="95"/>
  <c r="AC937" i="95" s="1"/>
  <c r="AA936" i="95"/>
  <c r="AC936" i="95" s="1"/>
  <c r="AA935" i="95"/>
  <c r="AC935" i="95" s="1"/>
  <c r="AA934" i="95"/>
  <c r="AC934" i="95" s="1"/>
  <c r="AA933" i="95"/>
  <c r="AA932" i="95"/>
  <c r="AC932" i="95" s="1"/>
  <c r="AA931" i="95"/>
  <c r="AC931" i="95" s="1"/>
  <c r="AA930" i="95"/>
  <c r="AC930" i="95" s="1"/>
  <c r="AA929" i="95"/>
  <c r="AC929" i="95" s="1"/>
  <c r="AA928" i="95"/>
  <c r="AC928" i="95" s="1"/>
  <c r="AA927" i="95"/>
  <c r="AA926" i="95"/>
  <c r="AC926" i="95" s="1"/>
  <c r="AA925" i="95"/>
  <c r="AA924" i="95"/>
  <c r="AC924" i="95" s="1"/>
  <c r="AA923" i="95"/>
  <c r="AC923" i="95" s="1"/>
  <c r="AA922" i="95"/>
  <c r="AC922" i="95" s="1"/>
  <c r="AA921" i="95"/>
  <c r="AC921" i="95" s="1"/>
  <c r="AA920" i="95"/>
  <c r="AC920" i="95" s="1"/>
  <c r="AA919" i="95"/>
  <c r="AA918" i="95"/>
  <c r="AC918" i="95" s="1"/>
  <c r="AA917" i="95"/>
  <c r="AA916" i="95"/>
  <c r="AC916" i="95" s="1"/>
  <c r="AA915" i="95"/>
  <c r="AC915" i="95" s="1"/>
  <c r="AA914" i="95"/>
  <c r="AC914" i="95" s="1"/>
  <c r="AA913" i="95"/>
  <c r="AC913" i="95" s="1"/>
  <c r="AA912" i="95"/>
  <c r="AC912" i="95" s="1"/>
  <c r="AA911" i="95"/>
  <c r="AC911" i="95" s="1"/>
  <c r="AA910" i="95"/>
  <c r="AC910" i="95" s="1"/>
  <c r="AA909" i="95"/>
  <c r="AA908" i="95"/>
  <c r="AC908" i="95" s="1"/>
  <c r="AA907" i="95"/>
  <c r="AC907" i="95" s="1"/>
  <c r="AA906" i="95"/>
  <c r="AC906" i="95" s="1"/>
  <c r="AA905" i="95"/>
  <c r="AC905" i="95" s="1"/>
  <c r="AA904" i="95"/>
  <c r="AC904" i="95" s="1"/>
  <c r="AA903" i="95"/>
  <c r="AC903" i="95" s="1"/>
  <c r="AA902" i="95"/>
  <c r="AC902" i="95" s="1"/>
  <c r="AA901" i="95"/>
  <c r="AA900" i="95"/>
  <c r="AC900" i="95" s="1"/>
  <c r="AA899" i="95"/>
  <c r="AC899" i="95" s="1"/>
  <c r="AA898" i="95"/>
  <c r="AC898" i="95" s="1"/>
  <c r="AA897" i="95"/>
  <c r="AC897" i="95" s="1"/>
  <c r="AA896" i="95"/>
  <c r="AC896" i="95" s="1"/>
  <c r="AA895" i="95"/>
  <c r="AA894" i="95"/>
  <c r="AC894" i="95" s="1"/>
  <c r="AA893" i="95"/>
  <c r="AA892" i="95"/>
  <c r="AC892" i="95" s="1"/>
  <c r="AA891" i="95"/>
  <c r="AC891" i="95" s="1"/>
  <c r="AA890" i="95"/>
  <c r="AC890" i="95" s="1"/>
  <c r="AA889" i="95"/>
  <c r="AC889" i="95" s="1"/>
  <c r="AA888" i="95"/>
  <c r="AC888" i="95" s="1"/>
  <c r="AA887" i="95"/>
  <c r="AC887" i="95" s="1"/>
  <c r="AA886" i="95"/>
  <c r="AC886" i="95" s="1"/>
  <c r="AA885" i="95"/>
  <c r="AA884" i="95"/>
  <c r="AC884" i="95" s="1"/>
  <c r="AA883" i="95"/>
  <c r="AC883" i="95" s="1"/>
  <c r="AA882" i="95"/>
  <c r="AC882" i="95" s="1"/>
  <c r="AA881" i="95"/>
  <c r="AC881" i="95" s="1"/>
  <c r="AA880" i="95"/>
  <c r="AC880" i="95" s="1"/>
  <c r="AA879" i="95"/>
  <c r="AA878" i="95"/>
  <c r="AC878" i="95" s="1"/>
  <c r="AA877" i="95"/>
  <c r="AA876" i="95"/>
  <c r="AC876" i="95" s="1"/>
  <c r="AA875" i="95"/>
  <c r="AC875" i="95" s="1"/>
  <c r="AA874" i="95"/>
  <c r="AC874" i="95" s="1"/>
  <c r="AA873" i="95"/>
  <c r="AC873" i="95" s="1"/>
  <c r="AA872" i="95"/>
  <c r="AC872" i="95" s="1"/>
  <c r="AA871" i="95"/>
  <c r="AC871" i="95" s="1"/>
  <c r="AA870" i="95"/>
  <c r="AC870" i="95" s="1"/>
  <c r="AA869" i="95"/>
  <c r="AA868" i="95"/>
  <c r="AC868" i="95" s="1"/>
  <c r="AA867" i="95"/>
  <c r="AC867" i="95" s="1"/>
  <c r="AA866" i="95"/>
  <c r="AC866" i="95" s="1"/>
  <c r="AA865" i="95"/>
  <c r="AC865" i="95" s="1"/>
  <c r="AA864" i="95"/>
  <c r="AC864" i="95" s="1"/>
  <c r="AA863" i="95"/>
  <c r="AC863" i="95" s="1"/>
  <c r="AA862" i="95"/>
  <c r="AC862" i="95" s="1"/>
  <c r="AA861" i="95"/>
  <c r="AA860" i="95"/>
  <c r="AC860" i="95" s="1"/>
  <c r="AA859" i="95"/>
  <c r="AC859" i="95" s="1"/>
  <c r="AA858" i="95"/>
  <c r="AC858" i="95" s="1"/>
  <c r="AA857" i="95"/>
  <c r="AC857" i="95" s="1"/>
  <c r="AA856" i="95"/>
  <c r="AC856" i="95" s="1"/>
  <c r="AA855" i="95"/>
  <c r="AA854" i="95"/>
  <c r="AC854" i="95" s="1"/>
  <c r="AA853" i="95"/>
  <c r="AA852" i="95"/>
  <c r="AC852" i="95" s="1"/>
  <c r="AA851" i="95"/>
  <c r="AC851" i="95" s="1"/>
  <c r="AA850" i="95"/>
  <c r="AC850" i="95" s="1"/>
  <c r="AA849" i="95"/>
  <c r="AC849" i="95" s="1"/>
  <c r="AA848" i="95"/>
  <c r="AC848" i="95" s="1"/>
  <c r="AA847" i="95"/>
  <c r="AC847" i="95" s="1"/>
  <c r="AA846" i="95"/>
  <c r="AC846" i="95" s="1"/>
  <c r="AA845" i="95"/>
  <c r="AA844" i="95"/>
  <c r="AC844" i="95" s="1"/>
  <c r="AA843" i="95"/>
  <c r="AC843" i="95" s="1"/>
  <c r="AA842" i="95"/>
  <c r="AC842" i="95" s="1"/>
  <c r="AA841" i="95"/>
  <c r="AC841" i="95" s="1"/>
  <c r="AA840" i="95"/>
  <c r="AC840" i="95" s="1"/>
  <c r="AA839" i="95"/>
  <c r="AA838" i="95"/>
  <c r="AC838" i="95" s="1"/>
  <c r="AA837" i="95"/>
  <c r="AA836" i="95"/>
  <c r="AC836" i="95" s="1"/>
  <c r="AA835" i="95"/>
  <c r="AC835" i="95" s="1"/>
  <c r="AA834" i="95"/>
  <c r="AC834" i="95" s="1"/>
  <c r="AA833" i="95"/>
  <c r="AC833" i="95" s="1"/>
  <c r="AA832" i="95"/>
  <c r="AC832" i="95" s="1"/>
  <c r="AA831" i="95"/>
  <c r="AC831" i="95" s="1"/>
  <c r="AA830" i="95"/>
  <c r="AC830" i="95" s="1"/>
  <c r="AA829" i="95"/>
  <c r="AA828" i="95"/>
  <c r="AC828" i="95" s="1"/>
  <c r="AA827" i="95"/>
  <c r="AC827" i="95" s="1"/>
  <c r="AA826" i="95"/>
  <c r="AC826" i="95" s="1"/>
  <c r="AA825" i="95"/>
  <c r="AC825" i="95" s="1"/>
  <c r="AA824" i="95"/>
  <c r="AC824" i="95" s="1"/>
  <c r="AA823" i="95"/>
  <c r="AA822" i="95"/>
  <c r="AC822" i="95" s="1"/>
  <c r="AA821" i="95"/>
  <c r="AA820" i="95"/>
  <c r="AC820" i="95" s="1"/>
  <c r="AA819" i="95"/>
  <c r="AC819" i="95" s="1"/>
  <c r="AA818" i="95"/>
  <c r="AC818" i="95" s="1"/>
  <c r="AA817" i="95"/>
  <c r="AC817" i="95" s="1"/>
  <c r="AA816" i="95"/>
  <c r="AC816" i="95" s="1"/>
  <c r="AA815" i="95"/>
  <c r="AC815" i="95" s="1"/>
  <c r="AA814" i="95"/>
  <c r="AC814" i="95" s="1"/>
  <c r="AA813" i="95"/>
  <c r="AA812" i="95"/>
  <c r="AA811" i="95"/>
  <c r="AA810" i="95"/>
  <c r="AC810" i="95" s="1"/>
  <c r="AA809" i="95"/>
  <c r="AC809" i="95" s="1"/>
  <c r="AA808" i="95"/>
  <c r="AC808" i="95" s="1"/>
  <c r="AA807" i="95"/>
  <c r="AA806" i="95"/>
  <c r="AC806" i="95" s="1"/>
  <c r="AA805" i="95"/>
  <c r="AA804" i="95"/>
  <c r="AC804" i="95" s="1"/>
  <c r="AA803" i="95"/>
  <c r="AA802" i="95"/>
  <c r="AC802" i="95" s="1"/>
  <c r="AA801" i="95"/>
  <c r="AC801" i="95" s="1"/>
  <c r="AA800" i="95"/>
  <c r="AC800" i="95" s="1"/>
  <c r="AA799" i="95"/>
  <c r="AA798" i="95"/>
  <c r="AC798" i="95" s="1"/>
  <c r="AA797" i="95"/>
  <c r="AC797" i="95" s="1"/>
  <c r="AA796" i="95"/>
  <c r="AC796" i="95" s="1"/>
  <c r="AA795" i="95"/>
  <c r="AA794" i="95"/>
  <c r="AC794" i="95" s="1"/>
  <c r="AA793" i="95"/>
  <c r="AC793" i="95" s="1"/>
  <c r="AA792" i="95"/>
  <c r="AC792" i="95" s="1"/>
  <c r="AA791" i="95"/>
  <c r="AC791" i="95" s="1"/>
  <c r="AA790" i="95"/>
  <c r="AC790" i="95" s="1"/>
  <c r="AA789" i="95"/>
  <c r="AC789" i="95" s="1"/>
  <c r="AA788" i="95"/>
  <c r="AA787" i="95"/>
  <c r="AA786" i="95"/>
  <c r="AC786" i="95" s="1"/>
  <c r="AA785" i="95"/>
  <c r="AC785" i="95" s="1"/>
  <c r="AA784" i="95"/>
  <c r="AC784" i="95" s="1"/>
  <c r="AA783" i="95"/>
  <c r="AC783" i="95" s="1"/>
  <c r="AA782" i="95"/>
  <c r="AC782" i="95" s="1"/>
  <c r="AA781" i="95"/>
  <c r="AA780" i="95"/>
  <c r="AA779" i="95"/>
  <c r="AA778" i="95"/>
  <c r="AC778" i="95" s="1"/>
  <c r="AA777" i="95"/>
  <c r="AC777" i="95" s="1"/>
  <c r="AA776" i="95"/>
  <c r="AC776" i="95" s="1"/>
  <c r="AA775" i="95"/>
  <c r="AA774" i="95"/>
  <c r="AC774" i="95" s="1"/>
  <c r="AA773" i="95"/>
  <c r="AA772" i="95"/>
  <c r="AC772" i="95" s="1"/>
  <c r="AA771" i="95"/>
  <c r="AA770" i="95"/>
  <c r="AC770" i="95" s="1"/>
  <c r="AA769" i="95"/>
  <c r="AC769" i="95" s="1"/>
  <c r="AA768" i="95"/>
  <c r="AC768" i="95" s="1"/>
  <c r="AA767" i="95"/>
  <c r="AA766" i="95"/>
  <c r="AC766" i="95" s="1"/>
  <c r="AA765" i="95"/>
  <c r="AA764" i="95"/>
  <c r="AC764" i="95" s="1"/>
  <c r="AA763" i="95"/>
  <c r="AA762" i="95"/>
  <c r="AC762" i="95" s="1"/>
  <c r="AA761" i="95"/>
  <c r="AC761" i="95" s="1"/>
  <c r="AA760" i="95"/>
  <c r="AC760" i="95" s="1"/>
  <c r="AA759" i="95"/>
  <c r="AC759" i="95" s="1"/>
  <c r="AA758" i="95"/>
  <c r="AC758" i="95" s="1"/>
  <c r="AA757" i="95"/>
  <c r="AA756" i="95"/>
  <c r="AA755" i="95"/>
  <c r="AA754" i="95"/>
  <c r="AC754" i="95" s="1"/>
  <c r="AA753" i="95"/>
  <c r="AC753" i="95" s="1"/>
  <c r="AA752" i="95"/>
  <c r="AC752" i="95" s="1"/>
  <c r="AA751" i="95"/>
  <c r="AC751" i="95" s="1"/>
  <c r="AA750" i="95"/>
  <c r="AC750" i="95" s="1"/>
  <c r="AA749" i="95"/>
  <c r="AA748" i="95"/>
  <c r="AA747" i="95"/>
  <c r="AA746" i="95"/>
  <c r="AC746" i="95" s="1"/>
  <c r="AA745" i="95"/>
  <c r="AC745" i="95" s="1"/>
  <c r="AA744" i="95"/>
  <c r="AC744" i="95" s="1"/>
  <c r="AA743" i="95"/>
  <c r="AA742" i="95"/>
  <c r="AC742" i="95" s="1"/>
  <c r="AA741" i="95"/>
  <c r="AA740" i="95"/>
  <c r="AC740" i="95" s="1"/>
  <c r="AA739" i="95"/>
  <c r="AA738" i="95"/>
  <c r="AC738" i="95" s="1"/>
  <c r="AA737" i="95"/>
  <c r="AC737" i="95" s="1"/>
  <c r="AA736" i="95"/>
  <c r="AC736" i="95" s="1"/>
  <c r="AA735" i="95"/>
  <c r="AA734" i="95"/>
  <c r="AC734" i="95" s="1"/>
  <c r="AA733" i="95"/>
  <c r="AA732" i="95"/>
  <c r="AC732" i="95" s="1"/>
  <c r="AA731" i="95"/>
  <c r="AA730" i="95"/>
  <c r="AC730" i="95" s="1"/>
  <c r="AA729" i="95"/>
  <c r="AC729" i="95" s="1"/>
  <c r="AA728" i="95"/>
  <c r="AC728" i="95" s="1"/>
  <c r="AA727" i="95"/>
  <c r="AC727" i="95" s="1"/>
  <c r="AA726" i="95"/>
  <c r="AC726" i="95" s="1"/>
  <c r="AA725" i="95"/>
  <c r="AA724" i="95"/>
  <c r="AA723" i="95"/>
  <c r="AA722" i="95"/>
  <c r="AC722" i="95" s="1"/>
  <c r="AA721" i="95"/>
  <c r="AC721" i="95" s="1"/>
  <c r="AA720" i="95"/>
  <c r="AC720" i="95" s="1"/>
  <c r="AA719" i="95"/>
  <c r="AC719" i="95" s="1"/>
  <c r="AA718" i="95"/>
  <c r="AC718" i="95" s="1"/>
  <c r="AA717" i="95"/>
  <c r="AA716" i="95"/>
  <c r="AA715" i="95"/>
  <c r="AA714" i="95"/>
  <c r="AC714" i="95" s="1"/>
  <c r="AA713" i="95"/>
  <c r="AC713" i="95" s="1"/>
  <c r="AA712" i="95"/>
  <c r="AC712" i="95" s="1"/>
  <c r="AA711" i="95"/>
  <c r="AA710" i="95"/>
  <c r="AC710" i="95" s="1"/>
  <c r="AA709" i="95"/>
  <c r="AC709" i="95" s="1"/>
  <c r="AA708" i="95"/>
  <c r="AC708" i="95" s="1"/>
  <c r="AA707" i="95"/>
  <c r="AA706" i="95"/>
  <c r="AC706" i="95" s="1"/>
  <c r="AA705" i="95"/>
  <c r="AC705" i="95" s="1"/>
  <c r="AA704" i="95"/>
  <c r="AC704" i="95" s="1"/>
  <c r="AA703" i="95"/>
  <c r="AC703" i="95" s="1"/>
  <c r="AA702" i="95"/>
  <c r="AC702" i="95" s="1"/>
  <c r="AA701" i="95"/>
  <c r="AA700" i="95"/>
  <c r="AA699" i="95"/>
  <c r="AA698" i="95"/>
  <c r="AC698" i="95" s="1"/>
  <c r="AA697" i="95"/>
  <c r="AC697" i="95" s="1"/>
  <c r="AA696" i="95"/>
  <c r="AC696" i="95" s="1"/>
  <c r="AA695" i="95"/>
  <c r="AA694" i="95"/>
  <c r="AC694" i="95" s="1"/>
  <c r="AA693" i="95"/>
  <c r="AC693" i="95" s="1"/>
  <c r="AA692" i="95"/>
  <c r="AC692" i="95" s="1"/>
  <c r="AA691" i="95"/>
  <c r="AA690" i="95"/>
  <c r="AC690" i="95" s="1"/>
  <c r="AA689" i="95"/>
  <c r="AC689" i="95" s="1"/>
  <c r="AA688" i="95"/>
  <c r="AC688" i="95" s="1"/>
  <c r="AA687" i="95"/>
  <c r="AA686" i="95"/>
  <c r="AC686" i="95" s="1"/>
  <c r="AA685" i="95"/>
  <c r="AA684" i="95"/>
  <c r="AC684" i="95" s="1"/>
  <c r="AA683" i="95"/>
  <c r="AA682" i="95"/>
  <c r="AC682" i="95" s="1"/>
  <c r="AA681" i="95"/>
  <c r="AC681" i="95" s="1"/>
  <c r="AA680" i="95"/>
  <c r="AC680" i="95" s="1"/>
  <c r="AA679" i="95"/>
  <c r="AA678" i="95"/>
  <c r="AC678" i="95" s="1"/>
  <c r="AA677" i="95"/>
  <c r="AA676" i="95"/>
  <c r="AC676" i="95" s="1"/>
  <c r="AA675" i="95"/>
  <c r="AC675" i="95" s="1"/>
  <c r="AA674" i="95"/>
  <c r="AC674" i="95" s="1"/>
  <c r="AA673" i="95"/>
  <c r="AA672" i="95"/>
  <c r="AC672" i="95" s="1"/>
  <c r="AA671" i="95"/>
  <c r="AC671" i="95" s="1"/>
  <c r="AA670" i="95"/>
  <c r="AC670" i="95" s="1"/>
  <c r="AA669" i="95"/>
  <c r="AA668" i="95"/>
  <c r="AC668" i="95" s="1"/>
  <c r="AA667" i="95"/>
  <c r="AA666" i="95"/>
  <c r="AA665" i="95"/>
  <c r="AC665" i="95" s="1"/>
  <c r="AA664" i="95"/>
  <c r="AC664" i="95" s="1"/>
  <c r="AA663" i="95"/>
  <c r="AC663" i="95" s="1"/>
  <c r="AA662" i="95"/>
  <c r="AC662" i="95" s="1"/>
  <c r="AA661" i="95"/>
  <c r="AA660" i="95"/>
  <c r="AC660" i="95" s="1"/>
  <c r="AA659" i="95"/>
  <c r="AC659" i="95" s="1"/>
  <c r="AA658" i="95"/>
  <c r="AC658" i="95" s="1"/>
  <c r="AA657" i="95"/>
  <c r="AA656" i="95"/>
  <c r="AC656" i="95" s="1"/>
  <c r="AA655" i="95"/>
  <c r="AA654" i="95"/>
  <c r="AC654" i="95" s="1"/>
  <c r="AA653" i="95"/>
  <c r="AC653" i="95" s="1"/>
  <c r="AA652" i="95"/>
  <c r="AC652" i="95" s="1"/>
  <c r="AA651" i="95"/>
  <c r="AC651" i="95" s="1"/>
  <c r="AA650" i="95"/>
  <c r="AC650" i="95" s="1"/>
  <c r="AA649" i="95"/>
  <c r="AA648" i="95"/>
  <c r="AC648" i="95" s="1"/>
  <c r="AA647" i="95"/>
  <c r="AA646" i="95"/>
  <c r="AC646" i="95" s="1"/>
  <c r="AA645" i="95"/>
  <c r="AC645" i="95" s="1"/>
  <c r="AA644" i="95"/>
  <c r="AC644" i="95" s="1"/>
  <c r="AA643" i="95"/>
  <c r="AC643" i="95" s="1"/>
  <c r="AA642" i="95"/>
  <c r="AC642" i="95" s="1"/>
  <c r="AA641" i="95"/>
  <c r="AA640" i="95"/>
  <c r="AC640" i="95" s="1"/>
  <c r="AA639" i="95"/>
  <c r="AA638" i="95"/>
  <c r="AC638" i="95" s="1"/>
  <c r="AA637" i="95"/>
  <c r="AC637" i="95" s="1"/>
  <c r="AA636" i="95"/>
  <c r="AC636" i="95" s="1"/>
  <c r="AA635" i="95"/>
  <c r="AC635" i="95" s="1"/>
  <c r="AA634" i="95"/>
  <c r="AC634" i="95" s="1"/>
  <c r="AA633" i="95"/>
  <c r="AA632" i="95"/>
  <c r="AC632" i="95" s="1"/>
  <c r="AA631" i="95"/>
  <c r="AA630" i="95"/>
  <c r="AC630" i="95" s="1"/>
  <c r="AA629" i="95"/>
  <c r="AC629" i="95" s="1"/>
  <c r="AA628" i="95"/>
  <c r="AC628" i="95" s="1"/>
  <c r="AA627" i="95"/>
  <c r="AC627" i="95" s="1"/>
  <c r="AA626" i="95"/>
  <c r="AA625" i="95"/>
  <c r="AC625" i="95" s="1"/>
  <c r="AA624" i="95"/>
  <c r="AC624" i="95" s="1"/>
  <c r="AA623" i="95"/>
  <c r="AC623" i="95" s="1"/>
  <c r="AA622" i="95"/>
  <c r="AC622" i="95" s="1"/>
  <c r="AA621" i="95"/>
  <c r="AC621" i="95" s="1"/>
  <c r="AA620" i="95"/>
  <c r="AC620" i="95" s="1"/>
  <c r="AA619" i="95"/>
  <c r="AC619" i="95" s="1"/>
  <c r="AA618" i="95"/>
  <c r="AA617" i="95"/>
  <c r="AA616" i="95"/>
  <c r="AC616" i="95" s="1"/>
  <c r="AA615" i="95"/>
  <c r="AC615" i="95" s="1"/>
  <c r="AA614" i="95"/>
  <c r="AC614" i="95" s="1"/>
  <c r="AA613" i="95"/>
  <c r="AC613" i="95" s="1"/>
  <c r="AA612" i="95"/>
  <c r="AC612" i="95" s="1"/>
  <c r="AA611" i="95"/>
  <c r="AC611" i="95" s="1"/>
  <c r="AA610" i="95"/>
  <c r="AA609" i="95"/>
  <c r="AC609" i="95" s="1"/>
  <c r="AA608" i="95"/>
  <c r="AC608" i="95" s="1"/>
  <c r="AA607" i="95"/>
  <c r="AC607" i="95" s="1"/>
  <c r="AA606" i="95"/>
  <c r="AC606" i="95" s="1"/>
  <c r="AA605" i="95"/>
  <c r="AC605" i="95" s="1"/>
  <c r="AA604" i="95"/>
  <c r="AC604" i="95" s="1"/>
  <c r="AA603" i="95"/>
  <c r="AC603" i="95" s="1"/>
  <c r="AA602" i="95"/>
  <c r="AA601" i="95"/>
  <c r="AC601" i="95" s="1"/>
  <c r="AA600" i="95"/>
  <c r="AC600" i="95" s="1"/>
  <c r="AA599" i="95"/>
  <c r="AC599" i="95" s="1"/>
  <c r="AA598" i="95"/>
  <c r="AC598" i="95" s="1"/>
  <c r="AA597" i="95"/>
  <c r="AC597" i="95" s="1"/>
  <c r="AA596" i="95"/>
  <c r="AC596" i="95" s="1"/>
  <c r="AA595" i="95"/>
  <c r="AC595" i="95" s="1"/>
  <c r="AA594" i="95"/>
  <c r="AA593" i="95"/>
  <c r="AA592" i="95"/>
  <c r="AC592" i="95" s="1"/>
  <c r="AA591" i="95"/>
  <c r="AC591" i="95" s="1"/>
  <c r="AA590" i="95"/>
  <c r="AC590" i="95" s="1"/>
  <c r="AA589" i="95"/>
  <c r="AC589" i="95" s="1"/>
  <c r="AA588" i="95"/>
  <c r="AC588" i="95" s="1"/>
  <c r="AA587" i="95"/>
  <c r="AC587" i="95" s="1"/>
  <c r="AA586" i="95"/>
  <c r="AA585" i="95"/>
  <c r="AC585" i="95" s="1"/>
  <c r="AA584" i="95"/>
  <c r="AC584" i="95" s="1"/>
  <c r="AA583" i="95"/>
  <c r="AC583" i="95" s="1"/>
  <c r="AA582" i="95"/>
  <c r="AC582" i="95" s="1"/>
  <c r="AA581" i="95"/>
  <c r="AC581" i="95" s="1"/>
  <c r="AA580" i="95"/>
  <c r="AC580" i="95" s="1"/>
  <c r="AA579" i="95"/>
  <c r="AC579" i="95" s="1"/>
  <c r="AA578" i="95"/>
  <c r="AA577" i="95"/>
  <c r="AA576" i="95"/>
  <c r="AC576" i="95" s="1"/>
  <c r="AA575" i="95"/>
  <c r="AC575" i="95" s="1"/>
  <c r="AA574" i="95"/>
  <c r="AC574" i="95" s="1"/>
  <c r="AA573" i="95"/>
  <c r="AC573" i="95" s="1"/>
  <c r="AA572" i="95"/>
  <c r="AC572" i="95" s="1"/>
  <c r="AA571" i="95"/>
  <c r="AC571" i="95" s="1"/>
  <c r="AA570" i="95"/>
  <c r="AA569" i="95"/>
  <c r="AC569" i="95" s="1"/>
  <c r="AA568" i="95"/>
  <c r="AC568" i="95" s="1"/>
  <c r="AA567" i="95"/>
  <c r="AC567" i="95" s="1"/>
  <c r="AC566" i="95"/>
  <c r="AA566" i="95"/>
  <c r="AA565" i="95"/>
  <c r="AC565" i="95" s="1"/>
  <c r="AA564" i="95"/>
  <c r="AC564" i="95" s="1"/>
  <c r="AA563" i="95"/>
  <c r="AC563" i="95" s="1"/>
  <c r="AA562" i="95"/>
  <c r="AA561" i="95"/>
  <c r="AA560" i="95"/>
  <c r="AC560" i="95" s="1"/>
  <c r="AA559" i="95"/>
  <c r="AC559" i="95" s="1"/>
  <c r="AA558" i="95"/>
  <c r="AC558" i="95" s="1"/>
  <c r="AA557" i="95"/>
  <c r="AC557" i="95" s="1"/>
  <c r="AA556" i="95"/>
  <c r="AC556" i="95" s="1"/>
  <c r="AA555" i="95"/>
  <c r="AC555" i="95" s="1"/>
  <c r="AA554" i="95"/>
  <c r="AA553" i="95"/>
  <c r="AA552" i="95"/>
  <c r="AC552" i="95" s="1"/>
  <c r="AA551" i="95"/>
  <c r="AC551" i="95" s="1"/>
  <c r="AA550" i="95"/>
  <c r="AC550" i="95" s="1"/>
  <c r="AA549" i="95"/>
  <c r="AC549" i="95" s="1"/>
  <c r="AA548" i="95"/>
  <c r="AC548" i="95" s="1"/>
  <c r="AA547" i="95"/>
  <c r="AC547" i="95" s="1"/>
  <c r="AA546" i="95"/>
  <c r="AA545" i="95"/>
  <c r="AA544" i="95"/>
  <c r="AC544" i="95" s="1"/>
  <c r="AA543" i="95"/>
  <c r="AC543" i="95" s="1"/>
  <c r="AA542" i="95"/>
  <c r="AC542" i="95" s="1"/>
  <c r="AA541" i="95"/>
  <c r="AC541" i="95" s="1"/>
  <c r="AA540" i="95"/>
  <c r="AC540" i="95" s="1"/>
  <c r="AA539" i="95"/>
  <c r="AC539" i="95" s="1"/>
  <c r="AA538" i="95"/>
  <c r="AA537" i="95"/>
  <c r="AC537" i="95" s="1"/>
  <c r="AA536" i="95"/>
  <c r="AC536" i="95" s="1"/>
  <c r="AA535" i="95"/>
  <c r="AC535" i="95" s="1"/>
  <c r="AA534" i="95"/>
  <c r="AC534" i="95" s="1"/>
  <c r="AA533" i="95"/>
  <c r="AC533" i="95" s="1"/>
  <c r="AA532" i="95"/>
  <c r="AC532" i="95" s="1"/>
  <c r="AA531" i="95"/>
  <c r="AC531" i="95" s="1"/>
  <c r="AA530" i="95"/>
  <c r="AA529" i="95"/>
  <c r="AA528" i="95"/>
  <c r="AC528" i="95" s="1"/>
  <c r="AA527" i="95"/>
  <c r="AC527" i="95" s="1"/>
  <c r="AA526" i="95"/>
  <c r="AC526" i="95" s="1"/>
  <c r="AA525" i="95"/>
  <c r="AC525" i="95" s="1"/>
  <c r="AA524" i="95"/>
  <c r="AC524" i="95" s="1"/>
  <c r="AA523" i="95"/>
  <c r="AC523" i="95" s="1"/>
  <c r="AA522" i="95"/>
  <c r="AA521" i="95"/>
  <c r="AA520" i="95"/>
  <c r="AC520" i="95" s="1"/>
  <c r="AA519" i="95"/>
  <c r="AC519" i="95" s="1"/>
  <c r="AA518" i="95"/>
  <c r="AC518" i="95" s="1"/>
  <c r="AA517" i="95"/>
  <c r="AC517" i="95" s="1"/>
  <c r="AA516" i="95"/>
  <c r="AC516" i="95" s="1"/>
  <c r="AA515" i="95"/>
  <c r="AC515" i="95" s="1"/>
  <c r="AA514" i="95"/>
  <c r="AA513" i="95"/>
  <c r="AA512" i="95"/>
  <c r="AC512" i="95" s="1"/>
  <c r="AA511" i="95"/>
  <c r="AC511" i="95" s="1"/>
  <c r="AA510" i="95"/>
  <c r="AC510" i="95" s="1"/>
  <c r="AA509" i="95"/>
  <c r="AC509" i="95" s="1"/>
  <c r="AA508" i="95"/>
  <c r="AC508" i="95" s="1"/>
  <c r="AA507" i="95"/>
  <c r="AC507" i="95" s="1"/>
  <c r="AA506" i="95"/>
  <c r="AA505" i="95"/>
  <c r="AC505" i="95" s="1"/>
  <c r="AA504" i="95"/>
  <c r="AC504" i="95" s="1"/>
  <c r="AA503" i="95"/>
  <c r="AC503" i="95" s="1"/>
  <c r="AA502" i="95"/>
  <c r="AC502" i="95" s="1"/>
  <c r="AA501" i="95"/>
  <c r="AC501" i="95" s="1"/>
  <c r="AA500" i="95"/>
  <c r="AC500" i="95" s="1"/>
  <c r="AA499" i="95"/>
  <c r="AC499" i="95" s="1"/>
  <c r="AA498" i="95"/>
  <c r="AA497" i="95"/>
  <c r="AA496" i="95"/>
  <c r="AC496" i="95" s="1"/>
  <c r="AA495" i="95"/>
  <c r="AC495" i="95" s="1"/>
  <c r="AA494" i="95"/>
  <c r="AC494" i="95" s="1"/>
  <c r="AA493" i="95"/>
  <c r="AC493" i="95" s="1"/>
  <c r="AA492" i="95"/>
  <c r="AC492" i="95" s="1"/>
  <c r="AA491" i="95"/>
  <c r="AC491" i="95" s="1"/>
  <c r="AA490" i="95"/>
  <c r="AA489" i="95"/>
  <c r="AA488" i="95"/>
  <c r="AC488" i="95" s="1"/>
  <c r="AA487" i="95"/>
  <c r="AC487" i="95" s="1"/>
  <c r="AA486" i="95"/>
  <c r="AC486" i="95" s="1"/>
  <c r="AA485" i="95"/>
  <c r="AC485" i="95" s="1"/>
  <c r="AA484" i="95"/>
  <c r="AC484" i="95" s="1"/>
  <c r="AA483" i="95"/>
  <c r="AC483" i="95" s="1"/>
  <c r="AA482" i="95"/>
  <c r="AA481" i="95"/>
  <c r="AA480" i="95"/>
  <c r="AC480" i="95" s="1"/>
  <c r="AA479" i="95"/>
  <c r="AC479" i="95" s="1"/>
  <c r="AA478" i="95"/>
  <c r="AC478" i="95" s="1"/>
  <c r="AA477" i="95"/>
  <c r="AC477" i="95" s="1"/>
  <c r="AA476" i="95"/>
  <c r="AC476" i="95" s="1"/>
  <c r="AA475" i="95"/>
  <c r="AC475" i="95" s="1"/>
  <c r="AA474" i="95"/>
  <c r="AA473" i="95"/>
  <c r="AA472" i="95"/>
  <c r="AC472" i="95" s="1"/>
  <c r="AA471" i="95"/>
  <c r="AC471" i="95" s="1"/>
  <c r="AA470" i="95"/>
  <c r="AC470" i="95" s="1"/>
  <c r="AA469" i="95"/>
  <c r="AC469" i="95" s="1"/>
  <c r="AA468" i="95"/>
  <c r="AC468" i="95" s="1"/>
  <c r="AA467" i="95"/>
  <c r="AC467" i="95" s="1"/>
  <c r="AA466" i="95"/>
  <c r="AA465" i="95"/>
  <c r="AA464" i="95"/>
  <c r="AC464" i="95" s="1"/>
  <c r="AA463" i="95"/>
  <c r="AC463" i="95" s="1"/>
  <c r="AA462" i="95"/>
  <c r="AC462" i="95" s="1"/>
  <c r="AA461" i="95"/>
  <c r="AC461" i="95" s="1"/>
  <c r="AA460" i="95"/>
  <c r="AC460" i="95" s="1"/>
  <c r="AA459" i="95"/>
  <c r="AC459" i="95" s="1"/>
  <c r="AA458" i="95"/>
  <c r="AA457" i="95"/>
  <c r="AC457" i="95" s="1"/>
  <c r="AA456" i="95"/>
  <c r="AC456" i="95" s="1"/>
  <c r="AA455" i="95"/>
  <c r="AC455" i="95" s="1"/>
  <c r="AA454" i="95"/>
  <c r="AC454" i="95" s="1"/>
  <c r="AA453" i="95"/>
  <c r="AC453" i="95" s="1"/>
  <c r="AA452" i="95"/>
  <c r="AC452" i="95" s="1"/>
  <c r="AA451" i="95"/>
  <c r="AC451" i="95" s="1"/>
  <c r="AA450" i="95"/>
  <c r="AA449" i="95"/>
  <c r="AC449" i="95" s="1"/>
  <c r="AA448" i="95"/>
  <c r="AC448" i="95" s="1"/>
  <c r="AA447" i="95"/>
  <c r="AC447" i="95" s="1"/>
  <c r="AC446" i="95"/>
  <c r="AA446" i="95"/>
  <c r="AA445" i="95"/>
  <c r="AC445" i="95" s="1"/>
  <c r="AA444" i="95"/>
  <c r="AC444" i="95" s="1"/>
  <c r="AA443" i="95"/>
  <c r="AC443" i="95" s="1"/>
  <c r="AA442" i="95"/>
  <c r="AA441" i="95"/>
  <c r="AC441" i="95" s="1"/>
  <c r="AA440" i="95"/>
  <c r="AC440" i="95" s="1"/>
  <c r="AA439" i="95"/>
  <c r="AC439" i="95" s="1"/>
  <c r="AA438" i="95"/>
  <c r="AC438" i="95" s="1"/>
  <c r="AA437" i="95"/>
  <c r="AC437" i="95" s="1"/>
  <c r="AA436" i="95"/>
  <c r="AC436" i="95" s="1"/>
  <c r="AA435" i="95"/>
  <c r="AC435" i="95" s="1"/>
  <c r="AA434" i="95"/>
  <c r="AA433" i="95"/>
  <c r="AC433" i="95" s="1"/>
  <c r="AA432" i="95"/>
  <c r="AC432" i="95" s="1"/>
  <c r="AA431" i="95"/>
  <c r="AC431" i="95" s="1"/>
  <c r="AA430" i="95"/>
  <c r="AC430" i="95" s="1"/>
  <c r="AA429" i="95"/>
  <c r="AC429" i="95" s="1"/>
  <c r="AA428" i="95"/>
  <c r="AC428" i="95" s="1"/>
  <c r="AA427" i="95"/>
  <c r="AC427" i="95" s="1"/>
  <c r="AA426" i="95"/>
  <c r="AA425" i="95"/>
  <c r="AC425" i="95" s="1"/>
  <c r="AA424" i="95"/>
  <c r="AC424" i="95" s="1"/>
  <c r="AA423" i="95"/>
  <c r="AC423" i="95" s="1"/>
  <c r="AA422" i="95"/>
  <c r="AC422" i="95" s="1"/>
  <c r="AA421" i="95"/>
  <c r="AC421" i="95" s="1"/>
  <c r="AA420" i="95"/>
  <c r="AC420" i="95" s="1"/>
  <c r="AA419" i="95"/>
  <c r="AC419" i="95" s="1"/>
  <c r="AA418" i="95"/>
  <c r="AA417" i="95"/>
  <c r="AC417" i="95" s="1"/>
  <c r="AA416" i="95"/>
  <c r="AC416" i="95" s="1"/>
  <c r="AA415" i="95"/>
  <c r="AC415" i="95" s="1"/>
  <c r="AA414" i="95"/>
  <c r="AC414" i="95" s="1"/>
  <c r="AA413" i="95"/>
  <c r="AC413" i="95" s="1"/>
  <c r="AA412" i="95"/>
  <c r="AC412" i="95" s="1"/>
  <c r="AA411" i="95"/>
  <c r="AC411" i="95" s="1"/>
  <c r="AA410" i="95"/>
  <c r="AA409" i="95"/>
  <c r="AC409" i="95" s="1"/>
  <c r="AA408" i="95"/>
  <c r="AC408" i="95" s="1"/>
  <c r="AA407" i="95"/>
  <c r="AC407" i="95" s="1"/>
  <c r="AA406" i="95"/>
  <c r="AC406" i="95" s="1"/>
  <c r="AA405" i="95"/>
  <c r="AC405" i="95" s="1"/>
  <c r="AA404" i="95"/>
  <c r="AC404" i="95" s="1"/>
  <c r="AA403" i="95"/>
  <c r="AC403" i="95" s="1"/>
  <c r="AA402" i="95"/>
  <c r="AA401" i="95"/>
  <c r="AC401" i="95" s="1"/>
  <c r="AA400" i="95"/>
  <c r="AC400" i="95" s="1"/>
  <c r="AA399" i="95"/>
  <c r="AC399" i="95" s="1"/>
  <c r="AA398" i="95"/>
  <c r="AC398" i="95" s="1"/>
  <c r="AA397" i="95"/>
  <c r="AC397" i="95" s="1"/>
  <c r="AA396" i="95"/>
  <c r="AC396" i="95" s="1"/>
  <c r="AA395" i="95"/>
  <c r="AC395" i="95" s="1"/>
  <c r="AA394" i="95"/>
  <c r="AA393" i="95"/>
  <c r="AC393" i="95" s="1"/>
  <c r="AA392" i="95"/>
  <c r="AC392" i="95" s="1"/>
  <c r="AA391" i="95"/>
  <c r="AC391" i="95" s="1"/>
  <c r="AA390" i="95"/>
  <c r="AC390" i="95" s="1"/>
  <c r="AA389" i="95"/>
  <c r="AC389" i="95" s="1"/>
  <c r="AA388" i="95"/>
  <c r="AC388" i="95" s="1"/>
  <c r="AA387" i="95"/>
  <c r="AC387" i="95" s="1"/>
  <c r="AA386" i="95"/>
  <c r="AA385" i="95"/>
  <c r="AC385" i="95" s="1"/>
  <c r="AA384" i="95"/>
  <c r="AC384" i="95" s="1"/>
  <c r="AA383" i="95"/>
  <c r="AC383" i="95" s="1"/>
  <c r="AA382" i="95"/>
  <c r="AC382" i="95" s="1"/>
  <c r="AA381" i="95"/>
  <c r="AC381" i="95" s="1"/>
  <c r="AA380" i="95"/>
  <c r="AC380" i="95" s="1"/>
  <c r="AA379" i="95"/>
  <c r="AC379" i="95" s="1"/>
  <c r="AA378" i="95"/>
  <c r="AA377" i="95"/>
  <c r="AC377" i="95" s="1"/>
  <c r="AA376" i="95"/>
  <c r="AC376" i="95" s="1"/>
  <c r="AA375" i="95"/>
  <c r="AC375" i="95" s="1"/>
  <c r="AA374" i="95"/>
  <c r="AC374" i="95" s="1"/>
  <c r="AA373" i="95"/>
  <c r="AC373" i="95" s="1"/>
  <c r="AA372" i="95"/>
  <c r="AA371" i="95"/>
  <c r="AC371" i="95" s="1"/>
  <c r="AA370" i="95"/>
  <c r="AA369" i="95"/>
  <c r="AC369" i="95" s="1"/>
  <c r="AA368" i="95"/>
  <c r="AC368" i="95" s="1"/>
  <c r="AA367" i="95"/>
  <c r="AC367" i="95" s="1"/>
  <c r="AA366" i="95"/>
  <c r="AC366" i="95" s="1"/>
  <c r="AA365" i="95"/>
  <c r="AC365" i="95" s="1"/>
  <c r="AA364" i="95"/>
  <c r="AC364" i="95" s="1"/>
  <c r="AA363" i="95"/>
  <c r="AC363" i="95" s="1"/>
  <c r="AA362" i="95"/>
  <c r="AC362" i="95" s="1"/>
  <c r="AA361" i="95"/>
  <c r="AC361" i="95" s="1"/>
  <c r="AA360" i="95"/>
  <c r="AC359" i="95"/>
  <c r="AA359" i="95"/>
  <c r="AA358" i="95"/>
  <c r="AC358" i="95" s="1"/>
  <c r="AA357" i="95"/>
  <c r="AC357" i="95" s="1"/>
  <c r="AA356" i="95"/>
  <c r="AC356" i="95" s="1"/>
  <c r="AA355" i="95"/>
  <c r="AC355" i="95" s="1"/>
  <c r="AA354" i="95"/>
  <c r="AA353" i="95"/>
  <c r="AC353" i="95" s="1"/>
  <c r="AA352" i="95"/>
  <c r="AC352" i="95" s="1"/>
  <c r="AA351" i="95"/>
  <c r="AC351" i="95" s="1"/>
  <c r="AA350" i="95"/>
  <c r="AC350" i="95" s="1"/>
  <c r="AA349" i="95"/>
  <c r="AC349" i="95" s="1"/>
  <c r="AA348" i="95"/>
  <c r="AC348" i="95" s="1"/>
  <c r="AA347" i="95"/>
  <c r="AC347" i="95" s="1"/>
  <c r="AA346" i="95"/>
  <c r="AC346" i="95" s="1"/>
  <c r="AA345" i="95"/>
  <c r="AC345" i="95" s="1"/>
  <c r="AA344" i="95"/>
  <c r="AC344" i="95" s="1"/>
  <c r="AA343" i="95"/>
  <c r="AC343" i="95" s="1"/>
  <c r="AA342" i="95"/>
  <c r="AC342" i="95" s="1"/>
  <c r="AA341" i="95"/>
  <c r="AC341" i="95" s="1"/>
  <c r="AA340" i="95"/>
  <c r="AC340" i="95" s="1"/>
  <c r="AA339" i="95"/>
  <c r="AC339" i="95" s="1"/>
  <c r="AA338" i="95"/>
  <c r="AC338" i="95" s="1"/>
  <c r="AA337" i="95"/>
  <c r="AC337" i="95" s="1"/>
  <c r="AA336" i="95"/>
  <c r="AC336" i="95" s="1"/>
  <c r="AA335" i="95"/>
  <c r="AC335" i="95" s="1"/>
  <c r="AA334" i="95"/>
  <c r="AC334" i="95" s="1"/>
  <c r="AA333" i="95"/>
  <c r="AC333" i="95" s="1"/>
  <c r="AC332" i="95"/>
  <c r="AA332" i="95"/>
  <c r="AA331" i="95"/>
  <c r="AC331" i="95" s="1"/>
  <c r="AA330" i="95"/>
  <c r="AA329" i="95"/>
  <c r="AC329" i="95" s="1"/>
  <c r="AA328" i="95"/>
  <c r="AC328" i="95" s="1"/>
  <c r="AA327" i="95"/>
  <c r="AC327" i="95" s="1"/>
  <c r="AA326" i="95"/>
  <c r="AC326" i="95" s="1"/>
  <c r="AA325" i="95"/>
  <c r="AC325" i="95" s="1"/>
  <c r="AA324" i="95"/>
  <c r="AC324" i="95" s="1"/>
  <c r="AA323" i="95"/>
  <c r="AC323" i="95" s="1"/>
  <c r="AA322" i="95"/>
  <c r="AC322" i="95" s="1"/>
  <c r="AA321" i="95"/>
  <c r="AC321" i="95" s="1"/>
  <c r="AA320" i="95"/>
  <c r="AC320" i="95" s="1"/>
  <c r="AA319" i="95"/>
  <c r="AC319" i="95" s="1"/>
  <c r="AA318" i="95"/>
  <c r="AC318" i="95" s="1"/>
  <c r="AA317" i="95"/>
  <c r="AC317" i="95" s="1"/>
  <c r="AA316" i="95"/>
  <c r="AC316" i="95" s="1"/>
  <c r="AA315" i="95"/>
  <c r="AC315" i="95" s="1"/>
  <c r="AA314" i="95"/>
  <c r="AA313" i="95"/>
  <c r="AC313" i="95" s="1"/>
  <c r="AA312" i="95"/>
  <c r="AC312" i="95" s="1"/>
  <c r="AA311" i="95"/>
  <c r="AC311" i="95" s="1"/>
  <c r="AA310" i="95"/>
  <c r="AC310" i="95" s="1"/>
  <c r="AA309" i="95"/>
  <c r="AC309" i="95" s="1"/>
  <c r="AA308" i="95"/>
  <c r="AC308" i="95" s="1"/>
  <c r="AA307" i="95"/>
  <c r="AC307" i="95" s="1"/>
  <c r="AA306" i="95"/>
  <c r="AC306" i="95" s="1"/>
  <c r="AC305" i="95"/>
  <c r="AA305" i="95"/>
  <c r="AA304" i="95"/>
  <c r="AC304" i="95" s="1"/>
  <c r="AA303" i="95"/>
  <c r="AC303" i="95" s="1"/>
  <c r="AA302" i="95"/>
  <c r="AC302" i="95" s="1"/>
  <c r="AA301" i="95"/>
  <c r="AC301" i="95" s="1"/>
  <c r="AA300" i="95"/>
  <c r="AC300" i="95" s="1"/>
  <c r="AA299" i="95"/>
  <c r="AC299" i="95" s="1"/>
  <c r="AA298" i="95"/>
  <c r="AA297" i="95"/>
  <c r="AC297" i="95" s="1"/>
  <c r="AA296" i="95"/>
  <c r="AC296" i="95" s="1"/>
  <c r="AA295" i="95"/>
  <c r="AC295" i="95" s="1"/>
  <c r="AA294" i="95"/>
  <c r="AC294" i="95" s="1"/>
  <c r="AA293" i="95"/>
  <c r="AC293" i="95" s="1"/>
  <c r="AA292" i="95"/>
  <c r="AC292" i="95" s="1"/>
  <c r="AA291" i="95"/>
  <c r="AC291" i="95" s="1"/>
  <c r="AA290" i="95"/>
  <c r="AC290" i="95" s="1"/>
  <c r="AA289" i="95"/>
  <c r="AC289" i="95" s="1"/>
  <c r="AA288" i="95"/>
  <c r="AC288" i="95" s="1"/>
  <c r="AA287" i="95"/>
  <c r="AC287" i="95" s="1"/>
  <c r="AA286" i="95"/>
  <c r="AC286" i="95" s="1"/>
  <c r="AA285" i="95"/>
  <c r="AC285" i="95" s="1"/>
  <c r="AA284" i="95"/>
  <c r="AC284" i="95" s="1"/>
  <c r="AA283" i="95"/>
  <c r="AC283" i="95" s="1"/>
  <c r="AA282" i="95"/>
  <c r="AC282" i="95" s="1"/>
  <c r="AA281" i="95"/>
  <c r="AC281" i="95" s="1"/>
  <c r="AA280" i="95"/>
  <c r="AC280" i="95" s="1"/>
  <c r="AA279" i="95"/>
  <c r="AC279" i="95" s="1"/>
  <c r="AA278" i="95"/>
  <c r="AC278" i="95" s="1"/>
  <c r="AA277" i="95"/>
  <c r="AC277" i="95" s="1"/>
  <c r="AA276" i="95"/>
  <c r="AC276" i="95" s="1"/>
  <c r="AA275" i="95"/>
  <c r="AC275" i="95" s="1"/>
  <c r="AA274" i="95"/>
  <c r="AA273" i="95"/>
  <c r="AC273" i="95" s="1"/>
  <c r="AA272" i="95"/>
  <c r="AC272" i="95" s="1"/>
  <c r="AA271" i="95"/>
  <c r="AC271" i="95" s="1"/>
  <c r="AA270" i="95"/>
  <c r="AC270" i="95" s="1"/>
  <c r="AA269" i="95"/>
  <c r="AC269" i="95" s="1"/>
  <c r="AA268" i="95"/>
  <c r="AC268" i="95" s="1"/>
  <c r="AA267" i="95"/>
  <c r="AC267" i="95" s="1"/>
  <c r="AA266" i="95"/>
  <c r="AC266" i="95" s="1"/>
  <c r="AA265" i="95"/>
  <c r="AC265" i="95" s="1"/>
  <c r="AA264" i="95"/>
  <c r="AC264" i="95" s="1"/>
  <c r="AA263" i="95"/>
  <c r="AC263" i="95" s="1"/>
  <c r="AA262" i="95"/>
  <c r="AC262" i="95" s="1"/>
  <c r="AA261" i="95"/>
  <c r="AC261" i="95" s="1"/>
  <c r="AA260" i="95"/>
  <c r="AC260" i="95" s="1"/>
  <c r="AA259" i="95"/>
  <c r="AC259" i="95" s="1"/>
  <c r="AA258" i="95"/>
  <c r="AC258" i="95" s="1"/>
  <c r="AA257" i="95"/>
  <c r="AC257" i="95" s="1"/>
  <c r="AA256" i="95"/>
  <c r="AC256" i="95" s="1"/>
  <c r="AA255" i="95"/>
  <c r="AC255" i="95" s="1"/>
  <c r="AA254" i="95"/>
  <c r="AC254" i="95" s="1"/>
  <c r="AA253" i="95"/>
  <c r="AC253" i="95" s="1"/>
  <c r="AA252" i="95"/>
  <c r="AC252" i="95" s="1"/>
  <c r="AA251" i="95"/>
  <c r="AC251" i="95" s="1"/>
  <c r="AA250" i="95"/>
  <c r="AA249" i="95"/>
  <c r="AC249" i="95" s="1"/>
  <c r="AA248" i="95"/>
  <c r="AC248" i="95" s="1"/>
  <c r="AA247" i="95"/>
  <c r="AC247" i="95" s="1"/>
  <c r="AA246" i="95"/>
  <c r="AC246" i="95" s="1"/>
  <c r="AA245" i="95"/>
  <c r="AC245" i="95" s="1"/>
  <c r="AA244" i="95"/>
  <c r="AC244" i="95" s="1"/>
  <c r="AA243" i="95"/>
  <c r="AC243" i="95" s="1"/>
  <c r="AA242" i="95"/>
  <c r="AA241" i="95"/>
  <c r="AC241" i="95" s="1"/>
  <c r="AA240" i="95"/>
  <c r="AC240" i="95" s="1"/>
  <c r="AA239" i="95"/>
  <c r="AC239" i="95" s="1"/>
  <c r="AA238" i="95"/>
  <c r="AC238" i="95" s="1"/>
  <c r="AA237" i="95"/>
  <c r="AC237" i="95" s="1"/>
  <c r="AA236" i="95"/>
  <c r="AC236" i="95" s="1"/>
  <c r="AA235" i="95"/>
  <c r="AC235" i="95" s="1"/>
  <c r="AA234" i="95"/>
  <c r="AC234" i="95" s="1"/>
  <c r="AA233" i="95"/>
  <c r="AC233" i="95" s="1"/>
  <c r="AA232" i="95"/>
  <c r="AC232" i="95" s="1"/>
  <c r="AA231" i="95"/>
  <c r="AC231" i="95" s="1"/>
  <c r="AA230" i="95"/>
  <c r="AC230" i="95" s="1"/>
  <c r="AA229" i="95"/>
  <c r="AC229" i="95" s="1"/>
  <c r="AA228" i="95"/>
  <c r="AC228" i="95" s="1"/>
  <c r="AA227" i="95"/>
  <c r="AC227" i="95" s="1"/>
  <c r="AA226" i="95"/>
  <c r="AC226" i="95" s="1"/>
  <c r="AA225" i="95"/>
  <c r="AC225" i="95" s="1"/>
  <c r="AA224" i="95"/>
  <c r="AC224" i="95" s="1"/>
  <c r="AA223" i="95"/>
  <c r="AC223" i="95" s="1"/>
  <c r="AA222" i="95"/>
  <c r="AC222" i="95" s="1"/>
  <c r="AA221" i="95"/>
  <c r="AC221" i="95" s="1"/>
  <c r="AA220" i="95"/>
  <c r="AC220" i="95" s="1"/>
  <c r="AA219" i="95"/>
  <c r="AC219" i="95" s="1"/>
  <c r="AA218" i="95"/>
  <c r="AA217" i="95"/>
  <c r="AC217" i="95" s="1"/>
  <c r="AA216" i="95"/>
  <c r="AC216" i="95" s="1"/>
  <c r="AA215" i="95"/>
  <c r="AC215" i="95" s="1"/>
  <c r="AA214" i="95"/>
  <c r="AC214" i="95" s="1"/>
  <c r="AA213" i="95"/>
  <c r="AC213" i="95" s="1"/>
  <c r="AA212" i="95"/>
  <c r="AC212" i="95" s="1"/>
  <c r="AA211" i="95"/>
  <c r="AC211" i="95" s="1"/>
  <c r="AA210" i="95"/>
  <c r="AC210" i="95" s="1"/>
  <c r="AH1006" i="93"/>
  <c r="AH1005" i="93"/>
  <c r="AH1004" i="93"/>
  <c r="AH1003" i="93"/>
  <c r="AH1002" i="93"/>
  <c r="AH1001" i="93"/>
  <c r="AH1000" i="93"/>
  <c r="AH999" i="93"/>
  <c r="AH998" i="93"/>
  <c r="AH997" i="93"/>
  <c r="AH996" i="93"/>
  <c r="AH995" i="93"/>
  <c r="AH994" i="93"/>
  <c r="AH993" i="93"/>
  <c r="AH992" i="93"/>
  <c r="AH991" i="93"/>
  <c r="AH990" i="93"/>
  <c r="AH989" i="93"/>
  <c r="AH988" i="93"/>
  <c r="AH987" i="93"/>
  <c r="AH986" i="93"/>
  <c r="AH985" i="93"/>
  <c r="AH984" i="93"/>
  <c r="AH983" i="93"/>
  <c r="AH982" i="93"/>
  <c r="AH981" i="93"/>
  <c r="AH980" i="93"/>
  <c r="AH979" i="93"/>
  <c r="AH978" i="93"/>
  <c r="AH977" i="93"/>
  <c r="AH976" i="93"/>
  <c r="AH975" i="93"/>
  <c r="AH974" i="93"/>
  <c r="AH973" i="93"/>
  <c r="AH972" i="93"/>
  <c r="AH971" i="93"/>
  <c r="AH970" i="93"/>
  <c r="AH969" i="93"/>
  <c r="AH968" i="93"/>
  <c r="AH967" i="93"/>
  <c r="AH966" i="93"/>
  <c r="AH965" i="93"/>
  <c r="AH964" i="93"/>
  <c r="AH963" i="93"/>
  <c r="AH962" i="93"/>
  <c r="AH961" i="93"/>
  <c r="AH960" i="93"/>
  <c r="AH959" i="93"/>
  <c r="AH958" i="93"/>
  <c r="AH957" i="93"/>
  <c r="AH956" i="93"/>
  <c r="AH955" i="93"/>
  <c r="AH954" i="93"/>
  <c r="AH953" i="93"/>
  <c r="AH952" i="93"/>
  <c r="AH951" i="93"/>
  <c r="AH950" i="93"/>
  <c r="AH949" i="93"/>
  <c r="AH948" i="93"/>
  <c r="AH947" i="93"/>
  <c r="AH946" i="93"/>
  <c r="AH945" i="93"/>
  <c r="AH944" i="93"/>
  <c r="AH943" i="93"/>
  <c r="AH942" i="93"/>
  <c r="AH941" i="93"/>
  <c r="AH940" i="93"/>
  <c r="AH939" i="93"/>
  <c r="AH938" i="93"/>
  <c r="AH937" i="93"/>
  <c r="AH936" i="93"/>
  <c r="AH935" i="93"/>
  <c r="AH934" i="93"/>
  <c r="AH933" i="93"/>
  <c r="AH932" i="93"/>
  <c r="AH931" i="93"/>
  <c r="AH930" i="93"/>
  <c r="AH929" i="93"/>
  <c r="AH928" i="93"/>
  <c r="AH927" i="93"/>
  <c r="AH926" i="93"/>
  <c r="AH925" i="93"/>
  <c r="AH924" i="93"/>
  <c r="AH923" i="93"/>
  <c r="AH922" i="93"/>
  <c r="AH921" i="93"/>
  <c r="AH920" i="93"/>
  <c r="AH919" i="93"/>
  <c r="AH918" i="93"/>
  <c r="AH917" i="93"/>
  <c r="AH916" i="93"/>
  <c r="AH915" i="93"/>
  <c r="AH914" i="93"/>
  <c r="AH913" i="93"/>
  <c r="AH912" i="93"/>
  <c r="AH911" i="93"/>
  <c r="AH910" i="93"/>
  <c r="AH909" i="93"/>
  <c r="AH908" i="93"/>
  <c r="AH907" i="93"/>
  <c r="AH906" i="93"/>
  <c r="AH905" i="93"/>
  <c r="AH904" i="93"/>
  <c r="AH903" i="93"/>
  <c r="AH902" i="93"/>
  <c r="AH901" i="93"/>
  <c r="AH900" i="93"/>
  <c r="AH899" i="93"/>
  <c r="AH898" i="93"/>
  <c r="AH897" i="93"/>
  <c r="AH896" i="93"/>
  <c r="AH895" i="93"/>
  <c r="AH894" i="93"/>
  <c r="AH893" i="93"/>
  <c r="AH892" i="93"/>
  <c r="AH891" i="93"/>
  <c r="AH890" i="93"/>
  <c r="AH889" i="93"/>
  <c r="AH888" i="93"/>
  <c r="AH887" i="93"/>
  <c r="AH886" i="93"/>
  <c r="AH885" i="93"/>
  <c r="AH884" i="93"/>
  <c r="AH883" i="93"/>
  <c r="AH882" i="93"/>
  <c r="AH881" i="93"/>
  <c r="AH880" i="93"/>
  <c r="AH879" i="93"/>
  <c r="AH878" i="93"/>
  <c r="AH877" i="93"/>
  <c r="AH876" i="93"/>
  <c r="AH875" i="93"/>
  <c r="AH874" i="93"/>
  <c r="AH873" i="93"/>
  <c r="AH872" i="93"/>
  <c r="AH871" i="93"/>
  <c r="AH870" i="93"/>
  <c r="AH869" i="93"/>
  <c r="AH868" i="93"/>
  <c r="AH867" i="93"/>
  <c r="AH866" i="93"/>
  <c r="AH865" i="93"/>
  <c r="AH864" i="93"/>
  <c r="AH863" i="93"/>
  <c r="AH862" i="93"/>
  <c r="AH861" i="93"/>
  <c r="AH860" i="93"/>
  <c r="AH859" i="93"/>
  <c r="AH858" i="93"/>
  <c r="AH857" i="93"/>
  <c r="AH856" i="93"/>
  <c r="AH855" i="93"/>
  <c r="AH854" i="93"/>
  <c r="AH853" i="93"/>
  <c r="AH852" i="93"/>
  <c r="AH851" i="93"/>
  <c r="AH850" i="93"/>
  <c r="AH849" i="93"/>
  <c r="AH848" i="93"/>
  <c r="AH847" i="93"/>
  <c r="AH846" i="93"/>
  <c r="AH845" i="93"/>
  <c r="AH844" i="93"/>
  <c r="AH843" i="93"/>
  <c r="AH842" i="93"/>
  <c r="AH841" i="93"/>
  <c r="AH840" i="93"/>
  <c r="AH839" i="93"/>
  <c r="AH838" i="93"/>
  <c r="AH837" i="93"/>
  <c r="AH836" i="93"/>
  <c r="AH835" i="93"/>
  <c r="AH834" i="93"/>
  <c r="AH833" i="93"/>
  <c r="AH832" i="93"/>
  <c r="AH831" i="93"/>
  <c r="AH830" i="93"/>
  <c r="AH829" i="93"/>
  <c r="AH828" i="93"/>
  <c r="AH827" i="93"/>
  <c r="AH826" i="93"/>
  <c r="AH825" i="93"/>
  <c r="AH824" i="93"/>
  <c r="AH823" i="93"/>
  <c r="AH822" i="93"/>
  <c r="AH821" i="93"/>
  <c r="AH820" i="93"/>
  <c r="AH819" i="93"/>
  <c r="AH818" i="93"/>
  <c r="AH817" i="93"/>
  <c r="AH816" i="93"/>
  <c r="AH815" i="93"/>
  <c r="AH814" i="93"/>
  <c r="AH813" i="93"/>
  <c r="AH812" i="93"/>
  <c r="AH811" i="93"/>
  <c r="AH810" i="93"/>
  <c r="AH809" i="93"/>
  <c r="AH808" i="93"/>
  <c r="AH807" i="93"/>
  <c r="AH806" i="93"/>
  <c r="AH805" i="93"/>
  <c r="AH804" i="93"/>
  <c r="AH803" i="93"/>
  <c r="AH802" i="93"/>
  <c r="AH801" i="93"/>
  <c r="AH800" i="93"/>
  <c r="AH799" i="93"/>
  <c r="AH798" i="93"/>
  <c r="AH797" i="93"/>
  <c r="AH796" i="93"/>
  <c r="AH795" i="93"/>
  <c r="AH794" i="93"/>
  <c r="AH793" i="93"/>
  <c r="AH792" i="93"/>
  <c r="AH791" i="93"/>
  <c r="AH790" i="93"/>
  <c r="AH789" i="93"/>
  <c r="AH788" i="93"/>
  <c r="AH787" i="93"/>
  <c r="AH786" i="93"/>
  <c r="AH785" i="93"/>
  <c r="AH784" i="93"/>
  <c r="AH783" i="93"/>
  <c r="AH782" i="93"/>
  <c r="AH781" i="93"/>
  <c r="AH780" i="93"/>
  <c r="AH779" i="93"/>
  <c r="AH778" i="93"/>
  <c r="AH777" i="93"/>
  <c r="AH776" i="93"/>
  <c r="AH775" i="93"/>
  <c r="AH774" i="93"/>
  <c r="AH773" i="93"/>
  <c r="AH772" i="93"/>
  <c r="AH771" i="93"/>
  <c r="AH770" i="93"/>
  <c r="AH769" i="93"/>
  <c r="AH768" i="93"/>
  <c r="AH767" i="93"/>
  <c r="AH766" i="93"/>
  <c r="AH765" i="93"/>
  <c r="AH764" i="93"/>
  <c r="AH763" i="93"/>
  <c r="AH762" i="93"/>
  <c r="AH761" i="93"/>
  <c r="AH760" i="93"/>
  <c r="AH759" i="93"/>
  <c r="AH758" i="93"/>
  <c r="AH757" i="93"/>
  <c r="AH756" i="93"/>
  <c r="AH755" i="93"/>
  <c r="AH754" i="93"/>
  <c r="AH753" i="93"/>
  <c r="AH752" i="93"/>
  <c r="AH751" i="93"/>
  <c r="AH750" i="93"/>
  <c r="AH749" i="93"/>
  <c r="AH748" i="93"/>
  <c r="AH747" i="93"/>
  <c r="AH746" i="93"/>
  <c r="AH745" i="93"/>
  <c r="AH744" i="93"/>
  <c r="AH743" i="93"/>
  <c r="AH742" i="93"/>
  <c r="AH741" i="93"/>
  <c r="AH740" i="93"/>
  <c r="AH739" i="93"/>
  <c r="AH738" i="93"/>
  <c r="AH737" i="93"/>
  <c r="AH736" i="93"/>
  <c r="AH735" i="93"/>
  <c r="AH734" i="93"/>
  <c r="AH733" i="93"/>
  <c r="AH732" i="93"/>
  <c r="AH731" i="93"/>
  <c r="AH730" i="93"/>
  <c r="AH729" i="93"/>
  <c r="AH728" i="93"/>
  <c r="AH727" i="93"/>
  <c r="AH726" i="93"/>
  <c r="AH725" i="93"/>
  <c r="AH724" i="93"/>
  <c r="AH723" i="93"/>
  <c r="AH722" i="93"/>
  <c r="AH721" i="93"/>
  <c r="AH720" i="93"/>
  <c r="AH719" i="93"/>
  <c r="AH718" i="93"/>
  <c r="AH717" i="93"/>
  <c r="AH716" i="93"/>
  <c r="AH715" i="93"/>
  <c r="AH714" i="93"/>
  <c r="AH713" i="93"/>
  <c r="AH712" i="93"/>
  <c r="AH711" i="93"/>
  <c r="AH710" i="93"/>
  <c r="AH709" i="93"/>
  <c r="AH708" i="93"/>
  <c r="AH707" i="93"/>
  <c r="AH706" i="93"/>
  <c r="AH705" i="93"/>
  <c r="AH704" i="93"/>
  <c r="AH703" i="93"/>
  <c r="AH702" i="93"/>
  <c r="AH701" i="93"/>
  <c r="AH700" i="93"/>
  <c r="AH699" i="93"/>
  <c r="AH698" i="93"/>
  <c r="AH697" i="93"/>
  <c r="AH696" i="93"/>
  <c r="AH695" i="93"/>
  <c r="AH694" i="93"/>
  <c r="AH693" i="93"/>
  <c r="AH692" i="93"/>
  <c r="AH691" i="93"/>
  <c r="AH690" i="93"/>
  <c r="AH689" i="93"/>
  <c r="AH688" i="93"/>
  <c r="AH687" i="93"/>
  <c r="AH686" i="93"/>
  <c r="AH685" i="93"/>
  <c r="AH684" i="93"/>
  <c r="AH683" i="93"/>
  <c r="AH682" i="93"/>
  <c r="AH681" i="93"/>
  <c r="AH680" i="93"/>
  <c r="AH679" i="93"/>
  <c r="AH678" i="93"/>
  <c r="AH677" i="93"/>
  <c r="AH676" i="93"/>
  <c r="AH675" i="93"/>
  <c r="AH674" i="93"/>
  <c r="AH673" i="93"/>
  <c r="AH672" i="93"/>
  <c r="AH671" i="93"/>
  <c r="AH670" i="93"/>
  <c r="AH669" i="93"/>
  <c r="AH668" i="93"/>
  <c r="AH667" i="93"/>
  <c r="AH666" i="93"/>
  <c r="AH665" i="93"/>
  <c r="AH664" i="93"/>
  <c r="AH663" i="93"/>
  <c r="AH662" i="93"/>
  <c r="AH661" i="93"/>
  <c r="AH660" i="93"/>
  <c r="AH659" i="93"/>
  <c r="AH658" i="93"/>
  <c r="AH657" i="93"/>
  <c r="AH656" i="93"/>
  <c r="AH655" i="93"/>
  <c r="AH654" i="93"/>
  <c r="AH653" i="93"/>
  <c r="AH652" i="93"/>
  <c r="AH651" i="93"/>
  <c r="AH650" i="93"/>
  <c r="AH649" i="93"/>
  <c r="AH648" i="93"/>
  <c r="AH647" i="93"/>
  <c r="AH646" i="93"/>
  <c r="AH645" i="93"/>
  <c r="AH644" i="93"/>
  <c r="AH643" i="93"/>
  <c r="AH642" i="93"/>
  <c r="AH641" i="93"/>
  <c r="AH640" i="93"/>
  <c r="AH639" i="93"/>
  <c r="AH638" i="93"/>
  <c r="AH637" i="93"/>
  <c r="AH636" i="93"/>
  <c r="AH635" i="93"/>
  <c r="AH634" i="93"/>
  <c r="AH633" i="93"/>
  <c r="AH632" i="93"/>
  <c r="AH631" i="93"/>
  <c r="AH630" i="93"/>
  <c r="AH629" i="93"/>
  <c r="AH628" i="93"/>
  <c r="AH627" i="93"/>
  <c r="AH626" i="93"/>
  <c r="AH625" i="93"/>
  <c r="AH624" i="93"/>
  <c r="AH623" i="93"/>
  <c r="AH622" i="93"/>
  <c r="AH621" i="93"/>
  <c r="AH620" i="93"/>
  <c r="AH619" i="93"/>
  <c r="AH618" i="93"/>
  <c r="AH617" i="93"/>
  <c r="AH616" i="93"/>
  <c r="AH615" i="93"/>
  <c r="AH614" i="93"/>
  <c r="AH613" i="93"/>
  <c r="AH612" i="93"/>
  <c r="AH611" i="93"/>
  <c r="AH610" i="93"/>
  <c r="AH609" i="93"/>
  <c r="AH608" i="93"/>
  <c r="AH607" i="93"/>
  <c r="AH606" i="93"/>
  <c r="AH605" i="93"/>
  <c r="AH604" i="93"/>
  <c r="AH603" i="93"/>
  <c r="AH602" i="93"/>
  <c r="AH601" i="93"/>
  <c r="AH600" i="93"/>
  <c r="AH599" i="93"/>
  <c r="AH598" i="93"/>
  <c r="AH597" i="93"/>
  <c r="AH596" i="93"/>
  <c r="AH595" i="93"/>
  <c r="AH594" i="93"/>
  <c r="AH593" i="93"/>
  <c r="AH592" i="93"/>
  <c r="AH591" i="93"/>
  <c r="AH590" i="93"/>
  <c r="AH589" i="93"/>
  <c r="AH588" i="93"/>
  <c r="AH587" i="93"/>
  <c r="AH586" i="93"/>
  <c r="AH585" i="93"/>
  <c r="AH584" i="93"/>
  <c r="AH583" i="93"/>
  <c r="AH582" i="93"/>
  <c r="AH581" i="93"/>
  <c r="AH580" i="93"/>
  <c r="AH579" i="93"/>
  <c r="AH578" i="93"/>
  <c r="AH577" i="93"/>
  <c r="AH576" i="93"/>
  <c r="AH575" i="93"/>
  <c r="AH574" i="93"/>
  <c r="AH573" i="93"/>
  <c r="AH572" i="93"/>
  <c r="AH571" i="93"/>
  <c r="AH570" i="93"/>
  <c r="AH569" i="93"/>
  <c r="AH568" i="93"/>
  <c r="AH567" i="93"/>
  <c r="AH566" i="93"/>
  <c r="AH565" i="93"/>
  <c r="AH564" i="93"/>
  <c r="AH563" i="93"/>
  <c r="AH562" i="93"/>
  <c r="AH561" i="93"/>
  <c r="AH560" i="93"/>
  <c r="AH559" i="93"/>
  <c r="AH558" i="93"/>
  <c r="AH557" i="93"/>
  <c r="AH556" i="93"/>
  <c r="AH555" i="93"/>
  <c r="AH554" i="93"/>
  <c r="AH553" i="93"/>
  <c r="AH552" i="93"/>
  <c r="AH551" i="93"/>
  <c r="AH550" i="93"/>
  <c r="AH549" i="93"/>
  <c r="AH548" i="93"/>
  <c r="AH547" i="93"/>
  <c r="AH546" i="93"/>
  <c r="AH545" i="93"/>
  <c r="AH544" i="93"/>
  <c r="AH543" i="93"/>
  <c r="AH542" i="93"/>
  <c r="AH541" i="93"/>
  <c r="AH540" i="93"/>
  <c r="AH539" i="93"/>
  <c r="AH538" i="93"/>
  <c r="AH537" i="93"/>
  <c r="AH536" i="93"/>
  <c r="AH535" i="93"/>
  <c r="AH534" i="93"/>
  <c r="AH533" i="93"/>
  <c r="AH532" i="93"/>
  <c r="AH531" i="93"/>
  <c r="AH530" i="93"/>
  <c r="AH529" i="93"/>
  <c r="AH528" i="93"/>
  <c r="AH527" i="93"/>
  <c r="AH526" i="93"/>
  <c r="AH525" i="93"/>
  <c r="AH524" i="93"/>
  <c r="AH523" i="93"/>
  <c r="AH522" i="93"/>
  <c r="AH521" i="93"/>
  <c r="AH520" i="93"/>
  <c r="AH519" i="93"/>
  <c r="AH518" i="93"/>
  <c r="AH517" i="93"/>
  <c r="AH516" i="93"/>
  <c r="AH515" i="93"/>
  <c r="AH514" i="93"/>
  <c r="AH513" i="93"/>
  <c r="AH512" i="93"/>
  <c r="AH511" i="93"/>
  <c r="AH510" i="93"/>
  <c r="AH509" i="93"/>
  <c r="AH508" i="93"/>
  <c r="AH507" i="93"/>
  <c r="AH506" i="93"/>
  <c r="AH505" i="93"/>
  <c r="AH504" i="93"/>
  <c r="AH503" i="93"/>
  <c r="AH502" i="93"/>
  <c r="AH501" i="93"/>
  <c r="AH500" i="93"/>
  <c r="AH499" i="93"/>
  <c r="AH498" i="93"/>
  <c r="AH497" i="93"/>
  <c r="AH496" i="93"/>
  <c r="AH495" i="93"/>
  <c r="AH494" i="93"/>
  <c r="AH493" i="93"/>
  <c r="AH492" i="93"/>
  <c r="AH491" i="93"/>
  <c r="AH490" i="93"/>
  <c r="AH489" i="93"/>
  <c r="AH488" i="93"/>
  <c r="AH487" i="93"/>
  <c r="AH486" i="93"/>
  <c r="AH485" i="93"/>
  <c r="AH484" i="93"/>
  <c r="AH483" i="93"/>
  <c r="AH482" i="93"/>
  <c r="AH481" i="93"/>
  <c r="AH480" i="93"/>
  <c r="AH479" i="93"/>
  <c r="AH478" i="93"/>
  <c r="AH477" i="93"/>
  <c r="AH476" i="93"/>
  <c r="AH475" i="93"/>
  <c r="AH474" i="93"/>
  <c r="AH473" i="93"/>
  <c r="AH472" i="93"/>
  <c r="AH471" i="93"/>
  <c r="AH470" i="93"/>
  <c r="AH469" i="93"/>
  <c r="AH468" i="93"/>
  <c r="AH467" i="93"/>
  <c r="AH466" i="93"/>
  <c r="AH465" i="93"/>
  <c r="AH464" i="93"/>
  <c r="AH463" i="93"/>
  <c r="AH462" i="93"/>
  <c r="AH461" i="93"/>
  <c r="AH460" i="93"/>
  <c r="AH459" i="93"/>
  <c r="AH458" i="93"/>
  <c r="AH457" i="93"/>
  <c r="AH456" i="93"/>
  <c r="AH455" i="93"/>
  <c r="AH454" i="93"/>
  <c r="AH453" i="93"/>
  <c r="AH452" i="93"/>
  <c r="AH451" i="93"/>
  <c r="AH450" i="93"/>
  <c r="AH449" i="93"/>
  <c r="AH448" i="93"/>
  <c r="AH447" i="93"/>
  <c r="AH446" i="93"/>
  <c r="AH445" i="93"/>
  <c r="AH444" i="93"/>
  <c r="AH443" i="93"/>
  <c r="AH442" i="93"/>
  <c r="AH441" i="93"/>
  <c r="AH440" i="93"/>
  <c r="AH439" i="93"/>
  <c r="AH438" i="93"/>
  <c r="AH437" i="93"/>
  <c r="AH436" i="93"/>
  <c r="AH435" i="93"/>
  <c r="AH434" i="93"/>
  <c r="AH433" i="93"/>
  <c r="AH432" i="93"/>
  <c r="AH431" i="93"/>
  <c r="AH430" i="93"/>
  <c r="AH429" i="93"/>
  <c r="AH428" i="93"/>
  <c r="AH427" i="93"/>
  <c r="AH426" i="93"/>
  <c r="AH425" i="93"/>
  <c r="AH424" i="93"/>
  <c r="AH423" i="93"/>
  <c r="AH422" i="93"/>
  <c r="AH421" i="93"/>
  <c r="AH420" i="93"/>
  <c r="AH419" i="93"/>
  <c r="AH418" i="93"/>
  <c r="AH417" i="93"/>
  <c r="AH416" i="93"/>
  <c r="AH415" i="93"/>
  <c r="AH414" i="93"/>
  <c r="AH413" i="93"/>
  <c r="AH412" i="93"/>
  <c r="AH411" i="93"/>
  <c r="AH410" i="93"/>
  <c r="AH409" i="93"/>
  <c r="AH408" i="93"/>
  <c r="AH407" i="93"/>
  <c r="AH406" i="93"/>
  <c r="AH405" i="93"/>
  <c r="AH404" i="93"/>
  <c r="AH403" i="93"/>
  <c r="AH402" i="93"/>
  <c r="AH401" i="93"/>
  <c r="AH400" i="93"/>
  <c r="AH399" i="93"/>
  <c r="AH398" i="93"/>
  <c r="AH397" i="93"/>
  <c r="AH396" i="93"/>
  <c r="AH395" i="93"/>
  <c r="AH394" i="93"/>
  <c r="AH393" i="93"/>
  <c r="AH392" i="93"/>
  <c r="AH391" i="93"/>
  <c r="AH390" i="93"/>
  <c r="AH389" i="93"/>
  <c r="AH388" i="93"/>
  <c r="AH387" i="93"/>
  <c r="AH386" i="93"/>
  <c r="AH385" i="93"/>
  <c r="AH384" i="93"/>
  <c r="AH383" i="93"/>
  <c r="AH382" i="93"/>
  <c r="AH381" i="93"/>
  <c r="AH380" i="93"/>
  <c r="AH379" i="93"/>
  <c r="AH378" i="93"/>
  <c r="AH377" i="93"/>
  <c r="AH376" i="93"/>
  <c r="AH375" i="93"/>
  <c r="AH374" i="93"/>
  <c r="AH373" i="93"/>
  <c r="AH372" i="93"/>
  <c r="AH371" i="93"/>
  <c r="AH370" i="93"/>
  <c r="AH369" i="93"/>
  <c r="AH368" i="93"/>
  <c r="AH367" i="93"/>
  <c r="AH366" i="93"/>
  <c r="AH365" i="93"/>
  <c r="AH364" i="93"/>
  <c r="AH363" i="93"/>
  <c r="AH362" i="93"/>
  <c r="AH361" i="93"/>
  <c r="AH360" i="93"/>
  <c r="AH359" i="93"/>
  <c r="AH358" i="93"/>
  <c r="AH357" i="93"/>
  <c r="AH356" i="93"/>
  <c r="AH355" i="93"/>
  <c r="AH354" i="93"/>
  <c r="AH353" i="93"/>
  <c r="AH352" i="93"/>
  <c r="AH351" i="93"/>
  <c r="AH350" i="93"/>
  <c r="AH349" i="93"/>
  <c r="AH348" i="93"/>
  <c r="AH347" i="93"/>
  <c r="AH346" i="93"/>
  <c r="AH345" i="93"/>
  <c r="AH344" i="93"/>
  <c r="AH343" i="93"/>
  <c r="AH342" i="93"/>
  <c r="AH341" i="93"/>
  <c r="AH340" i="93"/>
  <c r="AH339" i="93"/>
  <c r="AH338" i="93"/>
  <c r="AH337" i="93"/>
  <c r="AH336" i="93"/>
  <c r="AH335" i="93"/>
  <c r="AH334" i="93"/>
  <c r="AH333" i="93"/>
  <c r="AH332" i="93"/>
  <c r="AH331" i="93"/>
  <c r="AH330" i="93"/>
  <c r="AH329" i="93"/>
  <c r="AH328" i="93"/>
  <c r="AH327" i="93"/>
  <c r="AH326" i="93"/>
  <c r="AH325" i="93"/>
  <c r="AH324" i="93"/>
  <c r="AH323" i="93"/>
  <c r="AH322" i="93"/>
  <c r="AH321" i="93"/>
  <c r="AH320" i="93"/>
  <c r="AH319" i="93"/>
  <c r="AH318" i="93"/>
  <c r="AH317" i="93"/>
  <c r="AH316" i="93"/>
  <c r="AH315" i="93"/>
  <c r="AH314" i="93"/>
  <c r="AH313" i="93"/>
  <c r="AH312" i="93"/>
  <c r="AH311" i="93"/>
  <c r="AH310" i="93"/>
  <c r="AH309" i="93"/>
  <c r="AH308" i="93"/>
  <c r="AH307" i="93"/>
  <c r="AH306" i="93"/>
  <c r="AH305" i="93"/>
  <c r="AH304" i="93"/>
  <c r="AH303" i="93"/>
  <c r="AH302" i="93"/>
  <c r="AH301" i="93"/>
  <c r="AH300" i="93"/>
  <c r="AH299" i="93"/>
  <c r="AH298" i="93"/>
  <c r="AH297" i="93"/>
  <c r="AH296" i="93"/>
  <c r="AH295" i="93"/>
  <c r="AH294" i="93"/>
  <c r="AH293" i="93"/>
  <c r="AH292" i="93"/>
  <c r="AH291" i="93"/>
  <c r="AH290" i="93"/>
  <c r="AH289" i="93"/>
  <c r="AH288" i="93"/>
  <c r="AH287" i="93"/>
  <c r="AH286" i="93"/>
  <c r="AH285" i="93"/>
  <c r="AH284" i="93"/>
  <c r="AH283" i="93"/>
  <c r="AH282" i="93"/>
  <c r="AH281" i="93"/>
  <c r="AH280" i="93"/>
  <c r="AH279" i="93"/>
  <c r="AH278" i="93"/>
  <c r="AH277" i="93"/>
  <c r="AH276" i="93"/>
  <c r="AH275" i="93"/>
  <c r="AH274" i="93"/>
  <c r="AH273" i="93"/>
  <c r="AH272" i="93"/>
  <c r="AH271" i="93"/>
  <c r="AH270" i="93"/>
  <c r="AH269" i="93"/>
  <c r="AH268" i="93"/>
  <c r="AH267" i="93"/>
  <c r="AH266" i="93"/>
  <c r="AH265" i="93"/>
  <c r="AH264" i="93"/>
  <c r="AH263" i="93"/>
  <c r="AD1006" i="93"/>
  <c r="AD1005" i="93"/>
  <c r="AD1004" i="93"/>
  <c r="AD1003" i="93"/>
  <c r="AD1002" i="93"/>
  <c r="AD1001" i="93"/>
  <c r="AD1000" i="93"/>
  <c r="AD999" i="93"/>
  <c r="AD998" i="93"/>
  <c r="AD997" i="93"/>
  <c r="AD996" i="93"/>
  <c r="AD995" i="93"/>
  <c r="AD994" i="93"/>
  <c r="AD993" i="93"/>
  <c r="AD992" i="93"/>
  <c r="AD991" i="93"/>
  <c r="AD990" i="93"/>
  <c r="AD989" i="93"/>
  <c r="AD988" i="93"/>
  <c r="AD987" i="93"/>
  <c r="AD986" i="93"/>
  <c r="AD985" i="93"/>
  <c r="AD984" i="93"/>
  <c r="AD983" i="93"/>
  <c r="AD982" i="93"/>
  <c r="AD981" i="93"/>
  <c r="AD980" i="93"/>
  <c r="AD979" i="93"/>
  <c r="AD978" i="93"/>
  <c r="AD977" i="93"/>
  <c r="AD976" i="93"/>
  <c r="AD975" i="93"/>
  <c r="AD974" i="93"/>
  <c r="AD973" i="93"/>
  <c r="AD972" i="93"/>
  <c r="AD971" i="93"/>
  <c r="AD970" i="93"/>
  <c r="AD969" i="93"/>
  <c r="AD968" i="93"/>
  <c r="AD967" i="93"/>
  <c r="AD966" i="93"/>
  <c r="AD965" i="93"/>
  <c r="AD964" i="93"/>
  <c r="AD963" i="93"/>
  <c r="AD962" i="93"/>
  <c r="AD961" i="93"/>
  <c r="AD960" i="93"/>
  <c r="AD959" i="93"/>
  <c r="AD958" i="93"/>
  <c r="AD957" i="93"/>
  <c r="AD956" i="93"/>
  <c r="AD955" i="93"/>
  <c r="AD954" i="93"/>
  <c r="AD953" i="93"/>
  <c r="AD952" i="93"/>
  <c r="AD951" i="93"/>
  <c r="AD950" i="93"/>
  <c r="AD949" i="93"/>
  <c r="AD948" i="93"/>
  <c r="AD947" i="93"/>
  <c r="AD946" i="93"/>
  <c r="AD945" i="93"/>
  <c r="AD944" i="93"/>
  <c r="AD943" i="93"/>
  <c r="AD942" i="93"/>
  <c r="AD941" i="93"/>
  <c r="AD940" i="93"/>
  <c r="AD939" i="93"/>
  <c r="AD938" i="93"/>
  <c r="AD937" i="93"/>
  <c r="AD936" i="93"/>
  <c r="AD935" i="93"/>
  <c r="AD934" i="93"/>
  <c r="AD933" i="93"/>
  <c r="AD932" i="93"/>
  <c r="AD931" i="93"/>
  <c r="AD930" i="93"/>
  <c r="AD929" i="93"/>
  <c r="AD928" i="93"/>
  <c r="AD927" i="93"/>
  <c r="AD926" i="93"/>
  <c r="AD925" i="93"/>
  <c r="AD924" i="93"/>
  <c r="AD923" i="93"/>
  <c r="AD922" i="93"/>
  <c r="AD921" i="93"/>
  <c r="AD920" i="93"/>
  <c r="AD919" i="93"/>
  <c r="AD918" i="93"/>
  <c r="AD917" i="93"/>
  <c r="AD916" i="93"/>
  <c r="AD915" i="93"/>
  <c r="AD914" i="93"/>
  <c r="AD913" i="93"/>
  <c r="AD912" i="93"/>
  <c r="AD911" i="93"/>
  <c r="AD910" i="93"/>
  <c r="AD909" i="93"/>
  <c r="AD908" i="93"/>
  <c r="AD907" i="93"/>
  <c r="AD906" i="93"/>
  <c r="AD905" i="93"/>
  <c r="AD904" i="93"/>
  <c r="AD903" i="93"/>
  <c r="AD902" i="93"/>
  <c r="AD901" i="93"/>
  <c r="AD900" i="93"/>
  <c r="AD899" i="93"/>
  <c r="AD898" i="93"/>
  <c r="AD897" i="93"/>
  <c r="AD896" i="93"/>
  <c r="AD895" i="93"/>
  <c r="AD894" i="93"/>
  <c r="AD893" i="93"/>
  <c r="AD892" i="93"/>
  <c r="AD891" i="93"/>
  <c r="AD890" i="93"/>
  <c r="AD889" i="93"/>
  <c r="AD888" i="93"/>
  <c r="AD887" i="93"/>
  <c r="AD886" i="93"/>
  <c r="AD885" i="93"/>
  <c r="AD884" i="93"/>
  <c r="AD883" i="93"/>
  <c r="AD882" i="93"/>
  <c r="AD881" i="93"/>
  <c r="AD880" i="93"/>
  <c r="AD879" i="93"/>
  <c r="AD878" i="93"/>
  <c r="AD877" i="93"/>
  <c r="AD876" i="93"/>
  <c r="AD875" i="93"/>
  <c r="AD874" i="93"/>
  <c r="AD873" i="93"/>
  <c r="AD872" i="93"/>
  <c r="AD871" i="93"/>
  <c r="AD870" i="93"/>
  <c r="AD869" i="93"/>
  <c r="AD868" i="93"/>
  <c r="AD867" i="93"/>
  <c r="AD866" i="93"/>
  <c r="AD865" i="93"/>
  <c r="AD864" i="93"/>
  <c r="AD863" i="93"/>
  <c r="AD862" i="93"/>
  <c r="AD861" i="93"/>
  <c r="AD860" i="93"/>
  <c r="AD859" i="93"/>
  <c r="AD858" i="93"/>
  <c r="AD857" i="93"/>
  <c r="AD856" i="93"/>
  <c r="AD855" i="93"/>
  <c r="AD854" i="93"/>
  <c r="AD853" i="93"/>
  <c r="AD852" i="93"/>
  <c r="AD851" i="93"/>
  <c r="AD850" i="93"/>
  <c r="AD849" i="93"/>
  <c r="AD848" i="93"/>
  <c r="AD847" i="93"/>
  <c r="AD846" i="93"/>
  <c r="AD845" i="93"/>
  <c r="AD844" i="93"/>
  <c r="AD843" i="93"/>
  <c r="AD842" i="93"/>
  <c r="AD841" i="93"/>
  <c r="AD840" i="93"/>
  <c r="AD839" i="93"/>
  <c r="AD838" i="93"/>
  <c r="AD837" i="93"/>
  <c r="AD836" i="93"/>
  <c r="AD835" i="93"/>
  <c r="AD834" i="93"/>
  <c r="AD833" i="93"/>
  <c r="AD832" i="93"/>
  <c r="AD831" i="93"/>
  <c r="AD830" i="93"/>
  <c r="AD829" i="93"/>
  <c r="AD828" i="93"/>
  <c r="AD827" i="93"/>
  <c r="AD826" i="93"/>
  <c r="AD825" i="93"/>
  <c r="AD824" i="93"/>
  <c r="AD823" i="93"/>
  <c r="AD822" i="93"/>
  <c r="AD821" i="93"/>
  <c r="AD820" i="93"/>
  <c r="AD819" i="93"/>
  <c r="AD818" i="93"/>
  <c r="AD817" i="93"/>
  <c r="AD816" i="93"/>
  <c r="AD815" i="93"/>
  <c r="AD814" i="93"/>
  <c r="AD813" i="93"/>
  <c r="AD812" i="93"/>
  <c r="AD811" i="93"/>
  <c r="AD810" i="93"/>
  <c r="AD809" i="93"/>
  <c r="AD808" i="93"/>
  <c r="AD807" i="93"/>
  <c r="AD806" i="93"/>
  <c r="AD805" i="93"/>
  <c r="AD804" i="93"/>
  <c r="AD803" i="93"/>
  <c r="AD802" i="93"/>
  <c r="AD801" i="93"/>
  <c r="AD800" i="93"/>
  <c r="AD799" i="93"/>
  <c r="AD798" i="93"/>
  <c r="AD797" i="93"/>
  <c r="AD796" i="93"/>
  <c r="AD795" i="93"/>
  <c r="AD794" i="93"/>
  <c r="AD793" i="93"/>
  <c r="AD792" i="93"/>
  <c r="AD791" i="93"/>
  <c r="AD790" i="93"/>
  <c r="AD789" i="93"/>
  <c r="AD788" i="93"/>
  <c r="AD787" i="93"/>
  <c r="AD786" i="93"/>
  <c r="AD785" i="93"/>
  <c r="AD784" i="93"/>
  <c r="AD783" i="93"/>
  <c r="AD782" i="93"/>
  <c r="AD781" i="93"/>
  <c r="AD780" i="93"/>
  <c r="AD779" i="93"/>
  <c r="AD778" i="93"/>
  <c r="AD777" i="93"/>
  <c r="AD776" i="93"/>
  <c r="AD775" i="93"/>
  <c r="AD774" i="93"/>
  <c r="AD773" i="93"/>
  <c r="AD772" i="93"/>
  <c r="AD771" i="93"/>
  <c r="AD770" i="93"/>
  <c r="AD769" i="93"/>
  <c r="AD768" i="93"/>
  <c r="AD767" i="93"/>
  <c r="AD766" i="93"/>
  <c r="AD765" i="93"/>
  <c r="AD764" i="93"/>
  <c r="AD763" i="93"/>
  <c r="AD762" i="93"/>
  <c r="AD761" i="93"/>
  <c r="AD760" i="93"/>
  <c r="AD759" i="93"/>
  <c r="AD758" i="93"/>
  <c r="AD757" i="93"/>
  <c r="AD756" i="93"/>
  <c r="AD755" i="93"/>
  <c r="AD754" i="93"/>
  <c r="AD753" i="93"/>
  <c r="AD752" i="93"/>
  <c r="AD751" i="93"/>
  <c r="AD750" i="93"/>
  <c r="AD749" i="93"/>
  <c r="AD748" i="93"/>
  <c r="AD747" i="93"/>
  <c r="AD746" i="93"/>
  <c r="AD745" i="93"/>
  <c r="AD744" i="93"/>
  <c r="AD743" i="93"/>
  <c r="AD742" i="93"/>
  <c r="AD741" i="93"/>
  <c r="AD740" i="93"/>
  <c r="AD739" i="93"/>
  <c r="AD738" i="93"/>
  <c r="AD737" i="93"/>
  <c r="AD736" i="93"/>
  <c r="AD735" i="93"/>
  <c r="AD734" i="93"/>
  <c r="AD733" i="93"/>
  <c r="AD732" i="93"/>
  <c r="AD731" i="93"/>
  <c r="AD730" i="93"/>
  <c r="AD729" i="93"/>
  <c r="AD728" i="93"/>
  <c r="AD727" i="93"/>
  <c r="AD726" i="93"/>
  <c r="AD725" i="93"/>
  <c r="AD724" i="93"/>
  <c r="AD723" i="93"/>
  <c r="AD722" i="93"/>
  <c r="AD721" i="93"/>
  <c r="AD720" i="93"/>
  <c r="AD719" i="93"/>
  <c r="AD718" i="93"/>
  <c r="AD717" i="93"/>
  <c r="AD716" i="93"/>
  <c r="AD715" i="93"/>
  <c r="AD714" i="93"/>
  <c r="AD713" i="93"/>
  <c r="AD712" i="93"/>
  <c r="AD711" i="93"/>
  <c r="AD710" i="93"/>
  <c r="AD709" i="93"/>
  <c r="AD708" i="93"/>
  <c r="AD707" i="93"/>
  <c r="AD706" i="93"/>
  <c r="AD705" i="93"/>
  <c r="AD704" i="93"/>
  <c r="AD703" i="93"/>
  <c r="AD702" i="93"/>
  <c r="AD701" i="93"/>
  <c r="AD700" i="93"/>
  <c r="AD699" i="93"/>
  <c r="AD698" i="93"/>
  <c r="AD697" i="93"/>
  <c r="AD696" i="93"/>
  <c r="AD695" i="93"/>
  <c r="AD694" i="93"/>
  <c r="AD693" i="93"/>
  <c r="AD692" i="93"/>
  <c r="AD691" i="93"/>
  <c r="AD690" i="93"/>
  <c r="AD689" i="93"/>
  <c r="AD688" i="93"/>
  <c r="AD687" i="93"/>
  <c r="AD686" i="93"/>
  <c r="AD685" i="93"/>
  <c r="AD684" i="93"/>
  <c r="AD683" i="93"/>
  <c r="AD682" i="93"/>
  <c r="AD681" i="93"/>
  <c r="AD680" i="93"/>
  <c r="AD679" i="93"/>
  <c r="AD678" i="93"/>
  <c r="AD677" i="93"/>
  <c r="AD676" i="93"/>
  <c r="AD675" i="93"/>
  <c r="AD674" i="93"/>
  <c r="AD673" i="93"/>
  <c r="AD672" i="93"/>
  <c r="AD671" i="93"/>
  <c r="AD670" i="93"/>
  <c r="AD669" i="93"/>
  <c r="AD668" i="93"/>
  <c r="AD667" i="93"/>
  <c r="AD666" i="93"/>
  <c r="AD665" i="93"/>
  <c r="AD664" i="93"/>
  <c r="AD663" i="93"/>
  <c r="AD662" i="93"/>
  <c r="AD661" i="93"/>
  <c r="AD660" i="93"/>
  <c r="AD659" i="93"/>
  <c r="AD658" i="93"/>
  <c r="AD657" i="93"/>
  <c r="AD656" i="93"/>
  <c r="AD655" i="93"/>
  <c r="AD654" i="93"/>
  <c r="AD653" i="93"/>
  <c r="AD652" i="93"/>
  <c r="AD651" i="93"/>
  <c r="AD650" i="93"/>
  <c r="AD649" i="93"/>
  <c r="AD648" i="93"/>
  <c r="AD647" i="93"/>
  <c r="AD646" i="93"/>
  <c r="AD645" i="93"/>
  <c r="AD644" i="93"/>
  <c r="AD643" i="93"/>
  <c r="AD642" i="93"/>
  <c r="AD641" i="93"/>
  <c r="AD640" i="93"/>
  <c r="AD639" i="93"/>
  <c r="AD638" i="93"/>
  <c r="AD637" i="93"/>
  <c r="AD636" i="93"/>
  <c r="AD635" i="93"/>
  <c r="AD634" i="93"/>
  <c r="AD633" i="93"/>
  <c r="AD632" i="93"/>
  <c r="AD631" i="93"/>
  <c r="AD630" i="93"/>
  <c r="AD629" i="93"/>
  <c r="AD628" i="93"/>
  <c r="AD627" i="93"/>
  <c r="AD626" i="93"/>
  <c r="AD625" i="93"/>
  <c r="AD624" i="93"/>
  <c r="AD623" i="93"/>
  <c r="AD622" i="93"/>
  <c r="AD621" i="93"/>
  <c r="AD620" i="93"/>
  <c r="AD619" i="93"/>
  <c r="AD618" i="93"/>
  <c r="AD617" i="93"/>
  <c r="AD616" i="93"/>
  <c r="AD615" i="93"/>
  <c r="AD614" i="93"/>
  <c r="AD613" i="93"/>
  <c r="AD612" i="93"/>
  <c r="AD611" i="93"/>
  <c r="AD610" i="93"/>
  <c r="AD609" i="93"/>
  <c r="AD608" i="93"/>
  <c r="AD607" i="93"/>
  <c r="AD606" i="93"/>
  <c r="AD605" i="93"/>
  <c r="AD604" i="93"/>
  <c r="AD603" i="93"/>
  <c r="AD602" i="93"/>
  <c r="AD601" i="93"/>
  <c r="AD600" i="93"/>
  <c r="AD599" i="93"/>
  <c r="AD598" i="93"/>
  <c r="AD597" i="93"/>
  <c r="AD596" i="93"/>
  <c r="AD595" i="93"/>
  <c r="AD594" i="93"/>
  <c r="AD593" i="93"/>
  <c r="AD592" i="93"/>
  <c r="AD591" i="93"/>
  <c r="AD590" i="93"/>
  <c r="AD589" i="93"/>
  <c r="AD588" i="93"/>
  <c r="AD587" i="93"/>
  <c r="AD586" i="93"/>
  <c r="AD585" i="93"/>
  <c r="AD584" i="93"/>
  <c r="AD583" i="93"/>
  <c r="AD582" i="93"/>
  <c r="AD581" i="93"/>
  <c r="AD580" i="93"/>
  <c r="AD579" i="93"/>
  <c r="AD578" i="93"/>
  <c r="AD577" i="93"/>
  <c r="AD576" i="93"/>
  <c r="AD575" i="93"/>
  <c r="AD574" i="93"/>
  <c r="AD573" i="93"/>
  <c r="AD572" i="93"/>
  <c r="AD571" i="93"/>
  <c r="AD570" i="93"/>
  <c r="AD569" i="93"/>
  <c r="AD568" i="93"/>
  <c r="AD567" i="93"/>
  <c r="AD566" i="93"/>
  <c r="AD565" i="93"/>
  <c r="AD564" i="93"/>
  <c r="AD563" i="93"/>
  <c r="AD562" i="93"/>
  <c r="AD561" i="93"/>
  <c r="AD560" i="93"/>
  <c r="AD559" i="93"/>
  <c r="AD558" i="93"/>
  <c r="AD557" i="93"/>
  <c r="AD556" i="93"/>
  <c r="AD555" i="93"/>
  <c r="AD554" i="93"/>
  <c r="AD553" i="93"/>
  <c r="AD552" i="93"/>
  <c r="AD551" i="93"/>
  <c r="AD550" i="93"/>
  <c r="AD549" i="93"/>
  <c r="AD548" i="93"/>
  <c r="AD547" i="93"/>
  <c r="AD546" i="93"/>
  <c r="AD545" i="93"/>
  <c r="AD544" i="93"/>
  <c r="AD543" i="93"/>
  <c r="AD542" i="93"/>
  <c r="AD541" i="93"/>
  <c r="AD540" i="93"/>
  <c r="AD539" i="93"/>
  <c r="AD538" i="93"/>
  <c r="AD537" i="93"/>
  <c r="AD536" i="93"/>
  <c r="AD535" i="93"/>
  <c r="AD534" i="93"/>
  <c r="AD533" i="93"/>
  <c r="AD532" i="93"/>
  <c r="AD531" i="93"/>
  <c r="AD530" i="93"/>
  <c r="AD529" i="93"/>
  <c r="AD528" i="93"/>
  <c r="AD527" i="93"/>
  <c r="AD526" i="93"/>
  <c r="AD525" i="93"/>
  <c r="AD524" i="93"/>
  <c r="AD523" i="93"/>
  <c r="AD522" i="93"/>
  <c r="AD521" i="93"/>
  <c r="AD520" i="93"/>
  <c r="AD519" i="93"/>
  <c r="AD518" i="93"/>
  <c r="AD517" i="93"/>
  <c r="AD516" i="93"/>
  <c r="AD515" i="93"/>
  <c r="AD514" i="93"/>
  <c r="AD513" i="93"/>
  <c r="AD512" i="93"/>
  <c r="AD511" i="93"/>
  <c r="AD510" i="93"/>
  <c r="AD509" i="93"/>
  <c r="AD508" i="93"/>
  <c r="AD507" i="93"/>
  <c r="AD506" i="93"/>
  <c r="AD505" i="93"/>
  <c r="AD504" i="93"/>
  <c r="AD503" i="93"/>
  <c r="AD502" i="93"/>
  <c r="AD501" i="93"/>
  <c r="AD500" i="93"/>
  <c r="AD499" i="93"/>
  <c r="AD498" i="93"/>
  <c r="AD497" i="93"/>
  <c r="AD496" i="93"/>
  <c r="AD495" i="93"/>
  <c r="AD494" i="93"/>
  <c r="AD493" i="93"/>
  <c r="AD492" i="93"/>
  <c r="AD491" i="93"/>
  <c r="AD490" i="93"/>
  <c r="AD489" i="93"/>
  <c r="AD488" i="93"/>
  <c r="AD487" i="93"/>
  <c r="AD486" i="93"/>
  <c r="AD485" i="93"/>
  <c r="AD484" i="93"/>
  <c r="AD483" i="93"/>
  <c r="AD482" i="93"/>
  <c r="AD481" i="93"/>
  <c r="AD480" i="93"/>
  <c r="AD479" i="93"/>
  <c r="AD478" i="93"/>
  <c r="AD477" i="93"/>
  <c r="AD476" i="93"/>
  <c r="AD475" i="93"/>
  <c r="AD474" i="93"/>
  <c r="AD473" i="93"/>
  <c r="AD472" i="93"/>
  <c r="AD471" i="93"/>
  <c r="AD470" i="93"/>
  <c r="AD469" i="93"/>
  <c r="AD468" i="93"/>
  <c r="AD467" i="93"/>
  <c r="AD466" i="93"/>
  <c r="AD465" i="93"/>
  <c r="AD464" i="93"/>
  <c r="AD463" i="93"/>
  <c r="AD462" i="93"/>
  <c r="AD461" i="93"/>
  <c r="AD460" i="93"/>
  <c r="AD459" i="93"/>
  <c r="AD458" i="93"/>
  <c r="AD457" i="93"/>
  <c r="AD456" i="93"/>
  <c r="AD455" i="93"/>
  <c r="AD454" i="93"/>
  <c r="AD453" i="93"/>
  <c r="AD452" i="93"/>
  <c r="AD451" i="93"/>
  <c r="AD450" i="93"/>
  <c r="AD449" i="93"/>
  <c r="AD448" i="93"/>
  <c r="AD447" i="93"/>
  <c r="AD446" i="93"/>
  <c r="AD445" i="93"/>
  <c r="AD444" i="93"/>
  <c r="AD443" i="93"/>
  <c r="AD442" i="93"/>
  <c r="AD441" i="93"/>
  <c r="AD440" i="93"/>
  <c r="AD439" i="93"/>
  <c r="AD438" i="93"/>
  <c r="AD437" i="93"/>
  <c r="AD436" i="93"/>
  <c r="AD435" i="93"/>
  <c r="AD434" i="93"/>
  <c r="AD433" i="93"/>
  <c r="AD432" i="93"/>
  <c r="AD431" i="93"/>
  <c r="AD430" i="93"/>
  <c r="AD429" i="93"/>
  <c r="AD428" i="93"/>
  <c r="AD427" i="93"/>
  <c r="AD426" i="93"/>
  <c r="AD425" i="93"/>
  <c r="AD424" i="93"/>
  <c r="AD423" i="93"/>
  <c r="AD422" i="93"/>
  <c r="AD421" i="93"/>
  <c r="AD420" i="93"/>
  <c r="AD419" i="93"/>
  <c r="AD418" i="93"/>
  <c r="AD417" i="93"/>
  <c r="AD416" i="93"/>
  <c r="AD415" i="93"/>
  <c r="AD414" i="93"/>
  <c r="AD413" i="93"/>
  <c r="AD412" i="93"/>
  <c r="AD411" i="93"/>
  <c r="AD410" i="93"/>
  <c r="AD409" i="93"/>
  <c r="AD408" i="93"/>
  <c r="AD407" i="93"/>
  <c r="AD406" i="93"/>
  <c r="AD405" i="93"/>
  <c r="AD404" i="93"/>
  <c r="AD403" i="93"/>
  <c r="AD402" i="93"/>
  <c r="AD401" i="93"/>
  <c r="AD400" i="93"/>
  <c r="AD399" i="93"/>
  <c r="AD398" i="93"/>
  <c r="AD397" i="93"/>
  <c r="AD396" i="93"/>
  <c r="AD395" i="93"/>
  <c r="AD394" i="93"/>
  <c r="AD393" i="93"/>
  <c r="AD392" i="93"/>
  <c r="AD391" i="93"/>
  <c r="AD390" i="93"/>
  <c r="AD389" i="93"/>
  <c r="AD388" i="93"/>
  <c r="AD387" i="93"/>
  <c r="AD386" i="93"/>
  <c r="AD385" i="93"/>
  <c r="AD384" i="93"/>
  <c r="AD383" i="93"/>
  <c r="AD382" i="93"/>
  <c r="AD381" i="93"/>
  <c r="AD380" i="93"/>
  <c r="AD379" i="93"/>
  <c r="AD378" i="93"/>
  <c r="AD377" i="93"/>
  <c r="AD376" i="93"/>
  <c r="AD375" i="93"/>
  <c r="AD374" i="93"/>
  <c r="AD373" i="93"/>
  <c r="AD372" i="93"/>
  <c r="AD371" i="93"/>
  <c r="AD370" i="93"/>
  <c r="AD369" i="93"/>
  <c r="AD368" i="93"/>
  <c r="AD367" i="93"/>
  <c r="AD366" i="93"/>
  <c r="AD365" i="93"/>
  <c r="AD364" i="93"/>
  <c r="AD363" i="93"/>
  <c r="AD362" i="93"/>
  <c r="AD361" i="93"/>
  <c r="AD360" i="93"/>
  <c r="AD359" i="93"/>
  <c r="AD358" i="93"/>
  <c r="AD357" i="93"/>
  <c r="AD356" i="93"/>
  <c r="AD355" i="93"/>
  <c r="AD354" i="93"/>
  <c r="AD353" i="93"/>
  <c r="AD352" i="93"/>
  <c r="AD351" i="93"/>
  <c r="AD350" i="93"/>
  <c r="AD349" i="93"/>
  <c r="AD348" i="93"/>
  <c r="AD347" i="93"/>
  <c r="AD346" i="93"/>
  <c r="AD345" i="93"/>
  <c r="AD344" i="93"/>
  <c r="AD343" i="93"/>
  <c r="AD342" i="93"/>
  <c r="AD341" i="93"/>
  <c r="AD340" i="93"/>
  <c r="AD339" i="93"/>
  <c r="AD338" i="93"/>
  <c r="AD337" i="93"/>
  <c r="AD336" i="93"/>
  <c r="AD335" i="93"/>
  <c r="AD334" i="93"/>
  <c r="AD333" i="93"/>
  <c r="AD332" i="93"/>
  <c r="AD331" i="93"/>
  <c r="AD330" i="93"/>
  <c r="AD329" i="93"/>
  <c r="AD328" i="93"/>
  <c r="AD327" i="93"/>
  <c r="AD326" i="93"/>
  <c r="AD325" i="93"/>
  <c r="AD324" i="93"/>
  <c r="AD323" i="93"/>
  <c r="AD322" i="93"/>
  <c r="AD321" i="93"/>
  <c r="AD320" i="93"/>
  <c r="AD319" i="93"/>
  <c r="AD318" i="93"/>
  <c r="AD317" i="93"/>
  <c r="AD316" i="93"/>
  <c r="AD315" i="93"/>
  <c r="AD314" i="93"/>
  <c r="AD313" i="93"/>
  <c r="AD312" i="93"/>
  <c r="AD311" i="93"/>
  <c r="AD310" i="93"/>
  <c r="AD309" i="93"/>
  <c r="AD308" i="93"/>
  <c r="AD307" i="93"/>
  <c r="AD306" i="93"/>
  <c r="AD305" i="93"/>
  <c r="AD304" i="93"/>
  <c r="AD303" i="93"/>
  <c r="AD302" i="93"/>
  <c r="AD301" i="93"/>
  <c r="AD300" i="93"/>
  <c r="AD299" i="93"/>
  <c r="AD298" i="93"/>
  <c r="AD297" i="93"/>
  <c r="AD296" i="93"/>
  <c r="AD295" i="93"/>
  <c r="AD294" i="93"/>
  <c r="AD293" i="93"/>
  <c r="AD292" i="93"/>
  <c r="AD291" i="93"/>
  <c r="AD290" i="93"/>
  <c r="AD289" i="93"/>
  <c r="AD288" i="93"/>
  <c r="AD287" i="93"/>
  <c r="AD286" i="93"/>
  <c r="AD285" i="93"/>
  <c r="AD284" i="93"/>
  <c r="AD283" i="93"/>
  <c r="AD282" i="93"/>
  <c r="AD281" i="93"/>
  <c r="AD280" i="93"/>
  <c r="AD279" i="93"/>
  <c r="AD278" i="93"/>
  <c r="AD277" i="93"/>
  <c r="AD276" i="93"/>
  <c r="AD275" i="93"/>
  <c r="AD274" i="93"/>
  <c r="AD273" i="93"/>
  <c r="AD272" i="93"/>
  <c r="AD271" i="93"/>
  <c r="AD270" i="93"/>
  <c r="AD269" i="93"/>
  <c r="AD268" i="93"/>
  <c r="AD267" i="93"/>
  <c r="AD266" i="93"/>
  <c r="AD265" i="93"/>
  <c r="AD264" i="93"/>
  <c r="AD263" i="93"/>
  <c r="AD262" i="93"/>
  <c r="AD261" i="93"/>
  <c r="AD260" i="93"/>
  <c r="AD259" i="93"/>
  <c r="AD258" i="93"/>
  <c r="AD257" i="93"/>
  <c r="AD256" i="93"/>
  <c r="AD255" i="93"/>
  <c r="AD254" i="93"/>
  <c r="AD253" i="93"/>
  <c r="AD252" i="93"/>
  <c r="AD251" i="93"/>
  <c r="AD250" i="93"/>
  <c r="AD249" i="93"/>
  <c r="AD248" i="93"/>
  <c r="AD247" i="93"/>
  <c r="AD246" i="93"/>
  <c r="AD245" i="93"/>
  <c r="AD244" i="93"/>
  <c r="AD243" i="93"/>
  <c r="AD242" i="93"/>
  <c r="AD241" i="93"/>
  <c r="AD240" i="93"/>
  <c r="AD239" i="93"/>
  <c r="AD238" i="93"/>
  <c r="AD237" i="93"/>
  <c r="AD236" i="93"/>
  <c r="AD235" i="93"/>
  <c r="AD234" i="93"/>
  <c r="AD233" i="93"/>
  <c r="AD232" i="93"/>
  <c r="AD231" i="93"/>
  <c r="AD230" i="93"/>
  <c r="AD229" i="93"/>
  <c r="AD228" i="93"/>
  <c r="AD227" i="93"/>
  <c r="AD226" i="93"/>
  <c r="AD225" i="93"/>
  <c r="AD224" i="93"/>
  <c r="AD223" i="93"/>
  <c r="AD222" i="93"/>
  <c r="AD221" i="93"/>
  <c r="AD220" i="93"/>
  <c r="AD219" i="93"/>
  <c r="AD218" i="93"/>
  <c r="AD217" i="93"/>
  <c r="AD216" i="93"/>
  <c r="AD215" i="93"/>
  <c r="AD214" i="93"/>
  <c r="AD213" i="93"/>
  <c r="AD212" i="93"/>
  <c r="AD211" i="93"/>
  <c r="AD210" i="93"/>
  <c r="AD209" i="93"/>
  <c r="AD208" i="93"/>
  <c r="AD207" i="93"/>
  <c r="AD206" i="93"/>
  <c r="AD205" i="93"/>
  <c r="AD204" i="93"/>
  <c r="AD203" i="93"/>
  <c r="AD202" i="93"/>
  <c r="AD201" i="93"/>
  <c r="AD200" i="93"/>
  <c r="AD199" i="93"/>
  <c r="AD198" i="93"/>
  <c r="AD197" i="93"/>
  <c r="AD196" i="93"/>
  <c r="AD195" i="93"/>
  <c r="AD194" i="93"/>
  <c r="AD193" i="93"/>
  <c r="AD192" i="93"/>
  <c r="AD191" i="93"/>
  <c r="AD190" i="93"/>
  <c r="AD189" i="93"/>
  <c r="AD188" i="93"/>
  <c r="AD187" i="93"/>
  <c r="AD186" i="93"/>
  <c r="AD185" i="93"/>
  <c r="AD184" i="93"/>
  <c r="AD183" i="93"/>
  <c r="AD182" i="93"/>
  <c r="AD181" i="93"/>
  <c r="AD180" i="93"/>
  <c r="AD179" i="93"/>
  <c r="AD178" i="93"/>
  <c r="AD177" i="93"/>
  <c r="AD176" i="93"/>
  <c r="AD175" i="93"/>
  <c r="AD174" i="93"/>
  <c r="AD173" i="93"/>
  <c r="AD172" i="93"/>
  <c r="AD171" i="93"/>
  <c r="AD170" i="93"/>
  <c r="AD169" i="93"/>
  <c r="AD168" i="93"/>
  <c r="AD167" i="93"/>
  <c r="AD166" i="93"/>
  <c r="AD165" i="93"/>
  <c r="AD164" i="93"/>
  <c r="AD163" i="93"/>
  <c r="AD162" i="93"/>
  <c r="AD161" i="93"/>
  <c r="AD160" i="93"/>
  <c r="AD159" i="93"/>
  <c r="AD158" i="93"/>
  <c r="AD157" i="93"/>
  <c r="AD156" i="93"/>
  <c r="AD155" i="93"/>
  <c r="AD154" i="93"/>
  <c r="AD153" i="93"/>
  <c r="AD152" i="93"/>
  <c r="AD151" i="93"/>
  <c r="AD150" i="93"/>
  <c r="AD149" i="93"/>
  <c r="AD148" i="93"/>
  <c r="AD147" i="93"/>
  <c r="AD146" i="93"/>
  <c r="AD145" i="93"/>
  <c r="AD144" i="93"/>
  <c r="AD143" i="93"/>
  <c r="AD142" i="93"/>
  <c r="AD141" i="93"/>
  <c r="AD140" i="93"/>
  <c r="AD139" i="93"/>
  <c r="AD138" i="93"/>
  <c r="AD137" i="93"/>
  <c r="AD136" i="93"/>
  <c r="AD135" i="93"/>
  <c r="AD134" i="93"/>
  <c r="AD133" i="93"/>
  <c r="AD132" i="93"/>
  <c r="AD131" i="93"/>
  <c r="AD130" i="93"/>
  <c r="AD129" i="93"/>
  <c r="AD128" i="93"/>
  <c r="AD127" i="93"/>
  <c r="AD126" i="93"/>
  <c r="AD125" i="93"/>
  <c r="AD124" i="93"/>
  <c r="AD123" i="93"/>
  <c r="AH1006" i="97"/>
  <c r="AH1005" i="97"/>
  <c r="AH1004" i="97"/>
  <c r="AH1003" i="97"/>
  <c r="AH1002" i="97"/>
  <c r="AH1001" i="97"/>
  <c r="AH1000" i="97"/>
  <c r="AH999" i="97"/>
  <c r="AH998" i="97"/>
  <c r="AH997" i="97"/>
  <c r="AH996" i="97"/>
  <c r="AH995" i="97"/>
  <c r="AH994" i="97"/>
  <c r="AH993" i="97"/>
  <c r="AH992" i="97"/>
  <c r="AH991" i="97"/>
  <c r="AH990" i="97"/>
  <c r="AH989" i="97"/>
  <c r="AH988" i="97"/>
  <c r="AH987" i="97"/>
  <c r="AH986" i="97"/>
  <c r="AH985" i="97"/>
  <c r="AH984" i="97"/>
  <c r="AH983" i="97"/>
  <c r="AH982" i="97"/>
  <c r="AH981" i="97"/>
  <c r="AH980" i="97"/>
  <c r="AH979" i="97"/>
  <c r="AH978" i="97"/>
  <c r="AH977" i="97"/>
  <c r="AH976" i="97"/>
  <c r="AH975" i="97"/>
  <c r="AH974" i="97"/>
  <c r="AH973" i="97"/>
  <c r="AH972" i="97"/>
  <c r="AH971" i="97"/>
  <c r="AH970" i="97"/>
  <c r="AH969" i="97"/>
  <c r="AH968" i="97"/>
  <c r="AH967" i="97"/>
  <c r="AH966" i="97"/>
  <c r="AH965" i="97"/>
  <c r="AH964" i="97"/>
  <c r="AH963" i="97"/>
  <c r="AH962" i="97"/>
  <c r="AH961" i="97"/>
  <c r="AH960" i="97"/>
  <c r="AH959" i="97"/>
  <c r="AH958" i="97"/>
  <c r="AH957" i="97"/>
  <c r="AH956" i="97"/>
  <c r="AH955" i="97"/>
  <c r="AH954" i="97"/>
  <c r="AH953" i="97"/>
  <c r="AH952" i="97"/>
  <c r="AH951" i="97"/>
  <c r="AH950" i="97"/>
  <c r="AH949" i="97"/>
  <c r="AH948" i="97"/>
  <c r="AH947" i="97"/>
  <c r="AH946" i="97"/>
  <c r="AH945" i="97"/>
  <c r="AH944" i="97"/>
  <c r="AH943" i="97"/>
  <c r="AH942" i="97"/>
  <c r="AH941" i="97"/>
  <c r="AH940" i="97"/>
  <c r="AH939" i="97"/>
  <c r="AH938" i="97"/>
  <c r="AH937" i="97"/>
  <c r="AH936" i="97"/>
  <c r="AH935" i="97"/>
  <c r="AH934" i="97"/>
  <c r="AH933" i="97"/>
  <c r="AH932" i="97"/>
  <c r="AH931" i="97"/>
  <c r="AH930" i="97"/>
  <c r="AH929" i="97"/>
  <c r="AH928" i="97"/>
  <c r="AH927" i="97"/>
  <c r="AH926" i="97"/>
  <c r="AH925" i="97"/>
  <c r="AH924" i="97"/>
  <c r="AH923" i="97"/>
  <c r="AH922" i="97"/>
  <c r="AH921" i="97"/>
  <c r="AH920" i="97"/>
  <c r="AH919" i="97"/>
  <c r="AH918" i="97"/>
  <c r="AH917" i="97"/>
  <c r="AH916" i="97"/>
  <c r="AH915" i="97"/>
  <c r="AH914" i="97"/>
  <c r="AH913" i="97"/>
  <c r="AH912" i="97"/>
  <c r="AH911" i="97"/>
  <c r="AH910" i="97"/>
  <c r="AH909" i="97"/>
  <c r="AH908" i="97"/>
  <c r="AH907" i="97"/>
  <c r="AH906" i="97"/>
  <c r="AH905" i="97"/>
  <c r="AH904" i="97"/>
  <c r="AH903" i="97"/>
  <c r="AH902" i="97"/>
  <c r="AH901" i="97"/>
  <c r="AH900" i="97"/>
  <c r="AH899" i="97"/>
  <c r="AH898" i="97"/>
  <c r="AH897" i="97"/>
  <c r="AH896" i="97"/>
  <c r="AH895" i="97"/>
  <c r="AH894" i="97"/>
  <c r="AH893" i="97"/>
  <c r="AH892" i="97"/>
  <c r="AH891" i="97"/>
  <c r="AH890" i="97"/>
  <c r="AH889" i="97"/>
  <c r="AH888" i="97"/>
  <c r="AH887" i="97"/>
  <c r="AH886" i="97"/>
  <c r="AH885" i="97"/>
  <c r="AH884" i="97"/>
  <c r="AH883" i="97"/>
  <c r="AH882" i="97"/>
  <c r="AH881" i="97"/>
  <c r="AH880" i="97"/>
  <c r="AH879" i="97"/>
  <c r="AH878" i="97"/>
  <c r="AH877" i="97"/>
  <c r="AH876" i="97"/>
  <c r="AH875" i="97"/>
  <c r="AH874" i="97"/>
  <c r="AH873" i="97"/>
  <c r="AH872" i="97"/>
  <c r="AH871" i="97"/>
  <c r="AH870" i="97"/>
  <c r="AH869" i="97"/>
  <c r="AH868" i="97"/>
  <c r="AH867" i="97"/>
  <c r="AH866" i="97"/>
  <c r="AH865" i="97"/>
  <c r="AH864" i="97"/>
  <c r="AH863" i="97"/>
  <c r="AH862" i="97"/>
  <c r="AH861" i="97"/>
  <c r="AH860" i="97"/>
  <c r="AH859" i="97"/>
  <c r="AH858" i="97"/>
  <c r="AH857" i="97"/>
  <c r="AH856" i="97"/>
  <c r="AH855" i="97"/>
  <c r="AH854" i="97"/>
  <c r="AH853" i="97"/>
  <c r="AH852" i="97"/>
  <c r="AH851" i="97"/>
  <c r="AH850" i="97"/>
  <c r="AH849" i="97"/>
  <c r="AH848" i="97"/>
  <c r="AH847" i="97"/>
  <c r="AH846" i="97"/>
  <c r="AH845" i="97"/>
  <c r="AH844" i="97"/>
  <c r="AH843" i="97"/>
  <c r="AH842" i="97"/>
  <c r="AH841" i="97"/>
  <c r="AH840" i="97"/>
  <c r="AH839" i="97"/>
  <c r="AH838" i="97"/>
  <c r="AH837" i="97"/>
  <c r="AH836" i="97"/>
  <c r="AH835" i="97"/>
  <c r="AH834" i="97"/>
  <c r="AH833" i="97"/>
  <c r="AH832" i="97"/>
  <c r="AH831" i="97"/>
  <c r="AH830" i="97"/>
  <c r="AH829" i="97"/>
  <c r="AH828" i="97"/>
  <c r="AH827" i="97"/>
  <c r="AH826" i="97"/>
  <c r="AH825" i="97"/>
  <c r="AH824" i="97"/>
  <c r="AH823" i="97"/>
  <c r="AH822" i="97"/>
  <c r="AH821" i="97"/>
  <c r="AH820" i="97"/>
  <c r="AH819" i="97"/>
  <c r="AH818" i="97"/>
  <c r="AH817" i="97"/>
  <c r="AH816" i="97"/>
  <c r="AH815" i="97"/>
  <c r="AH814" i="97"/>
  <c r="AH813" i="97"/>
  <c r="AH812" i="97"/>
  <c r="AH811" i="97"/>
  <c r="AH810" i="97"/>
  <c r="AH809" i="97"/>
  <c r="AH808" i="97"/>
  <c r="AH807" i="97"/>
  <c r="AH806" i="97"/>
  <c r="AH805" i="97"/>
  <c r="AH804" i="97"/>
  <c r="AH803" i="97"/>
  <c r="AH802" i="97"/>
  <c r="AH801" i="97"/>
  <c r="AH800" i="97"/>
  <c r="AH799" i="97"/>
  <c r="AH798" i="97"/>
  <c r="AH797" i="97"/>
  <c r="AH796" i="97"/>
  <c r="AH795" i="97"/>
  <c r="AH794" i="97"/>
  <c r="AH793" i="97"/>
  <c r="AH792" i="97"/>
  <c r="AH791" i="97"/>
  <c r="AH790" i="97"/>
  <c r="AH789" i="97"/>
  <c r="AH788" i="97"/>
  <c r="AH787" i="97"/>
  <c r="AH786" i="97"/>
  <c r="AH785" i="97"/>
  <c r="AH784" i="97"/>
  <c r="AH783" i="97"/>
  <c r="AH782" i="97"/>
  <c r="AH781" i="97"/>
  <c r="AH780" i="97"/>
  <c r="AH779" i="97"/>
  <c r="AH778" i="97"/>
  <c r="AH777" i="97"/>
  <c r="AH776" i="97"/>
  <c r="AH775" i="97"/>
  <c r="AH774" i="97"/>
  <c r="AH773" i="97"/>
  <c r="AH772" i="97"/>
  <c r="AH771" i="97"/>
  <c r="AH770" i="97"/>
  <c r="AH769" i="97"/>
  <c r="AH768" i="97"/>
  <c r="AH767" i="97"/>
  <c r="AH766" i="97"/>
  <c r="AH765" i="97"/>
  <c r="AH764" i="97"/>
  <c r="AH763" i="97"/>
  <c r="AH762" i="97"/>
  <c r="AH761" i="97"/>
  <c r="AH760" i="97"/>
  <c r="AH759" i="97"/>
  <c r="AH758" i="97"/>
  <c r="AH757" i="97"/>
  <c r="AH756" i="97"/>
  <c r="AH755" i="97"/>
  <c r="AH754" i="97"/>
  <c r="AH753" i="97"/>
  <c r="AH752" i="97"/>
  <c r="AH751" i="97"/>
  <c r="AH750" i="97"/>
  <c r="AH749" i="97"/>
  <c r="AH748" i="97"/>
  <c r="AH747" i="97"/>
  <c r="AH746" i="97"/>
  <c r="AH745" i="97"/>
  <c r="AH744" i="97"/>
  <c r="AH743" i="97"/>
  <c r="AH742" i="97"/>
  <c r="AH741" i="97"/>
  <c r="AH740" i="97"/>
  <c r="AH739" i="97"/>
  <c r="AH738" i="97"/>
  <c r="AH737" i="97"/>
  <c r="AH736" i="97"/>
  <c r="AH735" i="97"/>
  <c r="AH734" i="97"/>
  <c r="AH733" i="97"/>
  <c r="AH732" i="97"/>
  <c r="AH731" i="97"/>
  <c r="AH730" i="97"/>
  <c r="AH729" i="97"/>
  <c r="AH728" i="97"/>
  <c r="AH727" i="97"/>
  <c r="AH726" i="97"/>
  <c r="AH725" i="97"/>
  <c r="AH724" i="97"/>
  <c r="AH723" i="97"/>
  <c r="AH722" i="97"/>
  <c r="AH721" i="97"/>
  <c r="AH720" i="97"/>
  <c r="AH719" i="97"/>
  <c r="AH718" i="97"/>
  <c r="AH717" i="97"/>
  <c r="AH716" i="97"/>
  <c r="AH715" i="97"/>
  <c r="AH714" i="97"/>
  <c r="AH713" i="97"/>
  <c r="AH712" i="97"/>
  <c r="AH711" i="97"/>
  <c r="AH710" i="97"/>
  <c r="AH709" i="97"/>
  <c r="AH708" i="97"/>
  <c r="AH707" i="97"/>
  <c r="AH706" i="97"/>
  <c r="AH705" i="97"/>
  <c r="AH704" i="97"/>
  <c r="AH703" i="97"/>
  <c r="AH702" i="97"/>
  <c r="AH701" i="97"/>
  <c r="AH700" i="97"/>
  <c r="AH699" i="97"/>
  <c r="AH698" i="97"/>
  <c r="AH697" i="97"/>
  <c r="AH696" i="97"/>
  <c r="AH695" i="97"/>
  <c r="AH694" i="97"/>
  <c r="AH693" i="97"/>
  <c r="AH692" i="97"/>
  <c r="AH691" i="97"/>
  <c r="AH690" i="97"/>
  <c r="AH689" i="97"/>
  <c r="AH688" i="97"/>
  <c r="AH687" i="97"/>
  <c r="AH686" i="97"/>
  <c r="AH685" i="97"/>
  <c r="AH684" i="97"/>
  <c r="AH683" i="97"/>
  <c r="AH682" i="97"/>
  <c r="AH681" i="97"/>
  <c r="AH680" i="97"/>
  <c r="AH679" i="97"/>
  <c r="AH678" i="97"/>
  <c r="AH677" i="97"/>
  <c r="AH676" i="97"/>
  <c r="AH675" i="97"/>
  <c r="AH674" i="97"/>
  <c r="AH673" i="97"/>
  <c r="AH672" i="97"/>
  <c r="AH671" i="97"/>
  <c r="AH670" i="97"/>
  <c r="AH669" i="97"/>
  <c r="AH668" i="97"/>
  <c r="AH667" i="97"/>
  <c r="AH666" i="97"/>
  <c r="AH665" i="97"/>
  <c r="AH664" i="97"/>
  <c r="AH663" i="97"/>
  <c r="AH662" i="97"/>
  <c r="AH661" i="97"/>
  <c r="AH660" i="97"/>
  <c r="AH659" i="97"/>
  <c r="AH658" i="97"/>
  <c r="AH657" i="97"/>
  <c r="AH656" i="97"/>
  <c r="AH655" i="97"/>
  <c r="AH654" i="97"/>
  <c r="AH653" i="97"/>
  <c r="AH652" i="97"/>
  <c r="AH651" i="97"/>
  <c r="AH650" i="97"/>
  <c r="AH649" i="97"/>
  <c r="AH648" i="97"/>
  <c r="AH647" i="97"/>
  <c r="AH646" i="97"/>
  <c r="AH645" i="97"/>
  <c r="AH644" i="97"/>
  <c r="AH643" i="97"/>
  <c r="AH642" i="97"/>
  <c r="AH641" i="97"/>
  <c r="AH640" i="97"/>
  <c r="AH639" i="97"/>
  <c r="AH638" i="97"/>
  <c r="AH637" i="97"/>
  <c r="AH636" i="97"/>
  <c r="AH635" i="97"/>
  <c r="AH634" i="97"/>
  <c r="AH633" i="97"/>
  <c r="AH632" i="97"/>
  <c r="AH631" i="97"/>
  <c r="AH630" i="97"/>
  <c r="AH629" i="97"/>
  <c r="AH628" i="97"/>
  <c r="AH627" i="97"/>
  <c r="AH626" i="97"/>
  <c r="AH625" i="97"/>
  <c r="AH624" i="97"/>
  <c r="AH623" i="97"/>
  <c r="AH622" i="97"/>
  <c r="AH621" i="97"/>
  <c r="AH620" i="97"/>
  <c r="AH619" i="97"/>
  <c r="AH618" i="97"/>
  <c r="AH617" i="97"/>
  <c r="AH616" i="97"/>
  <c r="AH615" i="97"/>
  <c r="AH614" i="97"/>
  <c r="AH613" i="97"/>
  <c r="AH612" i="97"/>
  <c r="AH611" i="97"/>
  <c r="AH610" i="97"/>
  <c r="AH609" i="97"/>
  <c r="AH608" i="97"/>
  <c r="AH607" i="97"/>
  <c r="AH606" i="97"/>
  <c r="AH605" i="97"/>
  <c r="AH604" i="97"/>
  <c r="AH603" i="97"/>
  <c r="AH602" i="97"/>
  <c r="AH601" i="97"/>
  <c r="AH600" i="97"/>
  <c r="AH599" i="97"/>
  <c r="AH598" i="97"/>
  <c r="AH597" i="97"/>
  <c r="AH596" i="97"/>
  <c r="AH595" i="97"/>
  <c r="AH594" i="97"/>
  <c r="AH593" i="97"/>
  <c r="AH592" i="97"/>
  <c r="AH591" i="97"/>
  <c r="AH590" i="97"/>
  <c r="AH589" i="97"/>
  <c r="AH588" i="97"/>
  <c r="AH587" i="97"/>
  <c r="AH586" i="97"/>
  <c r="AH585" i="97"/>
  <c r="AH584" i="97"/>
  <c r="AH583" i="97"/>
  <c r="AH582" i="97"/>
  <c r="AH581" i="97"/>
  <c r="AH580" i="97"/>
  <c r="AH579" i="97"/>
  <c r="AH578" i="97"/>
  <c r="AH577" i="97"/>
  <c r="AH576" i="97"/>
  <c r="AH575" i="97"/>
  <c r="AH574" i="97"/>
  <c r="AH573" i="97"/>
  <c r="AH572" i="97"/>
  <c r="AH571" i="97"/>
  <c r="AH570" i="97"/>
  <c r="AH569" i="97"/>
  <c r="AH568" i="97"/>
  <c r="AH567" i="97"/>
  <c r="AH566" i="97"/>
  <c r="AH565" i="97"/>
  <c r="AH564" i="97"/>
  <c r="AH563" i="97"/>
  <c r="AH562" i="97"/>
  <c r="AH561" i="97"/>
  <c r="AH560" i="97"/>
  <c r="AH559" i="97"/>
  <c r="AH558" i="97"/>
  <c r="AH557" i="97"/>
  <c r="AH556" i="97"/>
  <c r="AH555" i="97"/>
  <c r="AH554" i="97"/>
  <c r="AH553" i="97"/>
  <c r="AH552" i="97"/>
  <c r="AH551" i="97"/>
  <c r="AH550" i="97"/>
  <c r="AH549" i="97"/>
  <c r="AH548" i="97"/>
  <c r="AH547" i="97"/>
  <c r="AH546" i="97"/>
  <c r="AH545" i="97"/>
  <c r="AH544" i="97"/>
  <c r="AH543" i="97"/>
  <c r="AH542" i="97"/>
  <c r="AH541" i="97"/>
  <c r="AH540" i="97"/>
  <c r="AH539" i="97"/>
  <c r="AH538" i="97"/>
  <c r="AH537" i="97"/>
  <c r="AH536" i="97"/>
  <c r="AH535" i="97"/>
  <c r="AH534" i="97"/>
  <c r="AH533" i="97"/>
  <c r="AH532" i="97"/>
  <c r="AH531" i="97"/>
  <c r="AH530" i="97"/>
  <c r="AH529" i="97"/>
  <c r="AH528" i="97"/>
  <c r="AH527" i="97"/>
  <c r="AH526" i="97"/>
  <c r="AH525" i="97"/>
  <c r="AH524" i="97"/>
  <c r="AH523" i="97"/>
  <c r="AH522" i="97"/>
  <c r="AH521" i="97"/>
  <c r="AH520" i="97"/>
  <c r="AH519" i="97"/>
  <c r="AH518" i="97"/>
  <c r="AH517" i="97"/>
  <c r="AH516" i="97"/>
  <c r="AH515" i="97"/>
  <c r="AH514" i="97"/>
  <c r="AH513" i="97"/>
  <c r="AH512" i="97"/>
  <c r="AH511" i="97"/>
  <c r="AH510" i="97"/>
  <c r="AH509" i="97"/>
  <c r="AH508" i="97"/>
  <c r="AH507" i="97"/>
  <c r="AH506" i="97"/>
  <c r="AH505" i="97"/>
  <c r="AH504" i="97"/>
  <c r="AH503" i="97"/>
  <c r="AH502" i="97"/>
  <c r="AH501" i="97"/>
  <c r="AH500" i="97"/>
  <c r="AH499" i="97"/>
  <c r="AH498" i="97"/>
  <c r="AH497" i="97"/>
  <c r="AH496" i="97"/>
  <c r="AH495" i="97"/>
  <c r="AH494" i="97"/>
  <c r="AH493" i="97"/>
  <c r="AH492" i="97"/>
  <c r="AH491" i="97"/>
  <c r="AH490" i="97"/>
  <c r="AH489" i="97"/>
  <c r="AH488" i="97"/>
  <c r="AH487" i="97"/>
  <c r="AH486" i="97"/>
  <c r="AH485" i="97"/>
  <c r="AH484" i="97"/>
  <c r="AH483" i="97"/>
  <c r="AH482" i="97"/>
  <c r="AH481" i="97"/>
  <c r="AH480" i="97"/>
  <c r="AH479" i="97"/>
  <c r="AH478" i="97"/>
  <c r="AH477" i="97"/>
  <c r="AH476" i="97"/>
  <c r="AH475" i="97"/>
  <c r="AH474" i="97"/>
  <c r="AH473" i="97"/>
  <c r="AH472" i="97"/>
  <c r="AH471" i="97"/>
  <c r="AH470" i="97"/>
  <c r="AH469" i="97"/>
  <c r="AH468" i="97"/>
  <c r="AH467" i="97"/>
  <c r="AH466" i="97"/>
  <c r="AH465" i="97"/>
  <c r="AH464" i="97"/>
  <c r="AH463" i="97"/>
  <c r="AH462" i="97"/>
  <c r="AH461" i="97"/>
  <c r="AH460" i="97"/>
  <c r="AH459" i="97"/>
  <c r="AH458" i="97"/>
  <c r="AH457" i="97"/>
  <c r="AH456" i="97"/>
  <c r="AH455" i="97"/>
  <c r="AH454" i="97"/>
  <c r="AH453" i="97"/>
  <c r="AH452" i="97"/>
  <c r="AH451" i="97"/>
  <c r="AH450" i="97"/>
  <c r="AH449" i="97"/>
  <c r="AH448" i="97"/>
  <c r="AH447" i="97"/>
  <c r="AH446" i="97"/>
  <c r="AH445" i="97"/>
  <c r="AH444" i="97"/>
  <c r="AH443" i="97"/>
  <c r="AH442" i="97"/>
  <c r="AH441" i="97"/>
  <c r="AH440" i="97"/>
  <c r="AH439" i="97"/>
  <c r="AH438" i="97"/>
  <c r="AH437" i="97"/>
  <c r="AH436" i="97"/>
  <c r="AH435" i="97"/>
  <c r="AH434" i="97"/>
  <c r="AH433" i="97"/>
  <c r="AH432" i="97"/>
  <c r="AH431" i="97"/>
  <c r="AH430" i="97"/>
  <c r="AH429" i="97"/>
  <c r="AH428" i="97"/>
  <c r="AH427" i="97"/>
  <c r="AH426" i="97"/>
  <c r="AH425" i="97"/>
  <c r="AH424" i="97"/>
  <c r="AH423" i="97"/>
  <c r="AH422" i="97"/>
  <c r="AH421" i="97"/>
  <c r="AH420" i="97"/>
  <c r="AH419" i="97"/>
  <c r="AH418" i="97"/>
  <c r="AH417" i="97"/>
  <c r="AH416" i="97"/>
  <c r="AH415" i="97"/>
  <c r="AH414" i="97"/>
  <c r="AH413" i="97"/>
  <c r="AH412" i="97"/>
  <c r="AH411" i="97"/>
  <c r="AH410" i="97"/>
  <c r="AH409" i="97"/>
  <c r="AH408" i="97"/>
  <c r="AH407" i="97"/>
  <c r="AH406" i="97"/>
  <c r="AH405" i="97"/>
  <c r="AH404" i="97"/>
  <c r="AH403" i="97"/>
  <c r="AH402" i="97"/>
  <c r="AH401" i="97"/>
  <c r="AH400" i="97"/>
  <c r="AH399" i="97"/>
  <c r="AH398" i="97"/>
  <c r="AH397" i="97"/>
  <c r="AH396" i="97"/>
  <c r="AH395" i="97"/>
  <c r="AH394" i="97"/>
  <c r="AH393" i="97"/>
  <c r="AH392" i="97"/>
  <c r="AH391" i="97"/>
  <c r="AH390" i="97"/>
  <c r="AH389" i="97"/>
  <c r="AH388" i="97"/>
  <c r="AH387" i="97"/>
  <c r="AH386" i="97"/>
  <c r="AH385" i="97"/>
  <c r="AH384" i="97"/>
  <c r="AH383" i="97"/>
  <c r="AH382" i="97"/>
  <c r="AH381" i="97"/>
  <c r="AH380" i="97"/>
  <c r="AH379" i="97"/>
  <c r="AH378" i="97"/>
  <c r="AH377" i="97"/>
  <c r="AH376" i="97"/>
  <c r="AH375" i="97"/>
  <c r="AH374" i="97"/>
  <c r="AH373" i="97"/>
  <c r="AH372" i="97"/>
  <c r="AH371" i="97"/>
  <c r="AH370" i="97"/>
  <c r="AH369" i="97"/>
  <c r="AH368" i="97"/>
  <c r="AH367" i="97"/>
  <c r="AH366" i="97"/>
  <c r="AH365" i="97"/>
  <c r="AH364" i="97"/>
  <c r="AH363" i="97"/>
  <c r="AH362" i="97"/>
  <c r="AH361" i="97"/>
  <c r="AH360" i="97"/>
  <c r="AH359" i="97"/>
  <c r="AH358" i="97"/>
  <c r="AH357" i="97"/>
  <c r="AH356" i="97"/>
  <c r="AH355" i="97"/>
  <c r="AH354" i="97"/>
  <c r="AH353" i="97"/>
  <c r="AH352" i="97"/>
  <c r="AH351" i="97"/>
  <c r="AH350" i="97"/>
  <c r="AH349" i="97"/>
  <c r="AH348" i="97"/>
  <c r="AH347" i="97"/>
  <c r="AH346" i="97"/>
  <c r="AH345" i="97"/>
  <c r="AH344" i="97"/>
  <c r="AH343" i="97"/>
  <c r="AH342" i="97"/>
  <c r="AH341" i="97"/>
  <c r="AH340" i="97"/>
  <c r="AH339" i="97"/>
  <c r="AH338" i="97"/>
  <c r="AH337" i="97"/>
  <c r="AH336" i="97"/>
  <c r="AH335" i="97"/>
  <c r="AH334" i="97"/>
  <c r="AH333" i="97"/>
  <c r="AH332" i="97"/>
  <c r="AH331" i="97"/>
  <c r="AH330" i="97"/>
  <c r="AH329" i="97"/>
  <c r="AH328" i="97"/>
  <c r="AH327" i="97"/>
  <c r="AH326" i="97"/>
  <c r="AH325" i="97"/>
  <c r="AH324" i="97"/>
  <c r="AH323" i="97"/>
  <c r="AH322" i="97"/>
  <c r="AH321" i="97"/>
  <c r="AH320" i="97"/>
  <c r="AH319" i="97"/>
  <c r="AH318" i="97"/>
  <c r="AH317" i="97"/>
  <c r="AH316" i="97"/>
  <c r="AH315" i="97"/>
  <c r="AH314" i="97"/>
  <c r="AH313" i="97"/>
  <c r="AH312" i="97"/>
  <c r="AH311" i="97"/>
  <c r="AH310" i="97"/>
  <c r="AH309" i="97"/>
  <c r="AH308" i="97"/>
  <c r="AH307" i="97"/>
  <c r="AH306" i="97"/>
  <c r="AH305" i="97"/>
  <c r="AH304" i="97"/>
  <c r="AH303" i="97"/>
  <c r="AH302" i="97"/>
  <c r="AH301" i="97"/>
  <c r="AH300" i="97"/>
  <c r="AH299" i="97"/>
  <c r="AH298" i="97"/>
  <c r="AH297" i="97"/>
  <c r="AH296" i="97"/>
  <c r="AH295" i="97"/>
  <c r="AH294" i="97"/>
  <c r="AH293" i="97"/>
  <c r="AH292" i="97"/>
  <c r="AH291" i="97"/>
  <c r="AH290" i="97"/>
  <c r="AH289" i="97"/>
  <c r="AH288" i="97"/>
  <c r="AH287" i="97"/>
  <c r="AH286" i="97"/>
  <c r="AH285" i="97"/>
  <c r="AH284" i="97"/>
  <c r="AH283" i="97"/>
  <c r="AH282" i="97"/>
  <c r="AH281" i="97"/>
  <c r="AH280" i="97"/>
  <c r="AH279" i="97"/>
  <c r="AH278" i="97"/>
  <c r="AH277" i="97"/>
  <c r="AH276" i="97"/>
  <c r="AH275" i="97"/>
  <c r="AH274" i="97"/>
  <c r="AH273" i="97"/>
  <c r="AH272" i="97"/>
  <c r="AH271" i="97"/>
  <c r="AH270" i="97"/>
  <c r="AH269" i="97"/>
  <c r="AH268" i="97"/>
  <c r="AH267" i="97"/>
  <c r="AH266" i="97"/>
  <c r="AH265" i="97"/>
  <c r="AH264" i="97"/>
  <c r="AH263" i="97"/>
  <c r="AH262" i="97"/>
  <c r="AH261" i="97"/>
  <c r="AH260" i="97"/>
  <c r="AH259" i="97"/>
  <c r="AH258" i="97"/>
  <c r="AH257" i="97"/>
  <c r="AH256" i="97"/>
  <c r="AH255" i="97"/>
  <c r="AH254" i="97"/>
  <c r="AH253" i="97"/>
  <c r="AH252" i="97"/>
  <c r="AH251" i="97"/>
  <c r="AH250" i="97"/>
  <c r="AH249" i="97"/>
  <c r="AH248" i="97"/>
  <c r="AH247" i="97"/>
  <c r="AH246" i="97"/>
  <c r="AH245" i="97"/>
  <c r="AH244" i="97"/>
  <c r="AH243" i="97"/>
  <c r="AH242" i="97"/>
  <c r="AH241" i="97"/>
  <c r="AH240" i="97"/>
  <c r="AH239" i="97"/>
  <c r="AH238" i="97"/>
  <c r="AH237" i="97"/>
  <c r="AH236" i="97"/>
  <c r="AH235" i="97"/>
  <c r="AH234" i="97"/>
  <c r="AH233" i="97"/>
  <c r="AH232" i="97"/>
  <c r="AH231" i="97"/>
  <c r="AH230" i="97"/>
  <c r="AH229" i="97"/>
  <c r="AH228" i="97"/>
  <c r="AH227" i="97"/>
  <c r="AH226" i="97"/>
  <c r="AH225" i="97"/>
  <c r="AH224" i="97"/>
  <c r="AH223" i="97"/>
  <c r="AH222" i="97"/>
  <c r="AH221" i="97"/>
  <c r="AH220" i="97"/>
  <c r="AH219" i="97"/>
  <c r="AH218" i="97"/>
  <c r="AH217" i="97"/>
  <c r="AH216" i="97"/>
  <c r="AH215" i="97"/>
  <c r="AH214" i="97"/>
  <c r="AH213" i="97"/>
  <c r="AH212" i="97"/>
  <c r="AH211" i="97"/>
  <c r="AH210" i="97"/>
  <c r="AH209" i="97"/>
  <c r="AH208" i="97"/>
  <c r="AH207" i="97"/>
  <c r="AH206" i="97"/>
  <c r="AH205" i="97"/>
  <c r="AH204" i="97"/>
  <c r="AH203" i="97"/>
  <c r="AH202" i="97"/>
  <c r="AH201" i="97"/>
  <c r="AH200" i="97"/>
  <c r="AH199" i="97"/>
  <c r="AH198" i="97"/>
  <c r="AH197" i="97"/>
  <c r="AH196" i="97"/>
  <c r="AH195" i="97"/>
  <c r="AH194" i="97"/>
  <c r="AH193" i="97"/>
  <c r="AH192" i="97"/>
  <c r="AH191" i="97"/>
  <c r="AH190" i="97"/>
  <c r="AH189" i="97"/>
  <c r="AH188" i="97"/>
  <c r="AH187" i="97"/>
  <c r="AH186" i="97"/>
  <c r="AH185" i="97"/>
  <c r="AH184" i="97"/>
  <c r="AH183" i="97"/>
  <c r="AH182" i="97"/>
  <c r="AH181" i="97"/>
  <c r="AH180" i="97"/>
  <c r="AH179" i="97"/>
  <c r="AH178" i="97"/>
  <c r="AH177" i="97"/>
  <c r="AH176" i="97"/>
  <c r="AH175" i="97"/>
  <c r="AH174" i="97"/>
  <c r="AH173" i="97"/>
  <c r="AH172" i="97"/>
  <c r="AH171" i="97"/>
  <c r="AH170" i="97"/>
  <c r="AH169" i="97"/>
  <c r="AH168" i="97"/>
  <c r="AH167" i="97"/>
  <c r="AH166" i="97"/>
  <c r="AH165" i="97"/>
  <c r="AH164" i="97"/>
  <c r="AH163" i="97"/>
  <c r="AH162" i="97"/>
  <c r="AH161" i="97"/>
  <c r="AH160" i="97"/>
  <c r="AH159" i="97"/>
  <c r="AH158" i="97"/>
  <c r="AH157" i="97"/>
  <c r="AH156" i="97"/>
  <c r="AH155" i="97"/>
  <c r="AH154" i="97"/>
  <c r="AH153" i="97"/>
  <c r="AH152" i="97"/>
  <c r="AH151" i="97"/>
  <c r="AH150" i="97"/>
  <c r="AH149" i="97"/>
  <c r="AH148" i="97"/>
  <c r="AH147" i="97"/>
  <c r="AH146" i="97"/>
  <c r="AH145" i="97"/>
  <c r="AH144" i="97"/>
  <c r="AH143" i="97"/>
  <c r="AH142" i="97"/>
  <c r="AH141" i="97"/>
  <c r="AH140" i="97"/>
  <c r="AH139" i="97"/>
  <c r="AH138" i="97"/>
  <c r="AH137" i="97"/>
  <c r="AH136" i="97"/>
  <c r="AH135" i="97"/>
  <c r="AH134" i="97"/>
  <c r="AH133" i="97"/>
  <c r="AH132" i="97"/>
  <c r="AH131" i="97"/>
  <c r="AH130" i="97"/>
  <c r="AH129" i="97"/>
  <c r="AH128" i="97"/>
  <c r="AH127" i="97"/>
  <c r="AH126" i="97"/>
  <c r="AH125" i="97"/>
  <c r="AH124" i="97"/>
  <c r="AH123" i="97"/>
  <c r="AH122" i="97"/>
  <c r="AH121" i="97"/>
  <c r="AH120" i="97"/>
  <c r="AH119" i="97"/>
  <c r="AH118" i="97"/>
  <c r="AH117" i="97"/>
  <c r="AH116" i="97"/>
  <c r="AH115" i="97"/>
  <c r="AH114" i="97"/>
  <c r="AH113" i="97"/>
  <c r="AH112" i="97"/>
  <c r="AH111" i="97"/>
  <c r="AH110" i="97"/>
  <c r="AH109" i="97"/>
  <c r="AH108" i="97"/>
  <c r="AH107" i="97"/>
  <c r="AH106" i="97"/>
  <c r="AH105" i="97"/>
  <c r="AH104" i="97"/>
  <c r="AH103" i="97"/>
  <c r="AH102" i="97"/>
  <c r="AH101" i="97"/>
  <c r="AH100" i="97"/>
  <c r="AH99" i="97"/>
  <c r="AH98" i="97"/>
  <c r="AH97" i="97"/>
  <c r="AH96" i="97"/>
  <c r="AH95" i="97"/>
  <c r="AH94" i="97"/>
  <c r="AH93" i="97"/>
  <c r="AH92" i="97"/>
  <c r="AH91" i="97"/>
  <c r="AH90" i="97"/>
  <c r="AH89" i="97"/>
  <c r="AH88" i="97"/>
  <c r="AH87" i="97"/>
  <c r="AH86" i="97"/>
  <c r="AH85" i="97"/>
  <c r="AH84" i="97"/>
  <c r="AH83" i="97"/>
  <c r="AH82" i="97"/>
  <c r="AH81" i="97"/>
  <c r="AH80" i="97"/>
  <c r="AH79" i="97"/>
  <c r="AH78" i="97"/>
  <c r="AH77" i="97"/>
  <c r="AH76" i="97"/>
  <c r="AH75" i="97"/>
  <c r="AH74" i="97"/>
  <c r="AH73" i="97"/>
  <c r="AH72" i="97"/>
  <c r="AH71" i="97"/>
  <c r="AH70" i="97"/>
  <c r="AH69" i="97"/>
  <c r="AH68" i="97"/>
  <c r="AH67" i="97"/>
  <c r="AH66" i="97"/>
  <c r="AH65" i="97"/>
  <c r="AH64" i="97"/>
  <c r="AH63" i="97"/>
  <c r="AH62" i="97"/>
  <c r="AH61" i="97"/>
  <c r="AH60" i="97"/>
  <c r="AH59" i="97"/>
  <c r="AH58" i="97"/>
  <c r="AH57" i="97"/>
  <c r="AH56" i="97"/>
  <c r="AH55" i="97"/>
  <c r="AH54" i="97"/>
  <c r="AH53" i="97"/>
  <c r="AH52" i="97"/>
  <c r="AH51" i="97"/>
  <c r="AH50" i="97"/>
  <c r="AH49" i="97"/>
  <c r="AH48" i="97"/>
  <c r="AH47" i="97"/>
  <c r="AH46" i="97"/>
  <c r="AH45" i="97"/>
  <c r="AH44" i="97"/>
  <c r="AH43" i="97"/>
  <c r="AH42" i="97"/>
  <c r="AH41" i="97"/>
  <c r="AH40" i="97"/>
  <c r="AH39" i="97"/>
  <c r="AH38" i="97"/>
  <c r="AH37" i="97"/>
  <c r="AH36" i="97"/>
  <c r="AD1006" i="97"/>
  <c r="AD1005" i="97"/>
  <c r="AD1004" i="97"/>
  <c r="AD1003" i="97"/>
  <c r="AD1002" i="97"/>
  <c r="AD1001" i="97"/>
  <c r="AD1000" i="97"/>
  <c r="AD999" i="97"/>
  <c r="AD998" i="97"/>
  <c r="AD997" i="97"/>
  <c r="AD996" i="97"/>
  <c r="AD995" i="97"/>
  <c r="AD994" i="97"/>
  <c r="AD993" i="97"/>
  <c r="AD992" i="97"/>
  <c r="AD991" i="97"/>
  <c r="AD990" i="97"/>
  <c r="AD989" i="97"/>
  <c r="AD988" i="97"/>
  <c r="AD987" i="97"/>
  <c r="AD986" i="97"/>
  <c r="AD985" i="97"/>
  <c r="AD984" i="97"/>
  <c r="AD983" i="97"/>
  <c r="AD982" i="97"/>
  <c r="AD981" i="97"/>
  <c r="AD980" i="97"/>
  <c r="AD979" i="97"/>
  <c r="AD978" i="97"/>
  <c r="AD977" i="97"/>
  <c r="AD976" i="97"/>
  <c r="AD975" i="97"/>
  <c r="AD974" i="97"/>
  <c r="AD973" i="97"/>
  <c r="AD972" i="97"/>
  <c r="AD971" i="97"/>
  <c r="AD970" i="97"/>
  <c r="AD969" i="97"/>
  <c r="AD968" i="97"/>
  <c r="AD967" i="97"/>
  <c r="AD966" i="97"/>
  <c r="AD965" i="97"/>
  <c r="AD964" i="97"/>
  <c r="AD963" i="97"/>
  <c r="AD962" i="97"/>
  <c r="AD961" i="97"/>
  <c r="AD960" i="97"/>
  <c r="AD959" i="97"/>
  <c r="AD958" i="97"/>
  <c r="AD957" i="97"/>
  <c r="AD956" i="97"/>
  <c r="AD955" i="97"/>
  <c r="AD954" i="97"/>
  <c r="AD953" i="97"/>
  <c r="AD952" i="97"/>
  <c r="AD951" i="97"/>
  <c r="AD950" i="97"/>
  <c r="AD949" i="97"/>
  <c r="AD948" i="97"/>
  <c r="AD947" i="97"/>
  <c r="AD946" i="97"/>
  <c r="AD945" i="97"/>
  <c r="AD944" i="97"/>
  <c r="AD943" i="97"/>
  <c r="AD942" i="97"/>
  <c r="AD941" i="97"/>
  <c r="AD940" i="97"/>
  <c r="AD939" i="97"/>
  <c r="AD938" i="97"/>
  <c r="AD937" i="97"/>
  <c r="AD936" i="97"/>
  <c r="AD935" i="97"/>
  <c r="AD934" i="97"/>
  <c r="AD933" i="97"/>
  <c r="AD932" i="97"/>
  <c r="AD931" i="97"/>
  <c r="AD930" i="97"/>
  <c r="AD929" i="97"/>
  <c r="AD928" i="97"/>
  <c r="AD927" i="97"/>
  <c r="AD926" i="97"/>
  <c r="AD925" i="97"/>
  <c r="AD924" i="97"/>
  <c r="AD923" i="97"/>
  <c r="AD922" i="97"/>
  <c r="AD921" i="97"/>
  <c r="AD920" i="97"/>
  <c r="AD919" i="97"/>
  <c r="AD918" i="97"/>
  <c r="AD917" i="97"/>
  <c r="AD916" i="97"/>
  <c r="AD915" i="97"/>
  <c r="AD914" i="97"/>
  <c r="AD913" i="97"/>
  <c r="AD912" i="97"/>
  <c r="AD911" i="97"/>
  <c r="AD910" i="97"/>
  <c r="AD909" i="97"/>
  <c r="AD908" i="97"/>
  <c r="AD907" i="97"/>
  <c r="AD906" i="97"/>
  <c r="AD905" i="97"/>
  <c r="AD904" i="97"/>
  <c r="AD903" i="97"/>
  <c r="AD902" i="97"/>
  <c r="AD901" i="97"/>
  <c r="AD900" i="97"/>
  <c r="AD899" i="97"/>
  <c r="AD898" i="97"/>
  <c r="AD897" i="97"/>
  <c r="AD896" i="97"/>
  <c r="AD895" i="97"/>
  <c r="AD894" i="97"/>
  <c r="AD893" i="97"/>
  <c r="AD892" i="97"/>
  <c r="AD891" i="97"/>
  <c r="AD890" i="97"/>
  <c r="AD889" i="97"/>
  <c r="AD888" i="97"/>
  <c r="AD887" i="97"/>
  <c r="AD886" i="97"/>
  <c r="AD885" i="97"/>
  <c r="AD884" i="97"/>
  <c r="AD883" i="97"/>
  <c r="AD882" i="97"/>
  <c r="AD881" i="97"/>
  <c r="AD880" i="97"/>
  <c r="AD879" i="97"/>
  <c r="AD878" i="97"/>
  <c r="AD877" i="97"/>
  <c r="AD876" i="97"/>
  <c r="AD875" i="97"/>
  <c r="AD874" i="97"/>
  <c r="AD873" i="97"/>
  <c r="AD872" i="97"/>
  <c r="AD871" i="97"/>
  <c r="AD870" i="97"/>
  <c r="AD869" i="97"/>
  <c r="AD868" i="97"/>
  <c r="AD867" i="97"/>
  <c r="AD866" i="97"/>
  <c r="AD865" i="97"/>
  <c r="AD864" i="97"/>
  <c r="AD863" i="97"/>
  <c r="AD862" i="97"/>
  <c r="AD861" i="97"/>
  <c r="AD860" i="97"/>
  <c r="AD859" i="97"/>
  <c r="AD858" i="97"/>
  <c r="AD857" i="97"/>
  <c r="AD856" i="97"/>
  <c r="AD855" i="97"/>
  <c r="AD854" i="97"/>
  <c r="AD853" i="97"/>
  <c r="AD852" i="97"/>
  <c r="AD851" i="97"/>
  <c r="AD850" i="97"/>
  <c r="AD849" i="97"/>
  <c r="AD848" i="97"/>
  <c r="AD847" i="97"/>
  <c r="AD846" i="97"/>
  <c r="AD845" i="97"/>
  <c r="AD844" i="97"/>
  <c r="AD843" i="97"/>
  <c r="AD842" i="97"/>
  <c r="AD841" i="97"/>
  <c r="AD840" i="97"/>
  <c r="AD839" i="97"/>
  <c r="AD838" i="97"/>
  <c r="AD837" i="97"/>
  <c r="AD836" i="97"/>
  <c r="AD835" i="97"/>
  <c r="AD834" i="97"/>
  <c r="AD833" i="97"/>
  <c r="AD832" i="97"/>
  <c r="AD831" i="97"/>
  <c r="AD830" i="97"/>
  <c r="AD829" i="97"/>
  <c r="AD828" i="97"/>
  <c r="AD827" i="97"/>
  <c r="AD826" i="97"/>
  <c r="AD825" i="97"/>
  <c r="AD824" i="97"/>
  <c r="AD823" i="97"/>
  <c r="AD822" i="97"/>
  <c r="AD821" i="97"/>
  <c r="AD820" i="97"/>
  <c r="AD819" i="97"/>
  <c r="AD818" i="97"/>
  <c r="AD817" i="97"/>
  <c r="AD816" i="97"/>
  <c r="AD815" i="97"/>
  <c r="AD814" i="97"/>
  <c r="AD813" i="97"/>
  <c r="AD812" i="97"/>
  <c r="AD811" i="97"/>
  <c r="AD810" i="97"/>
  <c r="AD809" i="97"/>
  <c r="AD808" i="97"/>
  <c r="AD807" i="97"/>
  <c r="AD806" i="97"/>
  <c r="AD805" i="97"/>
  <c r="AD804" i="97"/>
  <c r="AD803" i="97"/>
  <c r="AD802" i="97"/>
  <c r="AD801" i="97"/>
  <c r="AD800" i="97"/>
  <c r="AD799" i="97"/>
  <c r="AD798" i="97"/>
  <c r="AD797" i="97"/>
  <c r="AD796" i="97"/>
  <c r="AD795" i="97"/>
  <c r="AD794" i="97"/>
  <c r="AD793" i="97"/>
  <c r="AD792" i="97"/>
  <c r="AD791" i="97"/>
  <c r="AD790" i="97"/>
  <c r="AD789" i="97"/>
  <c r="AD788" i="97"/>
  <c r="AD787" i="97"/>
  <c r="AD786" i="97"/>
  <c r="AD785" i="97"/>
  <c r="AD784" i="97"/>
  <c r="AD783" i="97"/>
  <c r="AD782" i="97"/>
  <c r="AD781" i="97"/>
  <c r="AD780" i="97"/>
  <c r="AD779" i="97"/>
  <c r="AD778" i="97"/>
  <c r="AD777" i="97"/>
  <c r="AD776" i="97"/>
  <c r="AD775" i="97"/>
  <c r="AD774" i="97"/>
  <c r="AD773" i="97"/>
  <c r="AD772" i="97"/>
  <c r="AD771" i="97"/>
  <c r="AD770" i="97"/>
  <c r="AD769" i="97"/>
  <c r="AD768" i="97"/>
  <c r="AD767" i="97"/>
  <c r="AD766" i="97"/>
  <c r="AD765" i="97"/>
  <c r="AD764" i="97"/>
  <c r="AD763" i="97"/>
  <c r="AD762" i="97"/>
  <c r="AD761" i="97"/>
  <c r="AD760" i="97"/>
  <c r="AD759" i="97"/>
  <c r="AD758" i="97"/>
  <c r="AD757" i="97"/>
  <c r="AD756" i="97"/>
  <c r="AD755" i="97"/>
  <c r="AD754" i="97"/>
  <c r="AD753" i="97"/>
  <c r="AD752" i="97"/>
  <c r="AD751" i="97"/>
  <c r="AD750" i="97"/>
  <c r="AD749" i="97"/>
  <c r="AD748" i="97"/>
  <c r="AD747" i="97"/>
  <c r="AD746" i="97"/>
  <c r="AD745" i="97"/>
  <c r="AD744" i="97"/>
  <c r="AD743" i="97"/>
  <c r="AD742" i="97"/>
  <c r="AD741" i="97"/>
  <c r="AD740" i="97"/>
  <c r="AD739" i="97"/>
  <c r="AD738" i="97"/>
  <c r="AD737" i="97"/>
  <c r="AD736" i="97"/>
  <c r="AD735" i="97"/>
  <c r="AD734" i="97"/>
  <c r="AD733" i="97"/>
  <c r="AD732" i="97"/>
  <c r="AD731" i="97"/>
  <c r="AD730" i="97"/>
  <c r="AD729" i="97"/>
  <c r="AD728" i="97"/>
  <c r="AD727" i="97"/>
  <c r="AD726" i="97"/>
  <c r="AD725" i="97"/>
  <c r="AD724" i="97"/>
  <c r="AD723" i="97"/>
  <c r="AD722" i="97"/>
  <c r="AD721" i="97"/>
  <c r="AD720" i="97"/>
  <c r="AD719" i="97"/>
  <c r="AD718" i="97"/>
  <c r="AD717" i="97"/>
  <c r="AD716" i="97"/>
  <c r="AD715" i="97"/>
  <c r="AD714" i="97"/>
  <c r="AD713" i="97"/>
  <c r="AD712" i="97"/>
  <c r="AD711" i="97"/>
  <c r="AD710" i="97"/>
  <c r="AD709" i="97"/>
  <c r="AD708" i="97"/>
  <c r="AD707" i="97"/>
  <c r="AD706" i="97"/>
  <c r="AD705" i="97"/>
  <c r="AD704" i="97"/>
  <c r="AD703" i="97"/>
  <c r="AD702" i="97"/>
  <c r="AD701" i="97"/>
  <c r="AD700" i="97"/>
  <c r="AD699" i="97"/>
  <c r="AD698" i="97"/>
  <c r="AD697" i="97"/>
  <c r="AD696" i="97"/>
  <c r="AD695" i="97"/>
  <c r="AD694" i="97"/>
  <c r="AD693" i="97"/>
  <c r="AD692" i="97"/>
  <c r="AD691" i="97"/>
  <c r="AD690" i="97"/>
  <c r="AD689" i="97"/>
  <c r="AD688" i="97"/>
  <c r="AD687" i="97"/>
  <c r="AD686" i="97"/>
  <c r="AD685" i="97"/>
  <c r="AD684" i="97"/>
  <c r="AD683" i="97"/>
  <c r="AD682" i="97"/>
  <c r="AD681" i="97"/>
  <c r="AD680" i="97"/>
  <c r="AD679" i="97"/>
  <c r="AD678" i="97"/>
  <c r="AD677" i="97"/>
  <c r="AD676" i="97"/>
  <c r="AD675" i="97"/>
  <c r="AD674" i="97"/>
  <c r="AD673" i="97"/>
  <c r="AD672" i="97"/>
  <c r="AD671" i="97"/>
  <c r="AD670" i="97"/>
  <c r="AD669" i="97"/>
  <c r="AD668" i="97"/>
  <c r="AD667" i="97"/>
  <c r="AD666" i="97"/>
  <c r="AD665" i="97"/>
  <c r="AD664" i="97"/>
  <c r="AD663" i="97"/>
  <c r="AD662" i="97"/>
  <c r="AD661" i="97"/>
  <c r="AD660" i="97"/>
  <c r="AD659" i="97"/>
  <c r="AD658" i="97"/>
  <c r="AD657" i="97"/>
  <c r="AD656" i="97"/>
  <c r="AD655" i="97"/>
  <c r="AD654" i="97"/>
  <c r="AD653" i="97"/>
  <c r="AD652" i="97"/>
  <c r="AD651" i="97"/>
  <c r="AD650" i="97"/>
  <c r="AD649" i="97"/>
  <c r="AD648" i="97"/>
  <c r="AD647" i="97"/>
  <c r="AD646" i="97"/>
  <c r="AD645" i="97"/>
  <c r="AD644" i="97"/>
  <c r="AD643" i="97"/>
  <c r="AD642" i="97"/>
  <c r="AD641" i="97"/>
  <c r="AD640" i="97"/>
  <c r="AD639" i="97"/>
  <c r="AD638" i="97"/>
  <c r="AD637" i="97"/>
  <c r="AD636" i="97"/>
  <c r="AD635" i="97"/>
  <c r="AD634" i="97"/>
  <c r="AD633" i="97"/>
  <c r="AD632" i="97"/>
  <c r="AD631" i="97"/>
  <c r="AD630" i="97"/>
  <c r="AD629" i="97"/>
  <c r="AD628" i="97"/>
  <c r="AD627" i="97"/>
  <c r="AD626" i="97"/>
  <c r="AD625" i="97"/>
  <c r="AD624" i="97"/>
  <c r="AD623" i="97"/>
  <c r="AD622" i="97"/>
  <c r="AD621" i="97"/>
  <c r="AD620" i="97"/>
  <c r="AD619" i="97"/>
  <c r="AD618" i="97"/>
  <c r="AD617" i="97"/>
  <c r="AD616" i="97"/>
  <c r="AD615" i="97"/>
  <c r="AD614" i="97"/>
  <c r="AD613" i="97"/>
  <c r="AD612" i="97"/>
  <c r="AD611" i="97"/>
  <c r="AD610" i="97"/>
  <c r="AD609" i="97"/>
  <c r="AD608" i="97"/>
  <c r="AD607" i="97"/>
  <c r="AD606" i="97"/>
  <c r="AD605" i="97"/>
  <c r="AD604" i="97"/>
  <c r="AD603" i="97"/>
  <c r="AD602" i="97"/>
  <c r="AD601" i="97"/>
  <c r="AD600" i="97"/>
  <c r="AD599" i="97"/>
  <c r="AD598" i="97"/>
  <c r="AD597" i="97"/>
  <c r="AD596" i="97"/>
  <c r="AD595" i="97"/>
  <c r="AD594" i="97"/>
  <c r="AD593" i="97"/>
  <c r="AD592" i="97"/>
  <c r="AD591" i="97"/>
  <c r="AD590" i="97"/>
  <c r="AD589" i="97"/>
  <c r="AD588" i="97"/>
  <c r="AD587" i="97"/>
  <c r="AD586" i="97"/>
  <c r="AD585" i="97"/>
  <c r="AD584" i="97"/>
  <c r="AD583" i="97"/>
  <c r="AD582" i="97"/>
  <c r="AD581" i="97"/>
  <c r="AD580" i="97"/>
  <c r="AD579" i="97"/>
  <c r="AD578" i="97"/>
  <c r="AD577" i="97"/>
  <c r="AD576" i="97"/>
  <c r="AD575" i="97"/>
  <c r="AD574" i="97"/>
  <c r="AD573" i="97"/>
  <c r="AD572" i="97"/>
  <c r="AD571" i="97"/>
  <c r="AD570" i="97"/>
  <c r="AD569" i="97"/>
  <c r="AD568" i="97"/>
  <c r="AD567" i="97"/>
  <c r="AD566" i="97"/>
  <c r="AD565" i="97"/>
  <c r="AD564" i="97"/>
  <c r="AD563" i="97"/>
  <c r="AD562" i="97"/>
  <c r="AD561" i="97"/>
  <c r="AD560" i="97"/>
  <c r="AD559" i="97"/>
  <c r="AD558" i="97"/>
  <c r="AD557" i="97"/>
  <c r="AD556" i="97"/>
  <c r="AD555" i="97"/>
  <c r="AD554" i="97"/>
  <c r="AD553" i="97"/>
  <c r="AD552" i="97"/>
  <c r="AD551" i="97"/>
  <c r="AD550" i="97"/>
  <c r="AD549" i="97"/>
  <c r="AD548" i="97"/>
  <c r="AD547" i="97"/>
  <c r="AD546" i="97"/>
  <c r="AD545" i="97"/>
  <c r="AD544" i="97"/>
  <c r="AD543" i="97"/>
  <c r="AD542" i="97"/>
  <c r="AD541" i="97"/>
  <c r="AD540" i="97"/>
  <c r="AD539" i="97"/>
  <c r="AD538" i="97"/>
  <c r="AD537" i="97"/>
  <c r="AD536" i="97"/>
  <c r="AD535" i="97"/>
  <c r="AD534" i="97"/>
  <c r="AD533" i="97"/>
  <c r="AD532" i="97"/>
  <c r="AD531" i="97"/>
  <c r="AD530" i="97"/>
  <c r="AD529" i="97"/>
  <c r="AD528" i="97"/>
  <c r="AD527" i="97"/>
  <c r="AD526" i="97"/>
  <c r="AD525" i="97"/>
  <c r="AD524" i="97"/>
  <c r="AD523" i="97"/>
  <c r="AD522" i="97"/>
  <c r="AD521" i="97"/>
  <c r="AD520" i="97"/>
  <c r="AD519" i="97"/>
  <c r="AD518" i="97"/>
  <c r="AD517" i="97"/>
  <c r="AD516" i="97"/>
  <c r="AD515" i="97"/>
  <c r="AD514" i="97"/>
  <c r="AD513" i="97"/>
  <c r="AD512" i="97"/>
  <c r="AD511" i="97"/>
  <c r="AD510" i="97"/>
  <c r="AD509" i="97"/>
  <c r="AD508" i="97"/>
  <c r="AD507" i="97"/>
  <c r="AD506" i="97"/>
  <c r="AD505" i="97"/>
  <c r="AD504" i="97"/>
  <c r="AD503" i="97"/>
  <c r="AD502" i="97"/>
  <c r="AD501" i="97"/>
  <c r="AD500" i="97"/>
  <c r="AD499" i="97"/>
  <c r="AD498" i="97"/>
  <c r="AD497" i="97"/>
  <c r="AD496" i="97"/>
  <c r="AD495" i="97"/>
  <c r="AD494" i="97"/>
  <c r="AD493" i="97"/>
  <c r="AD492" i="97"/>
  <c r="AD491" i="97"/>
  <c r="AD490" i="97"/>
  <c r="AD489" i="97"/>
  <c r="AD488" i="97"/>
  <c r="AD487" i="97"/>
  <c r="AD486" i="97"/>
  <c r="AD485" i="97"/>
  <c r="AD484" i="97"/>
  <c r="AD483" i="97"/>
  <c r="AD482" i="97"/>
  <c r="AD481" i="97"/>
  <c r="AD480" i="97"/>
  <c r="AD479" i="97"/>
  <c r="AD478" i="97"/>
  <c r="AD477" i="97"/>
  <c r="AD476" i="97"/>
  <c r="AD475" i="97"/>
  <c r="AD474" i="97"/>
  <c r="AD473" i="97"/>
  <c r="AD472" i="97"/>
  <c r="AD471" i="97"/>
  <c r="AD470" i="97"/>
  <c r="AD469" i="97"/>
  <c r="AD468" i="97"/>
  <c r="AD467" i="97"/>
  <c r="AD466" i="97"/>
  <c r="AD465" i="97"/>
  <c r="AD464" i="97"/>
  <c r="AD463" i="97"/>
  <c r="AD462" i="97"/>
  <c r="AD461" i="97"/>
  <c r="AD460" i="97"/>
  <c r="AD459" i="97"/>
  <c r="AD458" i="97"/>
  <c r="AD457" i="97"/>
  <c r="AD456" i="97"/>
  <c r="AD455" i="97"/>
  <c r="AD454" i="97"/>
  <c r="AD453" i="97"/>
  <c r="AD452" i="97"/>
  <c r="AD451" i="97"/>
  <c r="AD450" i="97"/>
  <c r="AD449" i="97"/>
  <c r="AD448" i="97"/>
  <c r="AD447" i="97"/>
  <c r="AD446" i="97"/>
  <c r="AD445" i="97"/>
  <c r="AD444" i="97"/>
  <c r="AD443" i="97"/>
  <c r="AD442" i="97"/>
  <c r="AD441" i="97"/>
  <c r="AD440" i="97"/>
  <c r="AD439" i="97"/>
  <c r="AD438" i="97"/>
  <c r="AD437" i="97"/>
  <c r="AD436" i="97"/>
  <c r="AD435" i="97"/>
  <c r="AD434" i="97"/>
  <c r="AD433" i="97"/>
  <c r="AD432" i="97"/>
  <c r="AD431" i="97"/>
  <c r="AD430" i="97"/>
  <c r="AD429" i="97"/>
  <c r="AD428" i="97"/>
  <c r="AD427" i="97"/>
  <c r="AD426" i="97"/>
  <c r="AD425" i="97"/>
  <c r="AD424" i="97"/>
  <c r="AD423" i="97"/>
  <c r="AD422" i="97"/>
  <c r="AD421" i="97"/>
  <c r="AD420" i="97"/>
  <c r="AD419" i="97"/>
  <c r="AD418" i="97"/>
  <c r="AD417" i="97"/>
  <c r="AD416" i="97"/>
  <c r="AD415" i="97"/>
  <c r="AD414" i="97"/>
  <c r="AD413" i="97"/>
  <c r="AD412" i="97"/>
  <c r="AD411" i="97"/>
  <c r="AD410" i="97"/>
  <c r="AD409" i="97"/>
  <c r="AD408" i="97"/>
  <c r="AD407" i="97"/>
  <c r="AD406" i="97"/>
  <c r="AD405" i="97"/>
  <c r="AD404" i="97"/>
  <c r="AD403" i="97"/>
  <c r="AD402" i="97"/>
  <c r="AD401" i="97"/>
  <c r="AD400" i="97"/>
  <c r="AD399" i="97"/>
  <c r="AD398" i="97"/>
  <c r="AD397" i="97"/>
  <c r="AD396" i="97"/>
  <c r="AD395" i="97"/>
  <c r="AD394" i="97"/>
  <c r="AD393" i="97"/>
  <c r="AD392" i="97"/>
  <c r="AD391" i="97"/>
  <c r="AD390" i="97"/>
  <c r="AD389" i="97"/>
  <c r="AD388" i="97"/>
  <c r="AD387" i="97"/>
  <c r="AD386" i="97"/>
  <c r="AD385" i="97"/>
  <c r="AD384" i="97"/>
  <c r="AD383" i="97"/>
  <c r="AD382" i="97"/>
  <c r="AD381" i="97"/>
  <c r="AD380" i="97"/>
  <c r="AD379" i="97"/>
  <c r="AD378" i="97"/>
  <c r="AD377" i="97"/>
  <c r="AD376" i="97"/>
  <c r="AD375" i="97"/>
  <c r="AD374" i="97"/>
  <c r="AD373" i="97"/>
  <c r="AD372" i="97"/>
  <c r="AD371" i="97"/>
  <c r="AD370" i="97"/>
  <c r="AD369" i="97"/>
  <c r="AD368" i="97"/>
  <c r="AD367" i="97"/>
  <c r="AD366" i="97"/>
  <c r="AD365" i="97"/>
  <c r="AD364" i="97"/>
  <c r="AD363" i="97"/>
  <c r="AD362" i="97"/>
  <c r="AD361" i="97"/>
  <c r="AD360" i="97"/>
  <c r="AD359" i="97"/>
  <c r="AD358" i="97"/>
  <c r="AD357" i="97"/>
  <c r="AD356" i="97"/>
  <c r="AD355" i="97"/>
  <c r="AD354" i="97"/>
  <c r="AD353" i="97"/>
  <c r="AD352" i="97"/>
  <c r="AD351" i="97"/>
  <c r="AD350" i="97"/>
  <c r="AD349" i="97"/>
  <c r="AD348" i="97"/>
  <c r="AD347" i="97"/>
  <c r="AD346" i="97"/>
  <c r="AD345" i="97"/>
  <c r="AD344" i="97"/>
  <c r="AD343" i="97"/>
  <c r="AD342" i="97"/>
  <c r="AD341" i="97"/>
  <c r="AD340" i="97"/>
  <c r="AD339" i="97"/>
  <c r="AD338" i="97"/>
  <c r="AD337" i="97"/>
  <c r="AD336" i="97"/>
  <c r="AD335" i="97"/>
  <c r="AD334" i="97"/>
  <c r="AD333" i="97"/>
  <c r="AD332" i="97"/>
  <c r="AD331" i="97"/>
  <c r="AD330" i="97"/>
  <c r="AD329" i="97"/>
  <c r="AD328" i="97"/>
  <c r="AD327" i="97"/>
  <c r="AD326" i="97"/>
  <c r="AD325" i="97"/>
  <c r="AD324" i="97"/>
  <c r="AD323" i="97"/>
  <c r="AD322" i="97"/>
  <c r="AD321" i="97"/>
  <c r="AD320" i="97"/>
  <c r="AD319" i="97"/>
  <c r="AD318" i="97"/>
  <c r="AD317" i="97"/>
  <c r="AD316" i="97"/>
  <c r="AD315" i="97"/>
  <c r="AD314" i="97"/>
  <c r="AD313" i="97"/>
  <c r="AD312" i="97"/>
  <c r="AD311" i="97"/>
  <c r="AD310" i="97"/>
  <c r="AD309" i="97"/>
  <c r="AD308" i="97"/>
  <c r="AD307" i="97"/>
  <c r="AD306" i="97"/>
  <c r="AD305" i="97"/>
  <c r="AD304" i="97"/>
  <c r="AD303" i="97"/>
  <c r="AD302" i="97"/>
  <c r="AD301" i="97"/>
  <c r="AD300" i="97"/>
  <c r="AD299" i="97"/>
  <c r="AD298" i="97"/>
  <c r="AD297" i="97"/>
  <c r="AD296" i="97"/>
  <c r="AD295" i="97"/>
  <c r="AD294" i="97"/>
  <c r="AD293" i="97"/>
  <c r="AD292" i="97"/>
  <c r="AD291" i="97"/>
  <c r="AD290" i="97"/>
  <c r="AD289" i="97"/>
  <c r="AD288" i="97"/>
  <c r="AD287" i="97"/>
  <c r="AD286" i="97"/>
  <c r="AD285" i="97"/>
  <c r="AD284" i="97"/>
  <c r="AD283" i="97"/>
  <c r="AD282" i="97"/>
  <c r="AD281" i="97"/>
  <c r="AD280" i="97"/>
  <c r="AD279" i="97"/>
  <c r="AD278" i="97"/>
  <c r="AD277" i="97"/>
  <c r="AD276" i="97"/>
  <c r="AD275" i="97"/>
  <c r="AD274" i="97"/>
  <c r="AD273" i="97"/>
  <c r="AD272" i="97"/>
  <c r="AD271" i="97"/>
  <c r="AD270" i="97"/>
  <c r="AD269" i="97"/>
  <c r="AD268" i="97"/>
  <c r="AD267" i="97"/>
  <c r="AD266" i="97"/>
  <c r="AD265" i="97"/>
  <c r="AD264" i="97"/>
  <c r="AD263" i="97"/>
  <c r="AD262" i="97"/>
  <c r="AD261" i="97"/>
  <c r="AD260" i="97"/>
  <c r="AD259" i="97"/>
  <c r="AD258" i="97"/>
  <c r="AD257" i="97"/>
  <c r="AD256" i="97"/>
  <c r="AD255" i="97"/>
  <c r="AD254" i="97"/>
  <c r="AD253" i="97"/>
  <c r="AD252" i="97"/>
  <c r="AD251" i="97"/>
  <c r="AD250" i="97"/>
  <c r="AD249" i="97"/>
  <c r="AD248" i="97"/>
  <c r="AD247" i="97"/>
  <c r="AD246" i="97"/>
  <c r="AD245" i="97"/>
  <c r="AD244" i="97"/>
  <c r="AD243" i="97"/>
  <c r="AD242" i="97"/>
  <c r="AD241" i="97"/>
  <c r="AD240" i="97"/>
  <c r="AD239" i="97"/>
  <c r="AD238" i="97"/>
  <c r="AD237" i="97"/>
  <c r="AD236" i="97"/>
  <c r="AD235" i="97"/>
  <c r="AD234" i="97"/>
  <c r="AD233" i="97"/>
  <c r="AD232" i="97"/>
  <c r="AD231" i="97"/>
  <c r="AD230" i="97"/>
  <c r="AD229" i="97"/>
  <c r="AD228" i="97"/>
  <c r="AD227" i="97"/>
  <c r="AD226" i="97"/>
  <c r="AD225" i="97"/>
  <c r="AD224" i="97"/>
  <c r="AD223" i="97"/>
  <c r="AD222" i="97"/>
  <c r="AD221" i="97"/>
  <c r="AD220" i="97"/>
  <c r="AD219" i="97"/>
  <c r="AD218" i="97"/>
  <c r="AD217" i="97"/>
  <c r="AD216" i="97"/>
  <c r="AD215" i="97"/>
  <c r="AD214" i="97"/>
  <c r="AD213" i="97"/>
  <c r="AD212" i="97"/>
  <c r="AD211" i="97"/>
  <c r="AD210" i="97"/>
  <c r="AD209" i="97"/>
  <c r="AD208" i="97"/>
  <c r="AD207" i="97"/>
  <c r="AD206" i="97"/>
  <c r="AD205" i="97"/>
  <c r="AD204" i="97"/>
  <c r="AD203" i="97"/>
  <c r="AD202" i="97"/>
  <c r="AD201" i="97"/>
  <c r="AD200" i="97"/>
  <c r="AD199" i="97"/>
  <c r="AD198" i="97"/>
  <c r="AD197" i="97"/>
  <c r="AD196" i="97"/>
  <c r="AD195" i="97"/>
  <c r="AD194" i="97"/>
  <c r="AD193" i="97"/>
  <c r="AD192" i="97"/>
  <c r="AD191" i="97"/>
  <c r="AD190" i="97"/>
  <c r="AD189" i="97"/>
  <c r="AD188" i="97"/>
  <c r="AD187" i="97"/>
  <c r="AD186" i="97"/>
  <c r="AD185" i="97"/>
  <c r="AD184" i="97"/>
  <c r="AD183" i="97"/>
  <c r="AD182" i="97"/>
  <c r="AD181" i="97"/>
  <c r="AD180" i="97"/>
  <c r="AD179" i="97"/>
  <c r="AD178" i="97"/>
  <c r="AD177" i="97"/>
  <c r="AD176" i="97"/>
  <c r="AD175" i="97"/>
  <c r="AD174" i="97"/>
  <c r="AD173" i="97"/>
  <c r="AD172" i="97"/>
  <c r="AD171" i="97"/>
  <c r="AD170" i="97"/>
  <c r="AD169" i="97"/>
  <c r="AD168" i="97"/>
  <c r="AD167" i="97"/>
  <c r="AD166" i="97"/>
  <c r="AD165" i="97"/>
  <c r="AD164" i="97"/>
  <c r="AD163" i="97"/>
  <c r="AD162" i="97"/>
  <c r="AD161" i="97"/>
  <c r="AD160" i="97"/>
  <c r="AD159" i="97"/>
  <c r="AD158" i="97"/>
  <c r="AD157" i="97"/>
  <c r="AD156" i="97"/>
  <c r="AD155" i="97"/>
  <c r="AD154" i="97"/>
  <c r="AD153" i="97"/>
  <c r="AD152" i="97"/>
  <c r="AD151" i="97"/>
  <c r="AD150" i="97"/>
  <c r="AD149" i="97"/>
  <c r="AD148" i="97"/>
  <c r="AD147" i="97"/>
  <c r="AD146" i="97"/>
  <c r="AD145" i="97"/>
  <c r="AD144" i="97"/>
  <c r="AD143" i="97"/>
  <c r="AD142" i="97"/>
  <c r="AD141" i="97"/>
  <c r="AD140" i="97"/>
  <c r="AD139" i="97"/>
  <c r="AD138" i="97"/>
  <c r="AD137" i="97"/>
  <c r="AD136" i="97"/>
  <c r="AD135" i="97"/>
  <c r="AD134" i="97"/>
  <c r="AD133" i="97"/>
  <c r="AD132" i="97"/>
  <c r="AD131" i="97"/>
  <c r="AD130" i="97"/>
  <c r="AD129" i="97"/>
  <c r="AD128" i="97"/>
  <c r="AD127" i="97"/>
  <c r="AD126" i="97"/>
  <c r="AD125" i="97"/>
  <c r="AD124" i="97"/>
  <c r="AD123" i="97"/>
  <c r="AD122" i="97"/>
  <c r="AD121" i="97"/>
  <c r="AD120" i="97"/>
  <c r="AD119" i="97"/>
  <c r="AD118" i="97"/>
  <c r="AD117" i="97"/>
  <c r="AD116" i="97"/>
  <c r="AD115" i="97"/>
  <c r="AD114" i="97"/>
  <c r="AD113" i="97"/>
  <c r="AD112" i="97"/>
  <c r="AD111" i="97"/>
  <c r="AD110" i="97"/>
  <c r="AD109" i="97"/>
  <c r="AD108" i="97"/>
  <c r="AD107" i="97"/>
  <c r="AD106" i="97"/>
  <c r="AD105" i="97"/>
  <c r="AD104" i="97"/>
  <c r="AD103" i="97"/>
  <c r="AD102" i="97"/>
  <c r="AD101" i="97"/>
  <c r="AD100" i="97"/>
  <c r="AD99" i="97"/>
  <c r="AD98" i="97"/>
  <c r="AD97" i="97"/>
  <c r="AD96" i="97"/>
  <c r="AD95" i="97"/>
  <c r="AD94" i="97"/>
  <c r="AD93" i="97"/>
  <c r="AD92" i="97"/>
  <c r="AD91" i="97"/>
  <c r="AD90" i="97"/>
  <c r="AD89" i="97"/>
  <c r="AD88" i="97"/>
  <c r="AD87" i="97"/>
  <c r="AD86" i="97"/>
  <c r="AD85" i="97"/>
  <c r="AD84" i="97"/>
  <c r="AD83" i="97"/>
  <c r="AD82" i="97"/>
  <c r="AD81" i="97"/>
  <c r="AD80" i="97"/>
  <c r="AD79" i="97"/>
  <c r="AD78" i="97"/>
  <c r="AD77" i="97"/>
  <c r="AD76" i="97"/>
  <c r="AD75" i="97"/>
  <c r="AD74" i="97"/>
  <c r="AD73" i="97"/>
  <c r="AD72" i="97"/>
  <c r="AD71" i="97"/>
  <c r="AD70" i="97"/>
  <c r="AD69" i="97"/>
  <c r="AD68" i="97"/>
  <c r="AD67" i="97"/>
  <c r="AD66" i="97"/>
  <c r="AD65" i="97"/>
  <c r="AD64" i="97"/>
  <c r="AD63" i="97"/>
  <c r="AD62" i="97"/>
  <c r="AD61" i="97"/>
  <c r="AD60" i="97"/>
  <c r="AD59" i="97"/>
  <c r="AD58" i="97"/>
  <c r="AD57" i="97"/>
  <c r="AD56" i="97"/>
  <c r="AD55" i="97"/>
  <c r="AD54" i="97"/>
  <c r="AD53" i="97"/>
  <c r="AD52" i="97"/>
  <c r="AD51" i="97"/>
  <c r="AD50" i="97"/>
  <c r="AD49" i="97"/>
  <c r="AD48" i="97"/>
  <c r="AD47" i="97"/>
  <c r="AD46" i="97"/>
  <c r="AD45" i="97"/>
  <c r="AD44" i="97"/>
  <c r="AD43" i="97"/>
  <c r="AD42" i="97"/>
  <c r="AD41" i="97"/>
  <c r="AD40" i="97"/>
  <c r="AD39" i="97"/>
  <c r="AD38" i="97"/>
  <c r="AD37" i="97"/>
  <c r="AD36" i="97"/>
  <c r="AD35" i="97"/>
  <c r="AD34" i="97"/>
  <c r="AD33" i="97"/>
  <c r="AD32" i="97"/>
  <c r="AD31" i="97"/>
  <c r="AD30" i="97"/>
  <c r="AD29" i="97"/>
  <c r="AD28" i="97"/>
  <c r="AD27" i="97"/>
  <c r="AD26" i="97"/>
  <c r="AD25" i="97"/>
  <c r="AD24" i="97"/>
  <c r="AD23" i="97"/>
  <c r="AD22" i="97"/>
  <c r="AD21" i="97"/>
  <c r="AD20" i="97"/>
  <c r="AH1004" i="98"/>
  <c r="AH1003" i="98"/>
  <c r="AH1002" i="98"/>
  <c r="AH1001" i="98"/>
  <c r="AH1000" i="98"/>
  <c r="AH999" i="98"/>
  <c r="AH998" i="98"/>
  <c r="AH997" i="98"/>
  <c r="AH996" i="98"/>
  <c r="AH995" i="98"/>
  <c r="AH994" i="98"/>
  <c r="AH993" i="98"/>
  <c r="AH992" i="98"/>
  <c r="AH991" i="98"/>
  <c r="AH990" i="98"/>
  <c r="AH989" i="98"/>
  <c r="AH988" i="98"/>
  <c r="AH987" i="98"/>
  <c r="AH986" i="98"/>
  <c r="AH985" i="98"/>
  <c r="AH984" i="98"/>
  <c r="AH983" i="98"/>
  <c r="AH982" i="98"/>
  <c r="AH981" i="98"/>
  <c r="AH980" i="98"/>
  <c r="AH979" i="98"/>
  <c r="AH978" i="98"/>
  <c r="AH977" i="98"/>
  <c r="AH976" i="98"/>
  <c r="AH975" i="98"/>
  <c r="AH974" i="98"/>
  <c r="AH973" i="98"/>
  <c r="AH972" i="98"/>
  <c r="AH971" i="98"/>
  <c r="AH970" i="98"/>
  <c r="AH969" i="98"/>
  <c r="AH968" i="98"/>
  <c r="AH967" i="98"/>
  <c r="AH966" i="98"/>
  <c r="AH965" i="98"/>
  <c r="AH964" i="98"/>
  <c r="AH963" i="98"/>
  <c r="AH962" i="98"/>
  <c r="AH961" i="98"/>
  <c r="AH960" i="98"/>
  <c r="AH959" i="98"/>
  <c r="AH958" i="98"/>
  <c r="AH957" i="98"/>
  <c r="AH956" i="98"/>
  <c r="AH955" i="98"/>
  <c r="AH954" i="98"/>
  <c r="AH953" i="98"/>
  <c r="AH952" i="98"/>
  <c r="AH951" i="98"/>
  <c r="AH950" i="98"/>
  <c r="AH949" i="98"/>
  <c r="AH948" i="98"/>
  <c r="AH947" i="98"/>
  <c r="AH946" i="98"/>
  <c r="AH945" i="98"/>
  <c r="AH944" i="98"/>
  <c r="AH943" i="98"/>
  <c r="AH942" i="98"/>
  <c r="AH941" i="98"/>
  <c r="AH940" i="98"/>
  <c r="AH939" i="98"/>
  <c r="AH938" i="98"/>
  <c r="AH937" i="98"/>
  <c r="AH936" i="98"/>
  <c r="AH935" i="98"/>
  <c r="AH934" i="98"/>
  <c r="AH933" i="98"/>
  <c r="AH932" i="98"/>
  <c r="AH931" i="98"/>
  <c r="AH930" i="98"/>
  <c r="AH929" i="98"/>
  <c r="AH928" i="98"/>
  <c r="AH927" i="98"/>
  <c r="AH926" i="98"/>
  <c r="AH925" i="98"/>
  <c r="AH924" i="98"/>
  <c r="AH923" i="98"/>
  <c r="AH922" i="98"/>
  <c r="AH921" i="98"/>
  <c r="AH920" i="98"/>
  <c r="AH919" i="98"/>
  <c r="AH918" i="98"/>
  <c r="AH917" i="98"/>
  <c r="AH916" i="98"/>
  <c r="AH915" i="98"/>
  <c r="AH914" i="98"/>
  <c r="AH913" i="98"/>
  <c r="AH912" i="98"/>
  <c r="AH911" i="98"/>
  <c r="AH910" i="98"/>
  <c r="AH909" i="98"/>
  <c r="AH908" i="98"/>
  <c r="AH907" i="98"/>
  <c r="AH906" i="98"/>
  <c r="AH905" i="98"/>
  <c r="AH904" i="98"/>
  <c r="AH903" i="98"/>
  <c r="AH902" i="98"/>
  <c r="AH901" i="98"/>
  <c r="AH900" i="98"/>
  <c r="AH899" i="98"/>
  <c r="AH898" i="98"/>
  <c r="AH897" i="98"/>
  <c r="AH896" i="98"/>
  <c r="AH895" i="98"/>
  <c r="AH894" i="98"/>
  <c r="AH893" i="98"/>
  <c r="AH892" i="98"/>
  <c r="AH891" i="98"/>
  <c r="AH890" i="98"/>
  <c r="AH889" i="98"/>
  <c r="AH888" i="98"/>
  <c r="AH887" i="98"/>
  <c r="AH886" i="98"/>
  <c r="AH885" i="98"/>
  <c r="AH884" i="98"/>
  <c r="AH883" i="98"/>
  <c r="AH882" i="98"/>
  <c r="AH881" i="98"/>
  <c r="AH880" i="98"/>
  <c r="AH879" i="98"/>
  <c r="AH878" i="98"/>
  <c r="AH877" i="98"/>
  <c r="AH876" i="98"/>
  <c r="AH875" i="98"/>
  <c r="AH874" i="98"/>
  <c r="AH873" i="98"/>
  <c r="AH872" i="98"/>
  <c r="AH871" i="98"/>
  <c r="AH870" i="98"/>
  <c r="AH869" i="98"/>
  <c r="AH868" i="98"/>
  <c r="AH867" i="98"/>
  <c r="AH866" i="98"/>
  <c r="AH865" i="98"/>
  <c r="AH864" i="98"/>
  <c r="AH863" i="98"/>
  <c r="AH862" i="98"/>
  <c r="AH861" i="98"/>
  <c r="AH860" i="98"/>
  <c r="AH859" i="98"/>
  <c r="AH858" i="98"/>
  <c r="AH857" i="98"/>
  <c r="AH856" i="98"/>
  <c r="AH855" i="98"/>
  <c r="AH854" i="98"/>
  <c r="AH853" i="98"/>
  <c r="AH852" i="98"/>
  <c r="AH851" i="98"/>
  <c r="AH850" i="98"/>
  <c r="AH849" i="98"/>
  <c r="AH848" i="98"/>
  <c r="AH847" i="98"/>
  <c r="AH846" i="98"/>
  <c r="AH845" i="98"/>
  <c r="AH844" i="98"/>
  <c r="AH843" i="98"/>
  <c r="AH842" i="98"/>
  <c r="AH841" i="98"/>
  <c r="AH840" i="98"/>
  <c r="AH839" i="98"/>
  <c r="AH838" i="98"/>
  <c r="AH837" i="98"/>
  <c r="AH836" i="98"/>
  <c r="AH835" i="98"/>
  <c r="AH834" i="98"/>
  <c r="AH833" i="98"/>
  <c r="AH832" i="98"/>
  <c r="AH831" i="98"/>
  <c r="AH830" i="98"/>
  <c r="AH829" i="98"/>
  <c r="AH828" i="98"/>
  <c r="AH827" i="98"/>
  <c r="AH826" i="98"/>
  <c r="AH825" i="98"/>
  <c r="AH824" i="98"/>
  <c r="AH823" i="98"/>
  <c r="AH822" i="98"/>
  <c r="AH821" i="98"/>
  <c r="AH820" i="98"/>
  <c r="AH819" i="98"/>
  <c r="AH818" i="98"/>
  <c r="AH817" i="98"/>
  <c r="AH816" i="98"/>
  <c r="AH815" i="98"/>
  <c r="AH814" i="98"/>
  <c r="AH813" i="98"/>
  <c r="AH812" i="98"/>
  <c r="AH811" i="98"/>
  <c r="AH810" i="98"/>
  <c r="AH809" i="98"/>
  <c r="AH808" i="98"/>
  <c r="AH807" i="98"/>
  <c r="AH806" i="98"/>
  <c r="AH805" i="98"/>
  <c r="AH804" i="98"/>
  <c r="AH803" i="98"/>
  <c r="AH802" i="98"/>
  <c r="AH801" i="98"/>
  <c r="AH800" i="98"/>
  <c r="AH799" i="98"/>
  <c r="AH798" i="98"/>
  <c r="AH797" i="98"/>
  <c r="AH796" i="98"/>
  <c r="AH795" i="98"/>
  <c r="AH794" i="98"/>
  <c r="AH793" i="98"/>
  <c r="AH792" i="98"/>
  <c r="AH791" i="98"/>
  <c r="AH790" i="98"/>
  <c r="AH789" i="98"/>
  <c r="AH788" i="98"/>
  <c r="AH787" i="98"/>
  <c r="AH786" i="98"/>
  <c r="AH785" i="98"/>
  <c r="AH784" i="98"/>
  <c r="AH783" i="98"/>
  <c r="AH782" i="98"/>
  <c r="AH781" i="98"/>
  <c r="AH780" i="98"/>
  <c r="AH779" i="98"/>
  <c r="AH778" i="98"/>
  <c r="AH777" i="98"/>
  <c r="AH776" i="98"/>
  <c r="AH775" i="98"/>
  <c r="AH774" i="98"/>
  <c r="AH773" i="98"/>
  <c r="AH772" i="98"/>
  <c r="AH771" i="98"/>
  <c r="AH770" i="98"/>
  <c r="AH769" i="98"/>
  <c r="AH768" i="98"/>
  <c r="AH767" i="98"/>
  <c r="AH766" i="98"/>
  <c r="AH765" i="98"/>
  <c r="AH764" i="98"/>
  <c r="AH763" i="98"/>
  <c r="AH762" i="98"/>
  <c r="AH761" i="98"/>
  <c r="AH760" i="98"/>
  <c r="AH759" i="98"/>
  <c r="AH758" i="98"/>
  <c r="AH757" i="98"/>
  <c r="AH756" i="98"/>
  <c r="AH755" i="98"/>
  <c r="AH754" i="98"/>
  <c r="AH753" i="98"/>
  <c r="AH752" i="98"/>
  <c r="AH751" i="98"/>
  <c r="AH750" i="98"/>
  <c r="AH749" i="98"/>
  <c r="AH748" i="98"/>
  <c r="AH747" i="98"/>
  <c r="AH746" i="98"/>
  <c r="AH745" i="98"/>
  <c r="AH744" i="98"/>
  <c r="AH743" i="98"/>
  <c r="AH742" i="98"/>
  <c r="AH741" i="98"/>
  <c r="AH740" i="98"/>
  <c r="AH739" i="98"/>
  <c r="AH738" i="98"/>
  <c r="AH737" i="98"/>
  <c r="AH736" i="98"/>
  <c r="AH735" i="98"/>
  <c r="AH734" i="98"/>
  <c r="AH733" i="98"/>
  <c r="AH732" i="98"/>
  <c r="AH731" i="98"/>
  <c r="AH730" i="98"/>
  <c r="AH729" i="98"/>
  <c r="AH728" i="98"/>
  <c r="AH727" i="98"/>
  <c r="AH726" i="98"/>
  <c r="AH725" i="98"/>
  <c r="AH724" i="98"/>
  <c r="AH723" i="98"/>
  <c r="AH722" i="98"/>
  <c r="AH721" i="98"/>
  <c r="AH720" i="98"/>
  <c r="AH719" i="98"/>
  <c r="AH718" i="98"/>
  <c r="AH717" i="98"/>
  <c r="AH716" i="98"/>
  <c r="AH715" i="98"/>
  <c r="AH714" i="98"/>
  <c r="AH713" i="98"/>
  <c r="AH712" i="98"/>
  <c r="AH711" i="98"/>
  <c r="AH710" i="98"/>
  <c r="AH709" i="98"/>
  <c r="AH708" i="98"/>
  <c r="AH707" i="98"/>
  <c r="AH706" i="98"/>
  <c r="AH705" i="98"/>
  <c r="AH704" i="98"/>
  <c r="AH703" i="98"/>
  <c r="AH702" i="98"/>
  <c r="AH701" i="98"/>
  <c r="AH700" i="98"/>
  <c r="AH699" i="98"/>
  <c r="AH698" i="98"/>
  <c r="AH697" i="98"/>
  <c r="AH696" i="98"/>
  <c r="AH695" i="98"/>
  <c r="AH694" i="98"/>
  <c r="AH693" i="98"/>
  <c r="AH692" i="98"/>
  <c r="AH691" i="98"/>
  <c r="AH690" i="98"/>
  <c r="AH689" i="98"/>
  <c r="AH688" i="98"/>
  <c r="AH687" i="98"/>
  <c r="AH686" i="98"/>
  <c r="AH685" i="98"/>
  <c r="AH684" i="98"/>
  <c r="AH683" i="98"/>
  <c r="AH682" i="98"/>
  <c r="AH681" i="98"/>
  <c r="AH680" i="98"/>
  <c r="AH679" i="98"/>
  <c r="AH678" i="98"/>
  <c r="AH677" i="98"/>
  <c r="AH676" i="98"/>
  <c r="AH675" i="98"/>
  <c r="AH674" i="98"/>
  <c r="AH673" i="98"/>
  <c r="AH672" i="98"/>
  <c r="AH671" i="98"/>
  <c r="AH670" i="98"/>
  <c r="AH669" i="98"/>
  <c r="AH668" i="98"/>
  <c r="AH667" i="98"/>
  <c r="AH666" i="98"/>
  <c r="AH665" i="98"/>
  <c r="AH664" i="98"/>
  <c r="AH663" i="98"/>
  <c r="AH662" i="98"/>
  <c r="AH661" i="98"/>
  <c r="AH660" i="98"/>
  <c r="AH659" i="98"/>
  <c r="AH658" i="98"/>
  <c r="AH657" i="98"/>
  <c r="AH656" i="98"/>
  <c r="AH655" i="98"/>
  <c r="AH654" i="98"/>
  <c r="AH653" i="98"/>
  <c r="AH652" i="98"/>
  <c r="AH651" i="98"/>
  <c r="AH650" i="98"/>
  <c r="AH649" i="98"/>
  <c r="AH648" i="98"/>
  <c r="AH647" i="98"/>
  <c r="AH646" i="98"/>
  <c r="AH645" i="98"/>
  <c r="AH644" i="98"/>
  <c r="AH643" i="98"/>
  <c r="AH642" i="98"/>
  <c r="AH641" i="98"/>
  <c r="AH640" i="98"/>
  <c r="AH639" i="98"/>
  <c r="AH638" i="98"/>
  <c r="AH637" i="98"/>
  <c r="AH636" i="98"/>
  <c r="AH635" i="98"/>
  <c r="AH634" i="98"/>
  <c r="AH633" i="98"/>
  <c r="AH632" i="98"/>
  <c r="AH631" i="98"/>
  <c r="AH630" i="98"/>
  <c r="AH629" i="98"/>
  <c r="AH628" i="98"/>
  <c r="AH627" i="98"/>
  <c r="AH626" i="98"/>
  <c r="AH625" i="98"/>
  <c r="AH624" i="98"/>
  <c r="AH623" i="98"/>
  <c r="AH622" i="98"/>
  <c r="AH621" i="98"/>
  <c r="AH620" i="98"/>
  <c r="AH619" i="98"/>
  <c r="AH618" i="98"/>
  <c r="AH617" i="98"/>
  <c r="AH616" i="98"/>
  <c r="AH615" i="98"/>
  <c r="AH614" i="98"/>
  <c r="AH613" i="98"/>
  <c r="AH612" i="98"/>
  <c r="AH611" i="98"/>
  <c r="AH610" i="98"/>
  <c r="AH609" i="98"/>
  <c r="AH608" i="98"/>
  <c r="AH607" i="98"/>
  <c r="AH606" i="98"/>
  <c r="AH605" i="98"/>
  <c r="AH604" i="98"/>
  <c r="AH603" i="98"/>
  <c r="AH602" i="98"/>
  <c r="AH601" i="98"/>
  <c r="AH600" i="98"/>
  <c r="AH599" i="98"/>
  <c r="AH598" i="98"/>
  <c r="AH597" i="98"/>
  <c r="AH596" i="98"/>
  <c r="AH595" i="98"/>
  <c r="AH594" i="98"/>
  <c r="AH593" i="98"/>
  <c r="AH592" i="98"/>
  <c r="AH591" i="98"/>
  <c r="AH590" i="98"/>
  <c r="AH589" i="98"/>
  <c r="AH588" i="98"/>
  <c r="AH587" i="98"/>
  <c r="AH586" i="98"/>
  <c r="AH585" i="98"/>
  <c r="AH584" i="98"/>
  <c r="AH583" i="98"/>
  <c r="AH582" i="98"/>
  <c r="AH581" i="98"/>
  <c r="AH580" i="98"/>
  <c r="AH579" i="98"/>
  <c r="AH578" i="98"/>
  <c r="AH577" i="98"/>
  <c r="AH576" i="98"/>
  <c r="AH575" i="98"/>
  <c r="AH574" i="98"/>
  <c r="AH573" i="98"/>
  <c r="AH572" i="98"/>
  <c r="AH571" i="98"/>
  <c r="AH570" i="98"/>
  <c r="AH569" i="98"/>
  <c r="AH568" i="98"/>
  <c r="AH567" i="98"/>
  <c r="AH566" i="98"/>
  <c r="AH565" i="98"/>
  <c r="AH564" i="98"/>
  <c r="AH563" i="98"/>
  <c r="AH562" i="98"/>
  <c r="AH561" i="98"/>
  <c r="AH560" i="98"/>
  <c r="AH559" i="98"/>
  <c r="AH558" i="98"/>
  <c r="AH557" i="98"/>
  <c r="AH556" i="98"/>
  <c r="AH555" i="98"/>
  <c r="AH554" i="98"/>
  <c r="AH553" i="98"/>
  <c r="AH552" i="98"/>
  <c r="AH551" i="98"/>
  <c r="AH550" i="98"/>
  <c r="AH549" i="98"/>
  <c r="AH548" i="98"/>
  <c r="AH547" i="98"/>
  <c r="AH546" i="98"/>
  <c r="AH545" i="98"/>
  <c r="AH544" i="98"/>
  <c r="AH543" i="98"/>
  <c r="AH542" i="98"/>
  <c r="AH541" i="98"/>
  <c r="AH540" i="98"/>
  <c r="AH539" i="98"/>
  <c r="AH538" i="98"/>
  <c r="AH537" i="98"/>
  <c r="AH536" i="98"/>
  <c r="AH535" i="98"/>
  <c r="AH534" i="98"/>
  <c r="AH533" i="98"/>
  <c r="AH532" i="98"/>
  <c r="AH531" i="98"/>
  <c r="AH530" i="98"/>
  <c r="AH529" i="98"/>
  <c r="AH528" i="98"/>
  <c r="AH527" i="98"/>
  <c r="AH526" i="98"/>
  <c r="AH525" i="98"/>
  <c r="AH524" i="98"/>
  <c r="AH523" i="98"/>
  <c r="AH522" i="98"/>
  <c r="AH521" i="98"/>
  <c r="AH520" i="98"/>
  <c r="AH519" i="98"/>
  <c r="AH518" i="98"/>
  <c r="AH517" i="98"/>
  <c r="AH516" i="98"/>
  <c r="AH515" i="98"/>
  <c r="AH514" i="98"/>
  <c r="AH513" i="98"/>
  <c r="AH512" i="98"/>
  <c r="AH511" i="98"/>
  <c r="AH510" i="98"/>
  <c r="AH509" i="98"/>
  <c r="AH508" i="98"/>
  <c r="AH507" i="98"/>
  <c r="AH506" i="98"/>
  <c r="AH505" i="98"/>
  <c r="AH504" i="98"/>
  <c r="AH503" i="98"/>
  <c r="AH502" i="98"/>
  <c r="AH501" i="98"/>
  <c r="AH500" i="98"/>
  <c r="AH499" i="98"/>
  <c r="AH498" i="98"/>
  <c r="AH497" i="98"/>
  <c r="AH496" i="98"/>
  <c r="AH495" i="98"/>
  <c r="AH494" i="98"/>
  <c r="AH493" i="98"/>
  <c r="AH492" i="98"/>
  <c r="AH491" i="98"/>
  <c r="AH490" i="98"/>
  <c r="AH489" i="98"/>
  <c r="AH488" i="98"/>
  <c r="AH487" i="98"/>
  <c r="AH486" i="98"/>
  <c r="AH485" i="98"/>
  <c r="AH484" i="98"/>
  <c r="AH483" i="98"/>
  <c r="AH482" i="98"/>
  <c r="AH481" i="98"/>
  <c r="AH480" i="98"/>
  <c r="AH479" i="98"/>
  <c r="AH478" i="98"/>
  <c r="AH477" i="98"/>
  <c r="AH476" i="98"/>
  <c r="AH475" i="98"/>
  <c r="AH474" i="98"/>
  <c r="AH473" i="98"/>
  <c r="AH472" i="98"/>
  <c r="AH471" i="98"/>
  <c r="AH470" i="98"/>
  <c r="AH469" i="98"/>
  <c r="AH468" i="98"/>
  <c r="AH467" i="98"/>
  <c r="AH466" i="98"/>
  <c r="AH465" i="98"/>
  <c r="AH464" i="98"/>
  <c r="AH463" i="98"/>
  <c r="AH462" i="98"/>
  <c r="AH461" i="98"/>
  <c r="AH460" i="98"/>
  <c r="AH459" i="98"/>
  <c r="AH458" i="98"/>
  <c r="AH457" i="98"/>
  <c r="AH456" i="98"/>
  <c r="AH455" i="98"/>
  <c r="AH454" i="98"/>
  <c r="AH453" i="98"/>
  <c r="AH452" i="98"/>
  <c r="AH451" i="98"/>
  <c r="AH450" i="98"/>
  <c r="AH449" i="98"/>
  <c r="AH448" i="98"/>
  <c r="AH447" i="98"/>
  <c r="AH446" i="98"/>
  <c r="AH445" i="98"/>
  <c r="AH444" i="98"/>
  <c r="AH443" i="98"/>
  <c r="AH442" i="98"/>
  <c r="AH441" i="98"/>
  <c r="AH440" i="98"/>
  <c r="AH439" i="98"/>
  <c r="AH438" i="98"/>
  <c r="AH437" i="98"/>
  <c r="AH436" i="98"/>
  <c r="AH435" i="98"/>
  <c r="AH434" i="98"/>
  <c r="AH433" i="98"/>
  <c r="AH432" i="98"/>
  <c r="AH431" i="98"/>
  <c r="AH430" i="98"/>
  <c r="AH429" i="98"/>
  <c r="AH428" i="98"/>
  <c r="AH427" i="98"/>
  <c r="AH426" i="98"/>
  <c r="AH425" i="98"/>
  <c r="AH424" i="98"/>
  <c r="AH423" i="98"/>
  <c r="AH422" i="98"/>
  <c r="AH421" i="98"/>
  <c r="AH420" i="98"/>
  <c r="AH419" i="98"/>
  <c r="AH418" i="98"/>
  <c r="AH417" i="98"/>
  <c r="AH416" i="98"/>
  <c r="AH415" i="98"/>
  <c r="AH414" i="98"/>
  <c r="AH413" i="98"/>
  <c r="AH412" i="98"/>
  <c r="AH411" i="98"/>
  <c r="AH410" i="98"/>
  <c r="AH409" i="98"/>
  <c r="AH408" i="98"/>
  <c r="AH407" i="98"/>
  <c r="AH406" i="98"/>
  <c r="AH405" i="98"/>
  <c r="AH404" i="98"/>
  <c r="AH403" i="98"/>
  <c r="AH402" i="98"/>
  <c r="AH401" i="98"/>
  <c r="AH400" i="98"/>
  <c r="AH399" i="98"/>
  <c r="AH398" i="98"/>
  <c r="AH397" i="98"/>
  <c r="AH396" i="98"/>
  <c r="AH395" i="98"/>
  <c r="AH394" i="98"/>
  <c r="AH393" i="98"/>
  <c r="AH392" i="98"/>
  <c r="AH391" i="98"/>
  <c r="AH390" i="98"/>
  <c r="AH389" i="98"/>
  <c r="AH388" i="98"/>
  <c r="AH387" i="98"/>
  <c r="AH386" i="98"/>
  <c r="AH385" i="98"/>
  <c r="AH384" i="98"/>
  <c r="AH383" i="98"/>
  <c r="AH382" i="98"/>
  <c r="AH381" i="98"/>
  <c r="AH380" i="98"/>
  <c r="AH379" i="98"/>
  <c r="AH378" i="98"/>
  <c r="AH377" i="98"/>
  <c r="AH376" i="98"/>
  <c r="AH375" i="98"/>
  <c r="AH374" i="98"/>
  <c r="AH373" i="98"/>
  <c r="AH372" i="98"/>
  <c r="AH371" i="98"/>
  <c r="AH370" i="98"/>
  <c r="AH369" i="98"/>
  <c r="AH368" i="98"/>
  <c r="AH367" i="98"/>
  <c r="AH366" i="98"/>
  <c r="AH365" i="98"/>
  <c r="AH364" i="98"/>
  <c r="AH363" i="98"/>
  <c r="AH362" i="98"/>
  <c r="AH361" i="98"/>
  <c r="AH360" i="98"/>
  <c r="AH359" i="98"/>
  <c r="AH358" i="98"/>
  <c r="AH357" i="98"/>
  <c r="AH356" i="98"/>
  <c r="AH355" i="98"/>
  <c r="AH354" i="98"/>
  <c r="AH353" i="98"/>
  <c r="AH352" i="98"/>
  <c r="AH351" i="98"/>
  <c r="AH350" i="98"/>
  <c r="AH349" i="98"/>
  <c r="AH348" i="98"/>
  <c r="AH347" i="98"/>
  <c r="AH346" i="98"/>
  <c r="AH345" i="98"/>
  <c r="AH344" i="98"/>
  <c r="AH343" i="98"/>
  <c r="AH342" i="98"/>
  <c r="AH341" i="98"/>
  <c r="AH340" i="98"/>
  <c r="AH339" i="98"/>
  <c r="AH338" i="98"/>
  <c r="AH337" i="98"/>
  <c r="AH336" i="98"/>
  <c r="AH335" i="98"/>
  <c r="AH334" i="98"/>
  <c r="AH333" i="98"/>
  <c r="AH332" i="98"/>
  <c r="AH331" i="98"/>
  <c r="AH330" i="98"/>
  <c r="AH329" i="98"/>
  <c r="AH328" i="98"/>
  <c r="AH327" i="98"/>
  <c r="AH326" i="98"/>
  <c r="AH325" i="98"/>
  <c r="AH324" i="98"/>
  <c r="AH323" i="98"/>
  <c r="AH322" i="98"/>
  <c r="AH321" i="98"/>
  <c r="AH320" i="98"/>
  <c r="AH319" i="98"/>
  <c r="AH318" i="98"/>
  <c r="AH317" i="98"/>
  <c r="AH316" i="98"/>
  <c r="AH315" i="98"/>
  <c r="AH314" i="98"/>
  <c r="AH313" i="98"/>
  <c r="AH312" i="98"/>
  <c r="AH311" i="98"/>
  <c r="AH310" i="98"/>
  <c r="AH309" i="98"/>
  <c r="AH308" i="98"/>
  <c r="AH307" i="98"/>
  <c r="AH306" i="98"/>
  <c r="AH305" i="98"/>
  <c r="AH304" i="98"/>
  <c r="AH303" i="98"/>
  <c r="AH302" i="98"/>
  <c r="AH301" i="98"/>
  <c r="AH300" i="98"/>
  <c r="AH299" i="98"/>
  <c r="AH298" i="98"/>
  <c r="AH297" i="98"/>
  <c r="AH296" i="98"/>
  <c r="AH295" i="98"/>
  <c r="AH294" i="98"/>
  <c r="AH293" i="98"/>
  <c r="AH292" i="98"/>
  <c r="AH291" i="98"/>
  <c r="AH290" i="98"/>
  <c r="AH289" i="98"/>
  <c r="AH288" i="98"/>
  <c r="AH287" i="98"/>
  <c r="AH286" i="98"/>
  <c r="AH285" i="98"/>
  <c r="AH284" i="98"/>
  <c r="AH283" i="98"/>
  <c r="AH282" i="98"/>
  <c r="AH281" i="98"/>
  <c r="AH280" i="98"/>
  <c r="AH279" i="98"/>
  <c r="AH278" i="98"/>
  <c r="AH277" i="98"/>
  <c r="AH276" i="98"/>
  <c r="AH275" i="98"/>
  <c r="AH274" i="98"/>
  <c r="AH273" i="98"/>
  <c r="AH272" i="98"/>
  <c r="AH271" i="98"/>
  <c r="AH270" i="98"/>
  <c r="AH269" i="98"/>
  <c r="AH268" i="98"/>
  <c r="AH267" i="98"/>
  <c r="AH266" i="98"/>
  <c r="AH265" i="98"/>
  <c r="AH264" i="98"/>
  <c r="AH263" i="98"/>
  <c r="AH262" i="98"/>
  <c r="AH261" i="98"/>
  <c r="AH260" i="98"/>
  <c r="AH259" i="98"/>
  <c r="AH258" i="98"/>
  <c r="AH257" i="98"/>
  <c r="AH256" i="98"/>
  <c r="AH255" i="98"/>
  <c r="AH254" i="98"/>
  <c r="AH253" i="98"/>
  <c r="AH252" i="98"/>
  <c r="AH251" i="98"/>
  <c r="AH250" i="98"/>
  <c r="AH249" i="98"/>
  <c r="AH248" i="98"/>
  <c r="AH247" i="98"/>
  <c r="AH246" i="98"/>
  <c r="AH245" i="98"/>
  <c r="AH244" i="98"/>
  <c r="AH243" i="98"/>
  <c r="AH242" i="98"/>
  <c r="AH241" i="98"/>
  <c r="AH240" i="98"/>
  <c r="AH239" i="98"/>
  <c r="AH238" i="98"/>
  <c r="AH237" i="98"/>
  <c r="AH236" i="98"/>
  <c r="AH235" i="98"/>
  <c r="AH234" i="98"/>
  <c r="AH233" i="98"/>
  <c r="AH232" i="98"/>
  <c r="AH231" i="98"/>
  <c r="AH230" i="98"/>
  <c r="AH229" i="98"/>
  <c r="AH228" i="98"/>
  <c r="AH227" i="98"/>
  <c r="AH226" i="98"/>
  <c r="AH225" i="98"/>
  <c r="AH224" i="98"/>
  <c r="AH223" i="98"/>
  <c r="AH222" i="98"/>
  <c r="AH221" i="98"/>
  <c r="AH220" i="98"/>
  <c r="AH219" i="98"/>
  <c r="AH218" i="98"/>
  <c r="AH217" i="98"/>
  <c r="AH216" i="98"/>
  <c r="AH215" i="98"/>
  <c r="AH214" i="98"/>
  <c r="AH213" i="98"/>
  <c r="AH212" i="98"/>
  <c r="AH211" i="98"/>
  <c r="AH210" i="98"/>
  <c r="AH209" i="98"/>
  <c r="AH208" i="98"/>
  <c r="AH207" i="98"/>
  <c r="AH206" i="98"/>
  <c r="AH205" i="98"/>
  <c r="AH204" i="98"/>
  <c r="AH203" i="98"/>
  <c r="AH202" i="98"/>
  <c r="AH201" i="98"/>
  <c r="AH200" i="98"/>
  <c r="AH199" i="98"/>
  <c r="AH198" i="98"/>
  <c r="AH197" i="98"/>
  <c r="AH196" i="98"/>
  <c r="AH195" i="98"/>
  <c r="AH194" i="98"/>
  <c r="AH193" i="98"/>
  <c r="AH192" i="98"/>
  <c r="AH191" i="98"/>
  <c r="AH190" i="98"/>
  <c r="AH189" i="98"/>
  <c r="AH188" i="98"/>
  <c r="AH187" i="98"/>
  <c r="AH186" i="98"/>
  <c r="AH185" i="98"/>
  <c r="AH184" i="98"/>
  <c r="AH183" i="98"/>
  <c r="AH182" i="98"/>
  <c r="AH181" i="98"/>
  <c r="AH180" i="98"/>
  <c r="AH179" i="98"/>
  <c r="AH178" i="98"/>
  <c r="AH177" i="98"/>
  <c r="AH176" i="98"/>
  <c r="AH175" i="98"/>
  <c r="AH174" i="98"/>
  <c r="AH173" i="98"/>
  <c r="AH172" i="98"/>
  <c r="AH171" i="98"/>
  <c r="AH170" i="98"/>
  <c r="AH169" i="98"/>
  <c r="AH168" i="98"/>
  <c r="AH167" i="98"/>
  <c r="AH166" i="98"/>
  <c r="AH165" i="98"/>
  <c r="AH164" i="98"/>
  <c r="AH163" i="98"/>
  <c r="AH162" i="98"/>
  <c r="AH161" i="98"/>
  <c r="AH160" i="98"/>
  <c r="AH159" i="98"/>
  <c r="AH158" i="98"/>
  <c r="AH157" i="98"/>
  <c r="AH156" i="98"/>
  <c r="AH155" i="98"/>
  <c r="AH154" i="98"/>
  <c r="AH153" i="98"/>
  <c r="AH152" i="98"/>
  <c r="AH151" i="98"/>
  <c r="AH150" i="98"/>
  <c r="AH149" i="98"/>
  <c r="AH148" i="98"/>
  <c r="AH147" i="98"/>
  <c r="AH146" i="98"/>
  <c r="AH145" i="98"/>
  <c r="AH144" i="98"/>
  <c r="AH143" i="98"/>
  <c r="AH142" i="98"/>
  <c r="AH141" i="98"/>
  <c r="AH140" i="98"/>
  <c r="AH139" i="98"/>
  <c r="AH138" i="98"/>
  <c r="AH137" i="98"/>
  <c r="AH136" i="98"/>
  <c r="AH135" i="98"/>
  <c r="AH134" i="98"/>
  <c r="AH133" i="98"/>
  <c r="AH132" i="98"/>
  <c r="AH131" i="98"/>
  <c r="AH130" i="98"/>
  <c r="AH129" i="98"/>
  <c r="AH128" i="98"/>
  <c r="AH127" i="98"/>
  <c r="AH126" i="98"/>
  <c r="AH125" i="98"/>
  <c r="AH124" i="98"/>
  <c r="AH123" i="98"/>
  <c r="AH122" i="98"/>
  <c r="AH121" i="98"/>
  <c r="AH120" i="98"/>
  <c r="AH119" i="98"/>
  <c r="AH118" i="98"/>
  <c r="AH117" i="98"/>
  <c r="AH116" i="98"/>
  <c r="AH115" i="98"/>
  <c r="AH114" i="98"/>
  <c r="AH113" i="98"/>
  <c r="AH112" i="98"/>
  <c r="AH111" i="98"/>
  <c r="AH110" i="98"/>
  <c r="AH109" i="98"/>
  <c r="AH108" i="98"/>
  <c r="AH107" i="98"/>
  <c r="AH106" i="98"/>
  <c r="AH105" i="98"/>
  <c r="AH104" i="98"/>
  <c r="AH103" i="98"/>
  <c r="AH102" i="98"/>
  <c r="AH101" i="98"/>
  <c r="AH100" i="98"/>
  <c r="AH99" i="98"/>
  <c r="AH98" i="98"/>
  <c r="AH97" i="98"/>
  <c r="AH96" i="98"/>
  <c r="AH95" i="98"/>
  <c r="AH94" i="98"/>
  <c r="AH93" i="98"/>
  <c r="AH92" i="98"/>
  <c r="AH91" i="98"/>
  <c r="AH90" i="98"/>
  <c r="AH89" i="98"/>
  <c r="AH88" i="98"/>
  <c r="AH87" i="98"/>
  <c r="AH86" i="98"/>
  <c r="AH85" i="98"/>
  <c r="AH84" i="98"/>
  <c r="AH83" i="98"/>
  <c r="AH82" i="98"/>
  <c r="AH81" i="98"/>
  <c r="AH80" i="98"/>
  <c r="AH79" i="98"/>
  <c r="AH78" i="98"/>
  <c r="AH77" i="98"/>
  <c r="AH76" i="98"/>
  <c r="AH75" i="98"/>
  <c r="AH74" i="98"/>
  <c r="AH73" i="98"/>
  <c r="AH72" i="98"/>
  <c r="AH71" i="98"/>
  <c r="AH70" i="98"/>
  <c r="AH69" i="98"/>
  <c r="AH68" i="98"/>
  <c r="AH67" i="98"/>
  <c r="AH66" i="98"/>
  <c r="AH65" i="98"/>
  <c r="AH64" i="98"/>
  <c r="AH63" i="98"/>
  <c r="AH62" i="98"/>
  <c r="AH61" i="98"/>
  <c r="AH60" i="98"/>
  <c r="AH59" i="98"/>
  <c r="AH58" i="98"/>
  <c r="AH57" i="98"/>
  <c r="AH56" i="98"/>
  <c r="AH55" i="98"/>
  <c r="AH54" i="98"/>
  <c r="AH53" i="98"/>
  <c r="AH52" i="98"/>
  <c r="AH51" i="98"/>
  <c r="AH50" i="98"/>
  <c r="AH49" i="98"/>
  <c r="AH48" i="98"/>
  <c r="AH47" i="98"/>
  <c r="AH46" i="98"/>
  <c r="AH45" i="98"/>
  <c r="AH44" i="98"/>
  <c r="AH43" i="98"/>
  <c r="AH42" i="98"/>
  <c r="AH41" i="98"/>
  <c r="AH40" i="98"/>
  <c r="AH39" i="98"/>
  <c r="AH38" i="98"/>
  <c r="AH37" i="98"/>
  <c r="AH36" i="98"/>
  <c r="AH35" i="98"/>
  <c r="AH34" i="98"/>
  <c r="AH33" i="98"/>
  <c r="AH32" i="98"/>
  <c r="AH31" i="98"/>
  <c r="AH30" i="98"/>
  <c r="AH29" i="98"/>
  <c r="AH28" i="98"/>
  <c r="AH27" i="98"/>
  <c r="AH26" i="98"/>
  <c r="AH25" i="98"/>
  <c r="AH24" i="98"/>
  <c r="AH23" i="98"/>
  <c r="AD1004" i="98"/>
  <c r="AD1003" i="98"/>
  <c r="AD1002" i="98"/>
  <c r="AD1001" i="98"/>
  <c r="AD1000" i="98"/>
  <c r="AD999" i="98"/>
  <c r="AD998" i="98"/>
  <c r="AD997" i="98"/>
  <c r="AD996" i="98"/>
  <c r="AD995" i="98"/>
  <c r="AD994" i="98"/>
  <c r="AD993" i="98"/>
  <c r="AD992" i="98"/>
  <c r="AD991" i="98"/>
  <c r="AD990" i="98"/>
  <c r="AD989" i="98"/>
  <c r="AD988" i="98"/>
  <c r="AD987" i="98"/>
  <c r="AD986" i="98"/>
  <c r="AD985" i="98"/>
  <c r="AD984" i="98"/>
  <c r="AD983" i="98"/>
  <c r="AD982" i="98"/>
  <c r="AD981" i="98"/>
  <c r="AD980" i="98"/>
  <c r="AD979" i="98"/>
  <c r="AD978" i="98"/>
  <c r="AD977" i="98"/>
  <c r="AD976" i="98"/>
  <c r="AD975" i="98"/>
  <c r="AD974" i="98"/>
  <c r="AD973" i="98"/>
  <c r="AD972" i="98"/>
  <c r="AD971" i="98"/>
  <c r="AD970" i="98"/>
  <c r="AD969" i="98"/>
  <c r="AD968" i="98"/>
  <c r="AD967" i="98"/>
  <c r="AD966" i="98"/>
  <c r="AD965" i="98"/>
  <c r="AD964" i="98"/>
  <c r="AD963" i="98"/>
  <c r="AD962" i="98"/>
  <c r="AD961" i="98"/>
  <c r="AD960" i="98"/>
  <c r="AD959" i="98"/>
  <c r="AD958" i="98"/>
  <c r="AD957" i="98"/>
  <c r="AD956" i="98"/>
  <c r="AD955" i="98"/>
  <c r="AD954" i="98"/>
  <c r="AD953" i="98"/>
  <c r="AD952" i="98"/>
  <c r="AD951" i="98"/>
  <c r="AD950" i="98"/>
  <c r="AD949" i="98"/>
  <c r="AD948" i="98"/>
  <c r="AD947" i="98"/>
  <c r="AD946" i="98"/>
  <c r="AD945" i="98"/>
  <c r="AD944" i="98"/>
  <c r="AD943" i="98"/>
  <c r="AD942" i="98"/>
  <c r="AD941" i="98"/>
  <c r="AD940" i="98"/>
  <c r="AD939" i="98"/>
  <c r="AD938" i="98"/>
  <c r="AD937" i="98"/>
  <c r="AD936" i="98"/>
  <c r="AD935" i="98"/>
  <c r="AD934" i="98"/>
  <c r="AD933" i="98"/>
  <c r="AD932" i="98"/>
  <c r="AD931" i="98"/>
  <c r="AD930" i="98"/>
  <c r="AD929" i="98"/>
  <c r="AD928" i="98"/>
  <c r="AD927" i="98"/>
  <c r="AD926" i="98"/>
  <c r="AD925" i="98"/>
  <c r="AD924" i="98"/>
  <c r="AD923" i="98"/>
  <c r="AD922" i="98"/>
  <c r="AD921" i="98"/>
  <c r="AD920" i="98"/>
  <c r="AD919" i="98"/>
  <c r="AD918" i="98"/>
  <c r="AD917" i="98"/>
  <c r="AD916" i="98"/>
  <c r="AD915" i="98"/>
  <c r="AD914" i="98"/>
  <c r="AD913" i="98"/>
  <c r="AD912" i="98"/>
  <c r="AD911" i="98"/>
  <c r="AD910" i="98"/>
  <c r="AD909" i="98"/>
  <c r="AD908" i="98"/>
  <c r="AD907" i="98"/>
  <c r="AD906" i="98"/>
  <c r="AD905" i="98"/>
  <c r="AD904" i="98"/>
  <c r="AD903" i="98"/>
  <c r="AD902" i="98"/>
  <c r="AD901" i="98"/>
  <c r="AD900" i="98"/>
  <c r="AD899" i="98"/>
  <c r="AD898" i="98"/>
  <c r="AD897" i="98"/>
  <c r="AD896" i="98"/>
  <c r="AD895" i="98"/>
  <c r="AD894" i="98"/>
  <c r="AD893" i="98"/>
  <c r="AD892" i="98"/>
  <c r="AD891" i="98"/>
  <c r="AD890" i="98"/>
  <c r="AD889" i="98"/>
  <c r="AD888" i="98"/>
  <c r="AD887" i="98"/>
  <c r="AD886" i="98"/>
  <c r="AD885" i="98"/>
  <c r="AD884" i="98"/>
  <c r="AD883" i="98"/>
  <c r="AD882" i="98"/>
  <c r="AD881" i="98"/>
  <c r="AD880" i="98"/>
  <c r="AD879" i="98"/>
  <c r="AD878" i="98"/>
  <c r="AD877" i="98"/>
  <c r="AD876" i="98"/>
  <c r="AD875" i="98"/>
  <c r="AD874" i="98"/>
  <c r="AD873" i="98"/>
  <c r="AD872" i="98"/>
  <c r="AD871" i="98"/>
  <c r="AD870" i="98"/>
  <c r="AD869" i="98"/>
  <c r="AD868" i="98"/>
  <c r="AD867" i="98"/>
  <c r="AD866" i="98"/>
  <c r="AD865" i="98"/>
  <c r="AD864" i="98"/>
  <c r="AD863" i="98"/>
  <c r="AD862" i="98"/>
  <c r="AD861" i="98"/>
  <c r="AD860" i="98"/>
  <c r="AD859" i="98"/>
  <c r="AD858" i="98"/>
  <c r="AD857" i="98"/>
  <c r="AD856" i="98"/>
  <c r="AD855" i="98"/>
  <c r="AD854" i="98"/>
  <c r="AD853" i="98"/>
  <c r="AD852" i="98"/>
  <c r="AD851" i="98"/>
  <c r="AD850" i="98"/>
  <c r="AD849" i="98"/>
  <c r="AD848" i="98"/>
  <c r="AD847" i="98"/>
  <c r="AD846" i="98"/>
  <c r="AD845" i="98"/>
  <c r="AD844" i="98"/>
  <c r="AD843" i="98"/>
  <c r="AD842" i="98"/>
  <c r="AD841" i="98"/>
  <c r="AD840" i="98"/>
  <c r="AD839" i="98"/>
  <c r="AD838" i="98"/>
  <c r="AD837" i="98"/>
  <c r="AD836" i="98"/>
  <c r="AD835" i="98"/>
  <c r="AD834" i="98"/>
  <c r="AD833" i="98"/>
  <c r="AD832" i="98"/>
  <c r="AD831" i="98"/>
  <c r="AD830" i="98"/>
  <c r="AD829" i="98"/>
  <c r="AD828" i="98"/>
  <c r="AD827" i="98"/>
  <c r="AD826" i="98"/>
  <c r="AD825" i="98"/>
  <c r="AD824" i="98"/>
  <c r="AD823" i="98"/>
  <c r="AD822" i="98"/>
  <c r="AD821" i="98"/>
  <c r="AD820" i="98"/>
  <c r="AD819" i="98"/>
  <c r="AD818" i="98"/>
  <c r="AD817" i="98"/>
  <c r="AD816" i="98"/>
  <c r="AD815" i="98"/>
  <c r="AD814" i="98"/>
  <c r="AD813" i="98"/>
  <c r="AD812" i="98"/>
  <c r="AD811" i="98"/>
  <c r="AD810" i="98"/>
  <c r="AD809" i="98"/>
  <c r="AD808" i="98"/>
  <c r="AD807" i="98"/>
  <c r="AD806" i="98"/>
  <c r="AD805" i="98"/>
  <c r="AD804" i="98"/>
  <c r="AD803" i="98"/>
  <c r="AD802" i="98"/>
  <c r="AD801" i="98"/>
  <c r="AD800" i="98"/>
  <c r="AD799" i="98"/>
  <c r="AD798" i="98"/>
  <c r="AD797" i="98"/>
  <c r="AD796" i="98"/>
  <c r="AD795" i="98"/>
  <c r="AD794" i="98"/>
  <c r="AD793" i="98"/>
  <c r="AD792" i="98"/>
  <c r="AD791" i="98"/>
  <c r="AD790" i="98"/>
  <c r="AD789" i="98"/>
  <c r="AD788" i="98"/>
  <c r="AD787" i="98"/>
  <c r="AD786" i="98"/>
  <c r="AD785" i="98"/>
  <c r="AD784" i="98"/>
  <c r="AD783" i="98"/>
  <c r="AD782" i="98"/>
  <c r="AD781" i="98"/>
  <c r="AD780" i="98"/>
  <c r="AD779" i="98"/>
  <c r="AD778" i="98"/>
  <c r="AD777" i="98"/>
  <c r="AD776" i="98"/>
  <c r="AD775" i="98"/>
  <c r="AD774" i="98"/>
  <c r="AD773" i="98"/>
  <c r="AD772" i="98"/>
  <c r="AD771" i="98"/>
  <c r="AD770" i="98"/>
  <c r="AD769" i="98"/>
  <c r="AD768" i="98"/>
  <c r="AD767" i="98"/>
  <c r="AD766" i="98"/>
  <c r="AD765" i="98"/>
  <c r="AD764" i="98"/>
  <c r="AD763" i="98"/>
  <c r="AD762" i="98"/>
  <c r="AD761" i="98"/>
  <c r="AD760" i="98"/>
  <c r="AD759" i="98"/>
  <c r="AD758" i="98"/>
  <c r="AD757" i="98"/>
  <c r="AD756" i="98"/>
  <c r="AD755" i="98"/>
  <c r="AD754" i="98"/>
  <c r="AD753" i="98"/>
  <c r="AD752" i="98"/>
  <c r="AD751" i="98"/>
  <c r="AD750" i="98"/>
  <c r="AD749" i="98"/>
  <c r="AD748" i="98"/>
  <c r="AD747" i="98"/>
  <c r="AD746" i="98"/>
  <c r="AD745" i="98"/>
  <c r="AD744" i="98"/>
  <c r="AD743" i="98"/>
  <c r="AD742" i="98"/>
  <c r="AD741" i="98"/>
  <c r="AD740" i="98"/>
  <c r="AD739" i="98"/>
  <c r="AD738" i="98"/>
  <c r="AD737" i="98"/>
  <c r="AD736" i="98"/>
  <c r="AD735" i="98"/>
  <c r="AD734" i="98"/>
  <c r="AD733" i="98"/>
  <c r="AD732" i="98"/>
  <c r="AD731" i="98"/>
  <c r="AD730" i="98"/>
  <c r="AD729" i="98"/>
  <c r="AD728" i="98"/>
  <c r="AD727" i="98"/>
  <c r="AD726" i="98"/>
  <c r="AD725" i="98"/>
  <c r="AD724" i="98"/>
  <c r="AD723" i="98"/>
  <c r="AD722" i="98"/>
  <c r="AD721" i="98"/>
  <c r="AD720" i="98"/>
  <c r="AD719" i="98"/>
  <c r="AD718" i="98"/>
  <c r="AD717" i="98"/>
  <c r="AD716" i="98"/>
  <c r="AD715" i="98"/>
  <c r="AD714" i="98"/>
  <c r="AD713" i="98"/>
  <c r="AD712" i="98"/>
  <c r="AD711" i="98"/>
  <c r="AD710" i="98"/>
  <c r="AD709" i="98"/>
  <c r="AD708" i="98"/>
  <c r="AD707" i="98"/>
  <c r="AD706" i="98"/>
  <c r="AD705" i="98"/>
  <c r="AD704" i="98"/>
  <c r="AD703" i="98"/>
  <c r="AD702" i="98"/>
  <c r="AD701" i="98"/>
  <c r="AD700" i="98"/>
  <c r="AD699" i="98"/>
  <c r="AD698" i="98"/>
  <c r="AD697" i="98"/>
  <c r="AD696" i="98"/>
  <c r="AD695" i="98"/>
  <c r="AD694" i="98"/>
  <c r="AD693" i="98"/>
  <c r="AD692" i="98"/>
  <c r="AD691" i="98"/>
  <c r="AD690" i="98"/>
  <c r="AD689" i="98"/>
  <c r="AD688" i="98"/>
  <c r="AD687" i="98"/>
  <c r="AD686" i="98"/>
  <c r="AD685" i="98"/>
  <c r="AD684" i="98"/>
  <c r="AD683" i="98"/>
  <c r="AD682" i="98"/>
  <c r="AD681" i="98"/>
  <c r="AD680" i="98"/>
  <c r="AD679" i="98"/>
  <c r="AD678" i="98"/>
  <c r="AD677" i="98"/>
  <c r="AD676" i="98"/>
  <c r="AD675" i="98"/>
  <c r="AD674" i="98"/>
  <c r="AD673" i="98"/>
  <c r="AD672" i="98"/>
  <c r="AD671" i="98"/>
  <c r="AD670" i="98"/>
  <c r="AD669" i="98"/>
  <c r="AD668" i="98"/>
  <c r="AD667" i="98"/>
  <c r="AD666" i="98"/>
  <c r="AD665" i="98"/>
  <c r="AD664" i="98"/>
  <c r="AD663" i="98"/>
  <c r="AD662" i="98"/>
  <c r="AD661" i="98"/>
  <c r="AD660" i="98"/>
  <c r="AD659" i="98"/>
  <c r="AD658" i="98"/>
  <c r="AD657" i="98"/>
  <c r="AD656" i="98"/>
  <c r="AD655" i="98"/>
  <c r="AD654" i="98"/>
  <c r="AD653" i="98"/>
  <c r="AD652" i="98"/>
  <c r="AD651" i="98"/>
  <c r="AD650" i="98"/>
  <c r="AD649" i="98"/>
  <c r="AD648" i="98"/>
  <c r="AD647" i="98"/>
  <c r="AD646" i="98"/>
  <c r="AD645" i="98"/>
  <c r="AD644" i="98"/>
  <c r="AD643" i="98"/>
  <c r="AD642" i="98"/>
  <c r="AD641" i="98"/>
  <c r="AD640" i="98"/>
  <c r="AD639" i="98"/>
  <c r="AD638" i="98"/>
  <c r="AD637" i="98"/>
  <c r="AD636" i="98"/>
  <c r="AD635" i="98"/>
  <c r="AD634" i="98"/>
  <c r="AD633" i="98"/>
  <c r="AD632" i="98"/>
  <c r="AD631" i="98"/>
  <c r="AD630" i="98"/>
  <c r="AD629" i="98"/>
  <c r="AD628" i="98"/>
  <c r="AD627" i="98"/>
  <c r="AD626" i="98"/>
  <c r="AD625" i="98"/>
  <c r="AD624" i="98"/>
  <c r="AD623" i="98"/>
  <c r="AD622" i="98"/>
  <c r="AD621" i="98"/>
  <c r="AD620" i="98"/>
  <c r="AD619" i="98"/>
  <c r="AD618" i="98"/>
  <c r="AD617" i="98"/>
  <c r="AD616" i="98"/>
  <c r="AD615" i="98"/>
  <c r="AD614" i="98"/>
  <c r="AD613" i="98"/>
  <c r="AD612" i="98"/>
  <c r="AD611" i="98"/>
  <c r="AD610" i="98"/>
  <c r="AD609" i="98"/>
  <c r="AD608" i="98"/>
  <c r="AD607" i="98"/>
  <c r="AD606" i="98"/>
  <c r="AD605" i="98"/>
  <c r="AD604" i="98"/>
  <c r="AD603" i="98"/>
  <c r="AD602" i="98"/>
  <c r="AD601" i="98"/>
  <c r="AD600" i="98"/>
  <c r="AD599" i="98"/>
  <c r="AD598" i="98"/>
  <c r="AD597" i="98"/>
  <c r="AD596" i="98"/>
  <c r="AD595" i="98"/>
  <c r="AD594" i="98"/>
  <c r="AD593" i="98"/>
  <c r="AD592" i="98"/>
  <c r="AD591" i="98"/>
  <c r="AD590" i="98"/>
  <c r="AD589" i="98"/>
  <c r="AD588" i="98"/>
  <c r="AD587" i="98"/>
  <c r="AD586" i="98"/>
  <c r="AD585" i="98"/>
  <c r="AD584" i="98"/>
  <c r="AD583" i="98"/>
  <c r="AD582" i="98"/>
  <c r="AD581" i="98"/>
  <c r="AD580" i="98"/>
  <c r="AD579" i="98"/>
  <c r="AD578" i="98"/>
  <c r="AD577" i="98"/>
  <c r="AD576" i="98"/>
  <c r="AD575" i="98"/>
  <c r="AD574" i="98"/>
  <c r="AD573" i="98"/>
  <c r="AD572" i="98"/>
  <c r="AD571" i="98"/>
  <c r="AD570" i="98"/>
  <c r="AD569" i="98"/>
  <c r="AD568" i="98"/>
  <c r="AD567" i="98"/>
  <c r="AD566" i="98"/>
  <c r="AD565" i="98"/>
  <c r="AD564" i="98"/>
  <c r="AD563" i="98"/>
  <c r="AD562" i="98"/>
  <c r="AD561" i="98"/>
  <c r="AD560" i="98"/>
  <c r="AD559" i="98"/>
  <c r="AD558" i="98"/>
  <c r="AD557" i="98"/>
  <c r="AD556" i="98"/>
  <c r="AD555" i="98"/>
  <c r="AD554" i="98"/>
  <c r="AD553" i="98"/>
  <c r="AD552" i="98"/>
  <c r="AD551" i="98"/>
  <c r="AD550" i="98"/>
  <c r="AD549" i="98"/>
  <c r="AD548" i="98"/>
  <c r="AD547" i="98"/>
  <c r="AD546" i="98"/>
  <c r="AD545" i="98"/>
  <c r="AD544" i="98"/>
  <c r="AD543" i="98"/>
  <c r="AD542" i="98"/>
  <c r="AD541" i="98"/>
  <c r="AD540" i="98"/>
  <c r="AD539" i="98"/>
  <c r="AD538" i="98"/>
  <c r="AD537" i="98"/>
  <c r="AD536" i="98"/>
  <c r="AD535" i="98"/>
  <c r="AD534" i="98"/>
  <c r="AD533" i="98"/>
  <c r="AD532" i="98"/>
  <c r="AD531" i="98"/>
  <c r="AD530" i="98"/>
  <c r="AD529" i="98"/>
  <c r="AD528" i="98"/>
  <c r="AD527" i="98"/>
  <c r="AD526" i="98"/>
  <c r="AD525" i="98"/>
  <c r="AD524" i="98"/>
  <c r="AD523" i="98"/>
  <c r="AD522" i="98"/>
  <c r="AD521" i="98"/>
  <c r="AD520" i="98"/>
  <c r="AD519" i="98"/>
  <c r="AD518" i="98"/>
  <c r="AD517" i="98"/>
  <c r="AD516" i="98"/>
  <c r="AD515" i="98"/>
  <c r="AD514" i="98"/>
  <c r="AD513" i="98"/>
  <c r="AD512" i="98"/>
  <c r="AD511" i="98"/>
  <c r="AD510" i="98"/>
  <c r="AD509" i="98"/>
  <c r="AD508" i="98"/>
  <c r="AD507" i="98"/>
  <c r="AD506" i="98"/>
  <c r="AD505" i="98"/>
  <c r="AD504" i="98"/>
  <c r="AD503" i="98"/>
  <c r="AD502" i="98"/>
  <c r="AD501" i="98"/>
  <c r="AD500" i="98"/>
  <c r="AD499" i="98"/>
  <c r="AD498" i="98"/>
  <c r="AD497" i="98"/>
  <c r="AD496" i="98"/>
  <c r="AD495" i="98"/>
  <c r="AD494" i="98"/>
  <c r="AD493" i="98"/>
  <c r="AD492" i="98"/>
  <c r="AD491" i="98"/>
  <c r="AD490" i="98"/>
  <c r="AD489" i="98"/>
  <c r="AD488" i="98"/>
  <c r="AD487" i="98"/>
  <c r="AD486" i="98"/>
  <c r="AD485" i="98"/>
  <c r="AD484" i="98"/>
  <c r="AD483" i="98"/>
  <c r="AD482" i="98"/>
  <c r="AD481" i="98"/>
  <c r="AD480" i="98"/>
  <c r="AD479" i="98"/>
  <c r="AD478" i="98"/>
  <c r="AD477" i="98"/>
  <c r="AD476" i="98"/>
  <c r="AD475" i="98"/>
  <c r="AD474" i="98"/>
  <c r="AD473" i="98"/>
  <c r="AD472" i="98"/>
  <c r="AD471" i="98"/>
  <c r="AD470" i="98"/>
  <c r="AD469" i="98"/>
  <c r="AD468" i="98"/>
  <c r="AD467" i="98"/>
  <c r="AD466" i="98"/>
  <c r="AD465" i="98"/>
  <c r="AD464" i="98"/>
  <c r="AD463" i="98"/>
  <c r="AD462" i="98"/>
  <c r="AD461" i="98"/>
  <c r="AD460" i="98"/>
  <c r="AD459" i="98"/>
  <c r="AD458" i="98"/>
  <c r="AD457" i="98"/>
  <c r="AD456" i="98"/>
  <c r="AD455" i="98"/>
  <c r="AD454" i="98"/>
  <c r="AD453" i="98"/>
  <c r="AD452" i="98"/>
  <c r="AD451" i="98"/>
  <c r="AD450" i="98"/>
  <c r="AD449" i="98"/>
  <c r="AD448" i="98"/>
  <c r="AD447" i="98"/>
  <c r="AD446" i="98"/>
  <c r="AD445" i="98"/>
  <c r="AD444" i="98"/>
  <c r="AD443" i="98"/>
  <c r="AD442" i="98"/>
  <c r="AD441" i="98"/>
  <c r="AD440" i="98"/>
  <c r="AD439" i="98"/>
  <c r="AD438" i="98"/>
  <c r="AD437" i="98"/>
  <c r="AD436" i="98"/>
  <c r="AD435" i="98"/>
  <c r="AD434" i="98"/>
  <c r="AD433" i="98"/>
  <c r="AD432" i="98"/>
  <c r="AD431" i="98"/>
  <c r="AD430" i="98"/>
  <c r="AD429" i="98"/>
  <c r="AD428" i="98"/>
  <c r="AD427" i="98"/>
  <c r="AD426" i="98"/>
  <c r="AD425" i="98"/>
  <c r="AD424" i="98"/>
  <c r="AD423" i="98"/>
  <c r="AD422" i="98"/>
  <c r="AD421" i="98"/>
  <c r="AD420" i="98"/>
  <c r="AD419" i="98"/>
  <c r="AD418" i="98"/>
  <c r="AD417" i="98"/>
  <c r="AD416" i="98"/>
  <c r="AD415" i="98"/>
  <c r="AD414" i="98"/>
  <c r="AD413" i="98"/>
  <c r="AD412" i="98"/>
  <c r="AD411" i="98"/>
  <c r="AD410" i="98"/>
  <c r="AD409" i="98"/>
  <c r="AD408" i="98"/>
  <c r="AD407" i="98"/>
  <c r="AD406" i="98"/>
  <c r="AD405" i="98"/>
  <c r="AD404" i="98"/>
  <c r="AD403" i="98"/>
  <c r="AD402" i="98"/>
  <c r="AD401" i="98"/>
  <c r="AD400" i="98"/>
  <c r="AD399" i="98"/>
  <c r="AD398" i="98"/>
  <c r="AD397" i="98"/>
  <c r="AD396" i="98"/>
  <c r="AD395" i="98"/>
  <c r="AD394" i="98"/>
  <c r="AD393" i="98"/>
  <c r="AD392" i="98"/>
  <c r="AD391" i="98"/>
  <c r="AD390" i="98"/>
  <c r="AD389" i="98"/>
  <c r="AD388" i="98"/>
  <c r="AD387" i="98"/>
  <c r="AD386" i="98"/>
  <c r="AD385" i="98"/>
  <c r="AD384" i="98"/>
  <c r="AD383" i="98"/>
  <c r="AD382" i="98"/>
  <c r="AD381" i="98"/>
  <c r="AD380" i="98"/>
  <c r="AD379" i="98"/>
  <c r="AD378" i="98"/>
  <c r="AD377" i="98"/>
  <c r="AD376" i="98"/>
  <c r="AD375" i="98"/>
  <c r="AD374" i="98"/>
  <c r="AD373" i="98"/>
  <c r="AD372" i="98"/>
  <c r="AD371" i="98"/>
  <c r="AD370" i="98"/>
  <c r="AD369" i="98"/>
  <c r="AD368" i="98"/>
  <c r="AD367" i="98"/>
  <c r="AD366" i="98"/>
  <c r="AD365" i="98"/>
  <c r="AD364" i="98"/>
  <c r="AD363" i="98"/>
  <c r="AD362" i="98"/>
  <c r="AD361" i="98"/>
  <c r="AD360" i="98"/>
  <c r="AD359" i="98"/>
  <c r="AD358" i="98"/>
  <c r="AD357" i="98"/>
  <c r="AD356" i="98"/>
  <c r="AD355" i="98"/>
  <c r="AD354" i="98"/>
  <c r="AD353" i="98"/>
  <c r="AD352" i="98"/>
  <c r="AD351" i="98"/>
  <c r="AD350" i="98"/>
  <c r="AD349" i="98"/>
  <c r="AD348" i="98"/>
  <c r="AD347" i="98"/>
  <c r="AD346" i="98"/>
  <c r="AD345" i="98"/>
  <c r="AD344" i="98"/>
  <c r="AD343" i="98"/>
  <c r="AD342" i="98"/>
  <c r="AD341" i="98"/>
  <c r="AD340" i="98"/>
  <c r="AD339" i="98"/>
  <c r="AD338" i="98"/>
  <c r="AD337" i="98"/>
  <c r="AD336" i="98"/>
  <c r="AD335" i="98"/>
  <c r="AD334" i="98"/>
  <c r="AD333" i="98"/>
  <c r="AD332" i="98"/>
  <c r="AD331" i="98"/>
  <c r="AD330" i="98"/>
  <c r="AD329" i="98"/>
  <c r="AD328" i="98"/>
  <c r="AD327" i="98"/>
  <c r="AD326" i="98"/>
  <c r="AD325" i="98"/>
  <c r="AD324" i="98"/>
  <c r="AD323" i="98"/>
  <c r="AD322" i="98"/>
  <c r="AD321" i="98"/>
  <c r="AD320" i="98"/>
  <c r="AD319" i="98"/>
  <c r="AD318" i="98"/>
  <c r="AD317" i="98"/>
  <c r="AD316" i="98"/>
  <c r="AD315" i="98"/>
  <c r="AD314" i="98"/>
  <c r="AD313" i="98"/>
  <c r="AD312" i="98"/>
  <c r="AD311" i="98"/>
  <c r="AD310" i="98"/>
  <c r="AD309" i="98"/>
  <c r="AD308" i="98"/>
  <c r="AD307" i="98"/>
  <c r="AD306" i="98"/>
  <c r="AD305" i="98"/>
  <c r="AD304" i="98"/>
  <c r="AD303" i="98"/>
  <c r="AD302" i="98"/>
  <c r="AD301" i="98"/>
  <c r="AD300" i="98"/>
  <c r="AD299" i="98"/>
  <c r="AD298" i="98"/>
  <c r="AD297" i="98"/>
  <c r="AD296" i="98"/>
  <c r="AD295" i="98"/>
  <c r="AD294" i="98"/>
  <c r="AD293" i="98"/>
  <c r="AD292" i="98"/>
  <c r="AD291" i="98"/>
  <c r="AD290" i="98"/>
  <c r="AD289" i="98"/>
  <c r="AD288" i="98"/>
  <c r="AD287" i="98"/>
  <c r="AD286" i="98"/>
  <c r="AD285" i="98"/>
  <c r="AD284" i="98"/>
  <c r="AD283" i="98"/>
  <c r="AD282" i="98"/>
  <c r="AD281" i="98"/>
  <c r="AD280" i="98"/>
  <c r="AD279" i="98"/>
  <c r="AD278" i="98"/>
  <c r="AD277" i="98"/>
  <c r="AD276" i="98"/>
  <c r="AD275" i="98"/>
  <c r="AD274" i="98"/>
  <c r="AD273" i="98"/>
  <c r="AD272" i="98"/>
  <c r="AD271" i="98"/>
  <c r="AD270" i="98"/>
  <c r="AD269" i="98"/>
  <c r="AD268" i="98"/>
  <c r="AD267" i="98"/>
  <c r="AD266" i="98"/>
  <c r="AD265" i="98"/>
  <c r="AD264" i="98"/>
  <c r="AD263" i="98"/>
  <c r="AD262" i="98"/>
  <c r="AD261" i="98"/>
  <c r="AD260" i="98"/>
  <c r="AD259" i="98"/>
  <c r="AD258" i="98"/>
  <c r="AD257" i="98"/>
  <c r="AD256" i="98"/>
  <c r="AD255" i="98"/>
  <c r="AD254" i="98"/>
  <c r="AD253" i="98"/>
  <c r="AD252" i="98"/>
  <c r="AD251" i="98"/>
  <c r="AD250" i="98"/>
  <c r="AD249" i="98"/>
  <c r="AD248" i="98"/>
  <c r="AD247" i="98"/>
  <c r="AD246" i="98"/>
  <c r="AD245" i="98"/>
  <c r="AD244" i="98"/>
  <c r="AD243" i="98"/>
  <c r="AD242" i="98"/>
  <c r="AD241" i="98"/>
  <c r="AD240" i="98"/>
  <c r="AD239" i="98"/>
  <c r="AD238" i="98"/>
  <c r="AD237" i="98"/>
  <c r="AD236" i="98"/>
  <c r="AD235" i="98"/>
  <c r="AD234" i="98"/>
  <c r="AD233" i="98"/>
  <c r="AD232" i="98"/>
  <c r="AD231" i="98"/>
  <c r="AD230" i="98"/>
  <c r="AD229" i="98"/>
  <c r="AD228" i="98"/>
  <c r="AD227" i="98"/>
  <c r="AD226" i="98"/>
  <c r="AD225" i="98"/>
  <c r="AD224" i="98"/>
  <c r="AD223" i="98"/>
  <c r="AD222" i="98"/>
  <c r="AD221" i="98"/>
  <c r="AD220" i="98"/>
  <c r="AD219" i="98"/>
  <c r="AD218" i="98"/>
  <c r="AD217" i="98"/>
  <c r="AD216" i="98"/>
  <c r="AD215" i="98"/>
  <c r="AD214" i="98"/>
  <c r="AD213" i="98"/>
  <c r="AD212" i="98"/>
  <c r="AD211" i="98"/>
  <c r="AD210" i="98"/>
  <c r="AD209" i="98"/>
  <c r="AD208" i="98"/>
  <c r="AD207" i="98"/>
  <c r="AD206" i="98"/>
  <c r="AD205" i="98"/>
  <c r="AD204" i="98"/>
  <c r="AD203" i="98"/>
  <c r="AD202" i="98"/>
  <c r="AD201" i="98"/>
  <c r="AD200" i="98"/>
  <c r="AD199" i="98"/>
  <c r="AD198" i="98"/>
  <c r="AD197" i="98"/>
  <c r="AD196" i="98"/>
  <c r="AD195" i="98"/>
  <c r="AD194" i="98"/>
  <c r="AD193" i="98"/>
  <c r="AD192" i="98"/>
  <c r="AD191" i="98"/>
  <c r="AD190" i="98"/>
  <c r="AD189" i="98"/>
  <c r="AD188" i="98"/>
  <c r="AD187" i="98"/>
  <c r="AD186" i="98"/>
  <c r="AD185" i="98"/>
  <c r="AD184" i="98"/>
  <c r="AD183" i="98"/>
  <c r="AD182" i="98"/>
  <c r="AD181" i="98"/>
  <c r="AD180" i="98"/>
  <c r="AD179" i="98"/>
  <c r="AD178" i="98"/>
  <c r="AD177" i="98"/>
  <c r="AD176" i="98"/>
  <c r="AD175" i="98"/>
  <c r="AD174" i="98"/>
  <c r="AD173" i="98"/>
  <c r="AD172" i="98"/>
  <c r="AD171" i="98"/>
  <c r="AD170" i="98"/>
  <c r="AD169" i="98"/>
  <c r="AD168" i="98"/>
  <c r="AD167" i="98"/>
  <c r="AD166" i="98"/>
  <c r="AD165" i="98"/>
  <c r="AD164" i="98"/>
  <c r="AD163" i="98"/>
  <c r="AD162" i="98"/>
  <c r="AD161" i="98"/>
  <c r="AD160" i="98"/>
  <c r="AD159" i="98"/>
  <c r="AD158" i="98"/>
  <c r="AD157" i="98"/>
  <c r="AD156" i="98"/>
  <c r="AD155" i="98"/>
  <c r="AD154" i="98"/>
  <c r="AD153" i="98"/>
  <c r="AD152" i="98"/>
  <c r="AD151" i="98"/>
  <c r="AD150" i="98"/>
  <c r="AD149" i="98"/>
  <c r="AD148" i="98"/>
  <c r="AD147" i="98"/>
  <c r="AD146" i="98"/>
  <c r="AD145" i="98"/>
  <c r="AD144" i="98"/>
  <c r="AD143" i="98"/>
  <c r="AD142" i="98"/>
  <c r="AD141" i="98"/>
  <c r="AD140" i="98"/>
  <c r="AD139" i="98"/>
  <c r="AD138" i="98"/>
  <c r="AD137" i="98"/>
  <c r="AD136" i="98"/>
  <c r="AD135" i="98"/>
  <c r="AD134" i="98"/>
  <c r="AD133" i="98"/>
  <c r="AD132" i="98"/>
  <c r="AD131" i="98"/>
  <c r="AD130" i="98"/>
  <c r="AD129" i="98"/>
  <c r="AD128" i="98"/>
  <c r="AD127" i="98"/>
  <c r="AD126" i="98"/>
  <c r="AD125" i="98"/>
  <c r="AD124" i="98"/>
  <c r="AD123" i="98"/>
  <c r="AD122" i="98"/>
  <c r="AD121" i="98"/>
  <c r="AD120" i="98"/>
  <c r="AD119" i="98"/>
  <c r="AD118" i="98"/>
  <c r="AD117" i="98"/>
  <c r="AD116" i="98"/>
  <c r="AD115" i="98"/>
  <c r="AD114" i="98"/>
  <c r="AD113" i="98"/>
  <c r="AD112" i="98"/>
  <c r="AD111" i="98"/>
  <c r="AD110" i="98"/>
  <c r="AD109" i="98"/>
  <c r="AD108" i="98"/>
  <c r="AD107" i="98"/>
  <c r="AD106" i="98"/>
  <c r="AD105" i="98"/>
  <c r="AD104" i="98"/>
  <c r="AD103" i="98"/>
  <c r="AD102" i="98"/>
  <c r="AD101" i="98"/>
  <c r="AD100" i="98"/>
  <c r="AD99" i="98"/>
  <c r="AD98" i="98"/>
  <c r="AD97" i="98"/>
  <c r="AD96" i="98"/>
  <c r="AD95" i="98"/>
  <c r="AD94" i="98"/>
  <c r="AD93" i="98"/>
  <c r="AD92" i="98"/>
  <c r="AD91" i="98"/>
  <c r="AD90" i="98"/>
  <c r="AD89" i="98"/>
  <c r="AD88" i="98"/>
  <c r="AD87" i="98"/>
  <c r="AD86" i="98"/>
  <c r="AD85" i="98"/>
  <c r="AD84" i="98"/>
  <c r="AD83" i="98"/>
  <c r="AD82" i="98"/>
  <c r="AD81" i="98"/>
  <c r="AD80" i="98"/>
  <c r="AD79" i="98"/>
  <c r="AD78" i="98"/>
  <c r="AD77" i="98"/>
  <c r="AD76" i="98"/>
  <c r="AD75" i="98"/>
  <c r="AD74" i="98"/>
  <c r="AD73" i="98"/>
  <c r="AD72" i="98"/>
  <c r="AD71" i="98"/>
  <c r="AD70" i="98"/>
  <c r="AD69" i="98"/>
  <c r="AD68" i="98"/>
  <c r="AD67" i="98"/>
  <c r="AD66" i="98"/>
  <c r="AD65" i="98"/>
  <c r="AD64" i="98"/>
  <c r="AD63" i="98"/>
  <c r="AD62" i="98"/>
  <c r="AD61" i="98"/>
  <c r="AD60" i="98"/>
  <c r="AD59" i="98"/>
  <c r="AD58" i="98"/>
  <c r="AD57" i="98"/>
  <c r="AD56" i="98"/>
  <c r="AD55" i="98"/>
  <c r="AD54" i="98"/>
  <c r="AD53" i="98"/>
  <c r="AD52" i="98"/>
  <c r="AD51" i="98"/>
  <c r="AD50" i="98"/>
  <c r="AD49" i="98"/>
  <c r="AD48" i="98"/>
  <c r="AD47" i="98"/>
  <c r="AD46" i="98"/>
  <c r="AD45" i="98"/>
  <c r="AD44" i="98"/>
  <c r="AD43" i="98"/>
  <c r="AD42" i="98"/>
  <c r="AD41" i="98"/>
  <c r="AD40" i="98"/>
  <c r="AD39" i="98"/>
  <c r="AD38" i="98"/>
  <c r="AD37" i="98"/>
  <c r="AD36" i="98"/>
  <c r="AD35" i="98"/>
  <c r="AD34" i="98"/>
  <c r="AD33" i="98"/>
  <c r="AD32" i="98"/>
  <c r="AD31" i="98"/>
  <c r="AD30" i="98"/>
  <c r="AD29" i="98"/>
  <c r="AD28" i="98"/>
  <c r="AD27" i="98"/>
  <c r="AD26" i="98"/>
  <c r="AD25" i="98"/>
  <c r="AD24" i="98"/>
  <c r="AD23" i="98"/>
  <c r="AD22" i="98"/>
  <c r="AD21" i="98"/>
  <c r="AD20" i="98"/>
  <c r="B1006" i="93"/>
  <c r="B1005" i="93"/>
  <c r="B1004" i="93"/>
  <c r="B1003" i="93"/>
  <c r="B1002" i="93"/>
  <c r="B1001" i="93"/>
  <c r="B1000" i="93"/>
  <c r="B999" i="93"/>
  <c r="B998" i="93"/>
  <c r="B997" i="93"/>
  <c r="B996" i="93"/>
  <c r="B995" i="93"/>
  <c r="B994" i="93"/>
  <c r="B993" i="93"/>
  <c r="B992" i="93"/>
  <c r="B991" i="93"/>
  <c r="B990" i="93"/>
  <c r="B989" i="93"/>
  <c r="B988" i="93"/>
  <c r="B987" i="93"/>
  <c r="B986" i="93"/>
  <c r="B985" i="93"/>
  <c r="B984" i="93"/>
  <c r="B983" i="93"/>
  <c r="B982" i="93"/>
  <c r="B981" i="93"/>
  <c r="B980" i="93"/>
  <c r="B979" i="93"/>
  <c r="B978" i="93"/>
  <c r="B977" i="93"/>
  <c r="B976" i="93"/>
  <c r="B975" i="93"/>
  <c r="B974" i="93"/>
  <c r="B973" i="93"/>
  <c r="B972" i="93"/>
  <c r="B971" i="93"/>
  <c r="B970" i="93"/>
  <c r="B969" i="93"/>
  <c r="B968" i="93"/>
  <c r="B967" i="93"/>
  <c r="B966" i="93"/>
  <c r="B965" i="93"/>
  <c r="B964" i="93"/>
  <c r="B963" i="93"/>
  <c r="B962" i="93"/>
  <c r="B961" i="93"/>
  <c r="B960" i="93"/>
  <c r="B959" i="93"/>
  <c r="B958" i="93"/>
  <c r="B957" i="93"/>
  <c r="B956" i="93"/>
  <c r="B955" i="93"/>
  <c r="B954" i="93"/>
  <c r="B953" i="93"/>
  <c r="B952" i="93"/>
  <c r="B951" i="93"/>
  <c r="B950" i="93"/>
  <c r="B949" i="93"/>
  <c r="B948" i="93"/>
  <c r="B947" i="93"/>
  <c r="B946" i="93"/>
  <c r="B945" i="93"/>
  <c r="B944" i="93"/>
  <c r="B943" i="93"/>
  <c r="B942" i="93"/>
  <c r="B941" i="93"/>
  <c r="B940" i="93"/>
  <c r="B939" i="93"/>
  <c r="B938" i="93"/>
  <c r="B937" i="93"/>
  <c r="B936" i="93"/>
  <c r="B935" i="93"/>
  <c r="B934" i="93"/>
  <c r="B933" i="93"/>
  <c r="B932" i="93"/>
  <c r="B931" i="93"/>
  <c r="B930" i="93"/>
  <c r="B929" i="93"/>
  <c r="B928" i="93"/>
  <c r="B927" i="93"/>
  <c r="B926" i="93"/>
  <c r="B925" i="93"/>
  <c r="B924" i="93"/>
  <c r="B923" i="93"/>
  <c r="B922" i="93"/>
  <c r="B921" i="93"/>
  <c r="B920" i="93"/>
  <c r="B919" i="93"/>
  <c r="B918" i="93"/>
  <c r="B917" i="93"/>
  <c r="B916" i="93"/>
  <c r="B915" i="93"/>
  <c r="B914" i="93"/>
  <c r="B913" i="93"/>
  <c r="B912" i="93"/>
  <c r="B911" i="93"/>
  <c r="B910" i="93"/>
  <c r="B909" i="93"/>
  <c r="B908" i="93"/>
  <c r="B907" i="93"/>
  <c r="B906" i="93"/>
  <c r="B905" i="93"/>
  <c r="B904" i="93"/>
  <c r="B903" i="93"/>
  <c r="B902" i="93"/>
  <c r="B901" i="93"/>
  <c r="B900" i="93"/>
  <c r="B899" i="93"/>
  <c r="B898" i="93"/>
  <c r="B897" i="93"/>
  <c r="B896" i="93"/>
  <c r="B895" i="93"/>
  <c r="B894" i="93"/>
  <c r="B893" i="93"/>
  <c r="B892" i="93"/>
  <c r="B891" i="93"/>
  <c r="B890" i="93"/>
  <c r="B889" i="93"/>
  <c r="B888" i="93"/>
  <c r="B887" i="93"/>
  <c r="B886" i="93"/>
  <c r="B885" i="93"/>
  <c r="B884" i="93"/>
  <c r="B883" i="93"/>
  <c r="B882" i="93"/>
  <c r="B881" i="93"/>
  <c r="B880" i="93"/>
  <c r="B879" i="93"/>
  <c r="B878" i="93"/>
  <c r="B877" i="93"/>
  <c r="B876" i="93"/>
  <c r="B875" i="93"/>
  <c r="B874" i="93"/>
  <c r="B873" i="93"/>
  <c r="B872" i="93"/>
  <c r="B871" i="93"/>
  <c r="B870" i="93"/>
  <c r="B869" i="93"/>
  <c r="B868" i="93"/>
  <c r="B867" i="93"/>
  <c r="B866" i="93"/>
  <c r="B865" i="93"/>
  <c r="B864" i="93"/>
  <c r="B863" i="93"/>
  <c r="B862" i="93"/>
  <c r="B861" i="93"/>
  <c r="B860" i="93"/>
  <c r="B859" i="93"/>
  <c r="B858" i="93"/>
  <c r="B857" i="93"/>
  <c r="B856" i="93"/>
  <c r="B855" i="93"/>
  <c r="B854" i="93"/>
  <c r="B853" i="93"/>
  <c r="B852" i="93"/>
  <c r="B851" i="93"/>
  <c r="B850" i="93"/>
  <c r="B849" i="93"/>
  <c r="B848" i="93"/>
  <c r="B847" i="93"/>
  <c r="B846" i="93"/>
  <c r="B845" i="93"/>
  <c r="B844" i="93"/>
  <c r="B843" i="93"/>
  <c r="B842" i="93"/>
  <c r="B841" i="93"/>
  <c r="B840" i="93"/>
  <c r="B839" i="93"/>
  <c r="B838" i="93"/>
  <c r="B837" i="93"/>
  <c r="B836" i="93"/>
  <c r="B835" i="93"/>
  <c r="B834" i="93"/>
  <c r="B833" i="93"/>
  <c r="B832" i="93"/>
  <c r="B831" i="93"/>
  <c r="B830" i="93"/>
  <c r="B829" i="93"/>
  <c r="B828" i="93"/>
  <c r="B827" i="93"/>
  <c r="B826" i="93"/>
  <c r="B825" i="93"/>
  <c r="B824" i="93"/>
  <c r="B823" i="93"/>
  <c r="B822" i="93"/>
  <c r="B821" i="93"/>
  <c r="B820" i="93"/>
  <c r="B819" i="93"/>
  <c r="B818" i="93"/>
  <c r="B817" i="93"/>
  <c r="B816" i="93"/>
  <c r="B815" i="93"/>
  <c r="B814" i="93"/>
  <c r="B813" i="93"/>
  <c r="B812" i="93"/>
  <c r="B811" i="93"/>
  <c r="B810" i="93"/>
  <c r="B809" i="93"/>
  <c r="B808" i="93"/>
  <c r="B807" i="93"/>
  <c r="B806" i="93"/>
  <c r="B805" i="93"/>
  <c r="B804" i="93"/>
  <c r="B803" i="93"/>
  <c r="B802" i="93"/>
  <c r="B801" i="93"/>
  <c r="B800" i="93"/>
  <c r="B799" i="93"/>
  <c r="B798" i="93"/>
  <c r="B797" i="93"/>
  <c r="B796" i="93"/>
  <c r="B795" i="93"/>
  <c r="B794" i="93"/>
  <c r="B793" i="93"/>
  <c r="B792" i="93"/>
  <c r="B791" i="93"/>
  <c r="B790" i="93"/>
  <c r="B789" i="93"/>
  <c r="B788" i="93"/>
  <c r="B787" i="93"/>
  <c r="B786" i="93"/>
  <c r="B785" i="93"/>
  <c r="B784" i="93"/>
  <c r="B783" i="93"/>
  <c r="B782" i="93"/>
  <c r="B781" i="93"/>
  <c r="B780" i="93"/>
  <c r="B779" i="93"/>
  <c r="B778" i="93"/>
  <c r="B777" i="93"/>
  <c r="B776" i="93"/>
  <c r="B775" i="93"/>
  <c r="B774" i="93"/>
  <c r="B773" i="93"/>
  <c r="B772" i="93"/>
  <c r="B771" i="93"/>
  <c r="B770" i="93"/>
  <c r="B769" i="93"/>
  <c r="B768" i="93"/>
  <c r="B767" i="93"/>
  <c r="B766" i="93"/>
  <c r="B765" i="93"/>
  <c r="B764" i="93"/>
  <c r="B763" i="93"/>
  <c r="B762" i="93"/>
  <c r="B761" i="93"/>
  <c r="B760" i="93"/>
  <c r="B759" i="93"/>
  <c r="B758" i="93"/>
  <c r="B757" i="93"/>
  <c r="B756" i="93"/>
  <c r="B755" i="93"/>
  <c r="B754" i="93"/>
  <c r="B753" i="93"/>
  <c r="B752" i="93"/>
  <c r="B751" i="93"/>
  <c r="B750" i="93"/>
  <c r="B749" i="93"/>
  <c r="B748" i="93"/>
  <c r="B747" i="93"/>
  <c r="B746" i="93"/>
  <c r="B745" i="93"/>
  <c r="B744" i="93"/>
  <c r="B743" i="93"/>
  <c r="B742" i="93"/>
  <c r="B741" i="93"/>
  <c r="B740" i="93"/>
  <c r="B739" i="93"/>
  <c r="B738" i="93"/>
  <c r="B737" i="93"/>
  <c r="B736" i="93"/>
  <c r="B735" i="93"/>
  <c r="B734" i="93"/>
  <c r="B733" i="93"/>
  <c r="B732" i="93"/>
  <c r="B731" i="93"/>
  <c r="B730" i="93"/>
  <c r="B729" i="93"/>
  <c r="B728" i="93"/>
  <c r="B727" i="93"/>
  <c r="B726" i="93"/>
  <c r="B725" i="93"/>
  <c r="B724" i="93"/>
  <c r="B723" i="93"/>
  <c r="B722" i="93"/>
  <c r="B721" i="93"/>
  <c r="B720" i="93"/>
  <c r="B719" i="93"/>
  <c r="B718" i="93"/>
  <c r="B717" i="93"/>
  <c r="B716" i="93"/>
  <c r="B715" i="93"/>
  <c r="B714" i="93"/>
  <c r="B713" i="93"/>
  <c r="B712" i="93"/>
  <c r="B711" i="93"/>
  <c r="B710" i="93"/>
  <c r="B709" i="93"/>
  <c r="B708" i="93"/>
  <c r="B707" i="93"/>
  <c r="B706" i="93"/>
  <c r="B705" i="93"/>
  <c r="B704" i="93"/>
  <c r="B703" i="93"/>
  <c r="B702" i="93"/>
  <c r="B701" i="93"/>
  <c r="B700" i="93"/>
  <c r="B699" i="93"/>
  <c r="B698" i="93"/>
  <c r="B697" i="93"/>
  <c r="B696" i="93"/>
  <c r="B695" i="93"/>
  <c r="B694" i="93"/>
  <c r="B693" i="93"/>
  <c r="B692" i="93"/>
  <c r="B691" i="93"/>
  <c r="B690" i="93"/>
  <c r="B689" i="93"/>
  <c r="B688" i="93"/>
  <c r="B687" i="93"/>
  <c r="B686" i="93"/>
  <c r="B685" i="93"/>
  <c r="B684" i="93"/>
  <c r="B683" i="93"/>
  <c r="B682" i="93"/>
  <c r="B681" i="93"/>
  <c r="B680" i="93"/>
  <c r="B679" i="93"/>
  <c r="B678" i="93"/>
  <c r="B677" i="93"/>
  <c r="B676" i="93"/>
  <c r="B675" i="93"/>
  <c r="B674" i="93"/>
  <c r="B673" i="93"/>
  <c r="B672" i="93"/>
  <c r="B671" i="93"/>
  <c r="B670" i="93"/>
  <c r="B669" i="93"/>
  <c r="B668" i="93"/>
  <c r="B667" i="93"/>
  <c r="B666" i="93"/>
  <c r="B665" i="93"/>
  <c r="B664" i="93"/>
  <c r="B663" i="93"/>
  <c r="B662" i="93"/>
  <c r="B661" i="93"/>
  <c r="B660" i="93"/>
  <c r="B659" i="93"/>
  <c r="B658" i="93"/>
  <c r="B657" i="93"/>
  <c r="B656" i="93"/>
  <c r="B655" i="93"/>
  <c r="B654" i="93"/>
  <c r="B653" i="93"/>
  <c r="B652" i="93"/>
  <c r="B651" i="93"/>
  <c r="B650" i="93"/>
  <c r="B649" i="93"/>
  <c r="B648" i="93"/>
  <c r="B647" i="93"/>
  <c r="B646" i="93"/>
  <c r="B645" i="93"/>
  <c r="B644" i="93"/>
  <c r="B643" i="93"/>
  <c r="B642" i="93"/>
  <c r="B641" i="93"/>
  <c r="B640" i="93"/>
  <c r="B639" i="93"/>
  <c r="B638" i="93"/>
  <c r="B637" i="93"/>
  <c r="B636" i="93"/>
  <c r="B635" i="93"/>
  <c r="B634" i="93"/>
  <c r="B633" i="93"/>
  <c r="B632" i="93"/>
  <c r="B631" i="93"/>
  <c r="B630" i="93"/>
  <c r="B629" i="93"/>
  <c r="B628" i="93"/>
  <c r="B627" i="93"/>
  <c r="B626" i="93"/>
  <c r="B625" i="93"/>
  <c r="B624" i="93"/>
  <c r="B623" i="93"/>
  <c r="B622" i="93"/>
  <c r="B621" i="93"/>
  <c r="B620" i="93"/>
  <c r="B619" i="93"/>
  <c r="B618" i="93"/>
  <c r="B617" i="93"/>
  <c r="B616" i="93"/>
  <c r="B615" i="93"/>
  <c r="B614" i="93"/>
  <c r="B613" i="93"/>
  <c r="B612" i="93"/>
  <c r="B611" i="93"/>
  <c r="B610" i="93"/>
  <c r="B609" i="93"/>
  <c r="B608" i="93"/>
  <c r="B607" i="93"/>
  <c r="B606" i="93"/>
  <c r="B605" i="93"/>
  <c r="B604" i="93"/>
  <c r="B603" i="93"/>
  <c r="B602" i="93"/>
  <c r="B601" i="93"/>
  <c r="B600" i="93"/>
  <c r="B599" i="93"/>
  <c r="B598" i="93"/>
  <c r="B597" i="93"/>
  <c r="B596" i="93"/>
  <c r="B595" i="93"/>
  <c r="B594" i="93"/>
  <c r="B593" i="93"/>
  <c r="B592" i="93"/>
  <c r="B591" i="93"/>
  <c r="B590" i="93"/>
  <c r="B589" i="93"/>
  <c r="B588" i="93"/>
  <c r="B587" i="93"/>
  <c r="B586" i="93"/>
  <c r="B585" i="93"/>
  <c r="B584" i="93"/>
  <c r="B583" i="93"/>
  <c r="B582" i="93"/>
  <c r="B581" i="93"/>
  <c r="B580" i="93"/>
  <c r="B579" i="93"/>
  <c r="B578" i="93"/>
  <c r="B577" i="93"/>
  <c r="B576" i="93"/>
  <c r="B575" i="93"/>
  <c r="B574" i="93"/>
  <c r="B573" i="93"/>
  <c r="B572" i="93"/>
  <c r="B571" i="93"/>
  <c r="B570" i="93"/>
  <c r="B569" i="93"/>
  <c r="B568" i="93"/>
  <c r="B567" i="93"/>
  <c r="B566" i="93"/>
  <c r="B565" i="93"/>
  <c r="B564" i="93"/>
  <c r="B563" i="93"/>
  <c r="B562" i="93"/>
  <c r="B561" i="93"/>
  <c r="B560" i="93"/>
  <c r="B559" i="93"/>
  <c r="B558" i="93"/>
  <c r="B557" i="93"/>
  <c r="B556" i="93"/>
  <c r="B555" i="93"/>
  <c r="B554" i="93"/>
  <c r="B553" i="93"/>
  <c r="B552" i="93"/>
  <c r="B1006" i="97"/>
  <c r="B1005" i="97"/>
  <c r="B1004" i="97"/>
  <c r="B1003" i="97"/>
  <c r="B1002" i="97"/>
  <c r="B1001" i="97"/>
  <c r="B1000" i="97"/>
  <c r="B999" i="97"/>
  <c r="B998" i="97"/>
  <c r="B997" i="97"/>
  <c r="B996" i="97"/>
  <c r="B995" i="97"/>
  <c r="B994" i="97"/>
  <c r="B993" i="97"/>
  <c r="B992" i="97"/>
  <c r="B991" i="97"/>
  <c r="B990" i="97"/>
  <c r="B989" i="97"/>
  <c r="B988" i="97"/>
  <c r="B987" i="97"/>
  <c r="B986" i="97"/>
  <c r="B985" i="97"/>
  <c r="B984" i="97"/>
  <c r="B983" i="97"/>
  <c r="B982" i="97"/>
  <c r="B981" i="97"/>
  <c r="B980" i="97"/>
  <c r="B979" i="97"/>
  <c r="B978" i="97"/>
  <c r="B977" i="97"/>
  <c r="B976" i="97"/>
  <c r="B975" i="97"/>
  <c r="B974" i="97"/>
  <c r="B973" i="97"/>
  <c r="B972" i="97"/>
  <c r="B971" i="97"/>
  <c r="B970" i="97"/>
  <c r="B969" i="97"/>
  <c r="B968" i="97"/>
  <c r="B967" i="97"/>
  <c r="B966" i="97"/>
  <c r="B965" i="97"/>
  <c r="B964" i="97"/>
  <c r="B963" i="97"/>
  <c r="B962" i="97"/>
  <c r="B961" i="97"/>
  <c r="B960" i="97"/>
  <c r="B959" i="97"/>
  <c r="B958" i="97"/>
  <c r="B957" i="97"/>
  <c r="B956" i="97"/>
  <c r="B955" i="97"/>
  <c r="B954" i="97"/>
  <c r="B953" i="97"/>
  <c r="B952" i="97"/>
  <c r="B951" i="97"/>
  <c r="B950" i="97"/>
  <c r="B949" i="97"/>
  <c r="B948" i="97"/>
  <c r="B947" i="97"/>
  <c r="B946" i="97"/>
  <c r="B945" i="97"/>
  <c r="B944" i="97"/>
  <c r="B943" i="97"/>
  <c r="B942" i="97"/>
  <c r="B941" i="97"/>
  <c r="B940" i="97"/>
  <c r="B939" i="97"/>
  <c r="B938" i="97"/>
  <c r="B937" i="97"/>
  <c r="B936" i="97"/>
  <c r="B935" i="97"/>
  <c r="B934" i="97"/>
  <c r="B933" i="97"/>
  <c r="B932" i="97"/>
  <c r="B931" i="97"/>
  <c r="B930" i="97"/>
  <c r="B929" i="97"/>
  <c r="B928" i="97"/>
  <c r="B927" i="97"/>
  <c r="B926" i="97"/>
  <c r="B925" i="97"/>
  <c r="B924" i="97"/>
  <c r="B923" i="97"/>
  <c r="B922" i="97"/>
  <c r="B921" i="97"/>
  <c r="B920" i="97"/>
  <c r="B919" i="97"/>
  <c r="B918" i="97"/>
  <c r="B917" i="97"/>
  <c r="B916" i="97"/>
  <c r="B915" i="97"/>
  <c r="B914" i="97"/>
  <c r="B913" i="97"/>
  <c r="B912" i="97"/>
  <c r="B911" i="97"/>
  <c r="B910" i="97"/>
  <c r="B909" i="97"/>
  <c r="B908" i="97"/>
  <c r="B907" i="97"/>
  <c r="B906" i="97"/>
  <c r="B905" i="97"/>
  <c r="B904" i="97"/>
  <c r="B903" i="97"/>
  <c r="B902" i="97"/>
  <c r="B901" i="97"/>
  <c r="B900" i="97"/>
  <c r="B899" i="97"/>
  <c r="B898" i="97"/>
  <c r="B897" i="97"/>
  <c r="B896" i="97"/>
  <c r="B895" i="97"/>
  <c r="B894" i="97"/>
  <c r="B893" i="97"/>
  <c r="B892" i="97"/>
  <c r="B891" i="97"/>
  <c r="B890" i="97"/>
  <c r="B889" i="97"/>
  <c r="B888" i="97"/>
  <c r="B887" i="97"/>
  <c r="B886" i="97"/>
  <c r="B885" i="97"/>
  <c r="B884" i="97"/>
  <c r="B883" i="97"/>
  <c r="B882" i="97"/>
  <c r="B881" i="97"/>
  <c r="B880" i="97"/>
  <c r="B879" i="97"/>
  <c r="B878" i="97"/>
  <c r="B877" i="97"/>
  <c r="B876" i="97"/>
  <c r="B875" i="97"/>
  <c r="B874" i="97"/>
  <c r="B873" i="97"/>
  <c r="B872" i="97"/>
  <c r="B871" i="97"/>
  <c r="B870" i="97"/>
  <c r="B869" i="97"/>
  <c r="B868" i="97"/>
  <c r="B867" i="97"/>
  <c r="B866" i="97"/>
  <c r="B865" i="97"/>
  <c r="B864" i="97"/>
  <c r="B863" i="97"/>
  <c r="B862" i="97"/>
  <c r="B861" i="97"/>
  <c r="B860" i="97"/>
  <c r="B859" i="97"/>
  <c r="B858" i="97"/>
  <c r="B857" i="97"/>
  <c r="B856" i="97"/>
  <c r="B855" i="97"/>
  <c r="B854" i="97"/>
  <c r="B853" i="97"/>
  <c r="B852" i="97"/>
  <c r="B851" i="97"/>
  <c r="B850" i="97"/>
  <c r="B849" i="97"/>
  <c r="B848" i="97"/>
  <c r="B847" i="97"/>
  <c r="B846" i="97"/>
  <c r="B845" i="97"/>
  <c r="B844" i="97"/>
  <c r="B843" i="97"/>
  <c r="B842" i="97"/>
  <c r="B841" i="97"/>
  <c r="B840" i="97"/>
  <c r="B839" i="97"/>
  <c r="B838" i="97"/>
  <c r="B837" i="97"/>
  <c r="B836" i="97"/>
  <c r="B835" i="97"/>
  <c r="B834" i="97"/>
  <c r="B833" i="97"/>
  <c r="B832" i="97"/>
  <c r="B831" i="97"/>
  <c r="B830" i="97"/>
  <c r="B829" i="97"/>
  <c r="B828" i="97"/>
  <c r="B827" i="97"/>
  <c r="B826" i="97"/>
  <c r="B825" i="97"/>
  <c r="B824" i="97"/>
  <c r="B823" i="97"/>
  <c r="B822" i="97"/>
  <c r="B821" i="97"/>
  <c r="B820" i="97"/>
  <c r="B819" i="97"/>
  <c r="B818" i="97"/>
  <c r="B817" i="97"/>
  <c r="B816" i="97"/>
  <c r="B815" i="97"/>
  <c r="B814" i="97"/>
  <c r="B813" i="97"/>
  <c r="B812" i="97"/>
  <c r="B811" i="97"/>
  <c r="B810" i="97"/>
  <c r="B809" i="97"/>
  <c r="B808" i="97"/>
  <c r="B807" i="97"/>
  <c r="B806" i="97"/>
  <c r="B805" i="97"/>
  <c r="B804" i="97"/>
  <c r="B803" i="97"/>
  <c r="B802" i="97"/>
  <c r="B801" i="97"/>
  <c r="B800" i="97"/>
  <c r="B799" i="97"/>
  <c r="B798" i="97"/>
  <c r="B797" i="97"/>
  <c r="B796" i="97"/>
  <c r="B795" i="97"/>
  <c r="B794" i="97"/>
  <c r="B793" i="97"/>
  <c r="B792" i="97"/>
  <c r="B791" i="97"/>
  <c r="B790" i="97"/>
  <c r="B789" i="97"/>
  <c r="B788" i="97"/>
  <c r="B787" i="97"/>
  <c r="B786" i="97"/>
  <c r="B785" i="97"/>
  <c r="B784" i="97"/>
  <c r="B783" i="97"/>
  <c r="B782" i="97"/>
  <c r="B781" i="97"/>
  <c r="B780" i="97"/>
  <c r="B779" i="97"/>
  <c r="B778" i="97"/>
  <c r="B777" i="97"/>
  <c r="B776" i="97"/>
  <c r="B775" i="97"/>
  <c r="B774" i="97"/>
  <c r="B773" i="97"/>
  <c r="B772" i="97"/>
  <c r="B771" i="97"/>
  <c r="B770" i="97"/>
  <c r="B769" i="97"/>
  <c r="B768" i="97"/>
  <c r="B767" i="97"/>
  <c r="B766" i="97"/>
  <c r="B765" i="97"/>
  <c r="B764" i="97"/>
  <c r="B763" i="97"/>
  <c r="B762" i="97"/>
  <c r="B761" i="97"/>
  <c r="B760" i="97"/>
  <c r="B759" i="97"/>
  <c r="B758" i="97"/>
  <c r="B757" i="97"/>
  <c r="B756" i="97"/>
  <c r="B755" i="97"/>
  <c r="B754" i="97"/>
  <c r="B753" i="97"/>
  <c r="B752" i="97"/>
  <c r="B751" i="97"/>
  <c r="B750" i="97"/>
  <c r="B749" i="97"/>
  <c r="B748" i="97"/>
  <c r="B747" i="97"/>
  <c r="B746" i="97"/>
  <c r="B745" i="97"/>
  <c r="B744" i="97"/>
  <c r="B743" i="97"/>
  <c r="B742" i="97"/>
  <c r="B741" i="97"/>
  <c r="B740" i="97"/>
  <c r="B739" i="97"/>
  <c r="B738" i="97"/>
  <c r="B737" i="97"/>
  <c r="B736" i="97"/>
  <c r="B735" i="97"/>
  <c r="B734" i="97"/>
  <c r="B733" i="97"/>
  <c r="B732" i="97"/>
  <c r="B731" i="97"/>
  <c r="B730" i="97"/>
  <c r="B729" i="97"/>
  <c r="B728" i="97"/>
  <c r="B727" i="97"/>
  <c r="B726" i="97"/>
  <c r="B725" i="97"/>
  <c r="B724" i="97"/>
  <c r="B723" i="97"/>
  <c r="B722" i="97"/>
  <c r="B721" i="97"/>
  <c r="B720" i="97"/>
  <c r="B719" i="97"/>
  <c r="B718" i="97"/>
  <c r="B717" i="97"/>
  <c r="B716" i="97"/>
  <c r="B715" i="97"/>
  <c r="B714" i="97"/>
  <c r="B713" i="97"/>
  <c r="B712" i="97"/>
  <c r="B711" i="97"/>
  <c r="B710" i="97"/>
  <c r="B709" i="97"/>
  <c r="B708" i="97"/>
  <c r="B707" i="97"/>
  <c r="B706" i="97"/>
  <c r="B705" i="97"/>
  <c r="B704" i="97"/>
  <c r="B703" i="97"/>
  <c r="B702" i="97"/>
  <c r="B701" i="97"/>
  <c r="B700" i="97"/>
  <c r="B699" i="97"/>
  <c r="B698" i="97"/>
  <c r="B697" i="97"/>
  <c r="B696" i="97"/>
  <c r="B695" i="97"/>
  <c r="B694" i="97"/>
  <c r="B693" i="97"/>
  <c r="B692" i="97"/>
  <c r="B691" i="97"/>
  <c r="B690" i="97"/>
  <c r="B689" i="97"/>
  <c r="B688" i="97"/>
  <c r="B687" i="97"/>
  <c r="B686" i="97"/>
  <c r="B685" i="97"/>
  <c r="B684" i="97"/>
  <c r="B683" i="97"/>
  <c r="B682" i="97"/>
  <c r="B681" i="97"/>
  <c r="B680" i="97"/>
  <c r="B679" i="97"/>
  <c r="B678" i="97"/>
  <c r="B677" i="97"/>
  <c r="B676" i="97"/>
  <c r="B675" i="97"/>
  <c r="B674" i="97"/>
  <c r="B673" i="97"/>
  <c r="B672" i="97"/>
  <c r="B671" i="97"/>
  <c r="B670" i="97"/>
  <c r="B669" i="97"/>
  <c r="B668" i="97"/>
  <c r="B667" i="97"/>
  <c r="B666" i="97"/>
  <c r="B665" i="97"/>
  <c r="B664" i="97"/>
  <c r="B663" i="97"/>
  <c r="B662" i="97"/>
  <c r="B661" i="97"/>
  <c r="B660" i="97"/>
  <c r="B659" i="97"/>
  <c r="B658" i="97"/>
  <c r="B657" i="97"/>
  <c r="B656" i="97"/>
  <c r="B655" i="97"/>
  <c r="B654" i="97"/>
  <c r="B653" i="97"/>
  <c r="B652" i="97"/>
  <c r="B651" i="97"/>
  <c r="B650" i="97"/>
  <c r="B649" i="97"/>
  <c r="B648" i="97"/>
  <c r="B647" i="97"/>
  <c r="B646" i="97"/>
  <c r="B645" i="97"/>
  <c r="B644" i="97"/>
  <c r="B643" i="97"/>
  <c r="B642" i="97"/>
  <c r="B641" i="97"/>
  <c r="B640" i="97"/>
  <c r="B639" i="97"/>
  <c r="B638" i="97"/>
  <c r="B637" i="97"/>
  <c r="B636" i="97"/>
  <c r="B635" i="97"/>
  <c r="B634" i="97"/>
  <c r="B633" i="97"/>
  <c r="B632" i="97"/>
  <c r="B631" i="97"/>
  <c r="B630" i="97"/>
  <c r="B629" i="97"/>
  <c r="B628" i="97"/>
  <c r="B627" i="97"/>
  <c r="B626" i="97"/>
  <c r="B625" i="97"/>
  <c r="B624" i="97"/>
  <c r="B623" i="97"/>
  <c r="B622" i="97"/>
  <c r="B621" i="97"/>
  <c r="B620" i="97"/>
  <c r="B619" i="97"/>
  <c r="B618" i="97"/>
  <c r="B617" i="97"/>
  <c r="B616" i="97"/>
  <c r="B615" i="97"/>
  <c r="B614" i="97"/>
  <c r="B613" i="97"/>
  <c r="B612" i="97"/>
  <c r="B611" i="97"/>
  <c r="B610" i="97"/>
  <c r="B609" i="97"/>
  <c r="B608" i="97"/>
  <c r="B607" i="97"/>
  <c r="B606" i="97"/>
  <c r="B605" i="97"/>
  <c r="B604" i="97"/>
  <c r="B603" i="97"/>
  <c r="B602" i="97"/>
  <c r="B601" i="97"/>
  <c r="B600" i="97"/>
  <c r="B599" i="97"/>
  <c r="B598" i="97"/>
  <c r="B597" i="97"/>
  <c r="B596" i="97"/>
  <c r="B595" i="97"/>
  <c r="B594" i="97"/>
  <c r="B593" i="97"/>
  <c r="B592" i="97"/>
  <c r="B591" i="97"/>
  <c r="B590" i="97"/>
  <c r="B589" i="97"/>
  <c r="B588" i="97"/>
  <c r="B587" i="97"/>
  <c r="B586" i="97"/>
  <c r="B585" i="97"/>
  <c r="B584" i="97"/>
  <c r="B583" i="97"/>
  <c r="B582" i="97"/>
  <c r="B581" i="97"/>
  <c r="B580" i="97"/>
  <c r="B579" i="97"/>
  <c r="B578" i="97"/>
  <c r="B577" i="97"/>
  <c r="B576" i="97"/>
  <c r="B575" i="97"/>
  <c r="B574" i="97"/>
  <c r="B573" i="97"/>
  <c r="B572" i="97"/>
  <c r="B571" i="97"/>
  <c r="B570" i="97"/>
  <c r="B569" i="97"/>
  <c r="B568" i="97"/>
  <c r="B567" i="97"/>
  <c r="B566" i="97"/>
  <c r="B565" i="97"/>
  <c r="B564" i="97"/>
  <c r="B563" i="97"/>
  <c r="B562" i="97"/>
  <c r="B561" i="97"/>
  <c r="B560" i="97"/>
  <c r="B559" i="97"/>
  <c r="B558" i="97"/>
  <c r="B557" i="97"/>
  <c r="B556" i="97"/>
  <c r="B555" i="97"/>
  <c r="B554" i="97"/>
  <c r="B553" i="97"/>
  <c r="B552" i="97"/>
  <c r="B551" i="97"/>
  <c r="B550" i="97"/>
  <c r="B549" i="97"/>
  <c r="B548" i="97"/>
  <c r="B547" i="97"/>
  <c r="B546" i="97"/>
  <c r="B545" i="97"/>
  <c r="B544" i="97"/>
  <c r="B543" i="97"/>
  <c r="B542" i="97"/>
  <c r="B541" i="97"/>
  <c r="B540" i="97"/>
  <c r="B539" i="97"/>
  <c r="B538" i="97"/>
  <c r="B537" i="97"/>
  <c r="B536" i="97"/>
  <c r="B535" i="97"/>
  <c r="B534" i="97"/>
  <c r="B533" i="97"/>
  <c r="B532" i="97"/>
  <c r="B531" i="97"/>
  <c r="B530" i="97"/>
  <c r="B529" i="97"/>
  <c r="B528" i="97"/>
  <c r="B527" i="97"/>
  <c r="B526" i="97"/>
  <c r="B525" i="97"/>
  <c r="B524" i="97"/>
  <c r="B523" i="97"/>
  <c r="B522" i="97"/>
  <c r="B521" i="97"/>
  <c r="B520" i="97"/>
  <c r="B519" i="97"/>
  <c r="B518" i="97"/>
  <c r="B517" i="97"/>
  <c r="B516" i="97"/>
  <c r="B515" i="97"/>
  <c r="B514" i="97"/>
  <c r="B513" i="97"/>
  <c r="B512" i="97"/>
  <c r="B511" i="97"/>
  <c r="B510" i="97"/>
  <c r="B509" i="97"/>
  <c r="B508" i="97"/>
  <c r="B507" i="97"/>
  <c r="B506" i="97"/>
  <c r="B505" i="97"/>
  <c r="B504" i="97"/>
  <c r="B503" i="97"/>
  <c r="B502" i="97"/>
  <c r="B501" i="97"/>
  <c r="B500" i="97"/>
  <c r="B499" i="97"/>
  <c r="B498" i="97"/>
  <c r="B497" i="97"/>
  <c r="B496" i="97"/>
  <c r="B495" i="97"/>
  <c r="B494" i="97"/>
  <c r="B493" i="97"/>
  <c r="B492" i="97"/>
  <c r="B491" i="97"/>
  <c r="B490" i="97"/>
  <c r="B489" i="97"/>
  <c r="B488" i="97"/>
  <c r="B487" i="97"/>
  <c r="B486" i="97"/>
  <c r="B485" i="97"/>
  <c r="B484" i="97"/>
  <c r="B483" i="97"/>
  <c r="B482" i="97"/>
  <c r="B481" i="97"/>
  <c r="B480" i="97"/>
  <c r="B479" i="97"/>
  <c r="B478" i="97"/>
  <c r="B477" i="97"/>
  <c r="B476" i="97"/>
  <c r="B475" i="97"/>
  <c r="B474" i="97"/>
  <c r="B473" i="97"/>
  <c r="B472" i="97"/>
  <c r="B471" i="97"/>
  <c r="B470" i="97"/>
  <c r="B469" i="97"/>
  <c r="B468" i="97"/>
  <c r="B467" i="97"/>
  <c r="B466" i="97"/>
  <c r="B465" i="97"/>
  <c r="B464" i="97"/>
  <c r="B463" i="97"/>
  <c r="B462" i="97"/>
  <c r="B461" i="97"/>
  <c r="B460" i="97"/>
  <c r="B459" i="97"/>
  <c r="B458" i="97"/>
  <c r="B457" i="97"/>
  <c r="B456" i="97"/>
  <c r="B455" i="97"/>
  <c r="B454" i="97"/>
  <c r="B453" i="97"/>
  <c r="B452" i="97"/>
  <c r="B451" i="97"/>
  <c r="B450" i="97"/>
  <c r="B449" i="97"/>
  <c r="B448" i="97"/>
  <c r="B447" i="97"/>
  <c r="B446" i="97"/>
  <c r="B445" i="97"/>
  <c r="B444" i="97"/>
  <c r="B443" i="97"/>
  <c r="B442" i="97"/>
  <c r="B441" i="97"/>
  <c r="B440" i="97"/>
  <c r="B439" i="97"/>
  <c r="B438" i="97"/>
  <c r="B437" i="97"/>
  <c r="B436" i="97"/>
  <c r="B435" i="97"/>
  <c r="B434" i="97"/>
  <c r="B433" i="97"/>
  <c r="B432" i="97"/>
  <c r="B431" i="97"/>
  <c r="B430" i="97"/>
  <c r="B429" i="97"/>
  <c r="B428" i="97"/>
  <c r="B427" i="97"/>
  <c r="B426" i="97"/>
  <c r="B425" i="97"/>
  <c r="B424" i="97"/>
  <c r="B423" i="97"/>
  <c r="B422" i="97"/>
  <c r="B421" i="97"/>
  <c r="B420" i="97"/>
  <c r="B419" i="97"/>
  <c r="B418" i="97"/>
  <c r="B417" i="97"/>
  <c r="B416" i="97"/>
  <c r="B415" i="97"/>
  <c r="B414" i="97"/>
  <c r="B413" i="97"/>
  <c r="B412" i="97"/>
  <c r="B411" i="97"/>
  <c r="B410" i="97"/>
  <c r="B409" i="97"/>
  <c r="B408" i="97"/>
  <c r="B407" i="97"/>
  <c r="B406" i="97"/>
  <c r="B405" i="97"/>
  <c r="B404" i="97"/>
  <c r="B403" i="97"/>
  <c r="B402" i="97"/>
  <c r="B401" i="97"/>
  <c r="B400" i="97"/>
  <c r="B399" i="97"/>
  <c r="B398" i="97"/>
  <c r="B397" i="97"/>
  <c r="B396" i="97"/>
  <c r="B395" i="97"/>
  <c r="B394" i="97"/>
  <c r="B393" i="97"/>
  <c r="B392" i="97"/>
  <c r="B391" i="97"/>
  <c r="B390" i="97"/>
  <c r="B389" i="97"/>
  <c r="B388" i="97"/>
  <c r="B387" i="97"/>
  <c r="B386" i="97"/>
  <c r="B385" i="97"/>
  <c r="B384" i="97"/>
  <c r="B383" i="97"/>
  <c r="B382" i="97"/>
  <c r="B381" i="97"/>
  <c r="B380" i="97"/>
  <c r="B379" i="97"/>
  <c r="B378" i="97"/>
  <c r="B377" i="97"/>
  <c r="B376" i="97"/>
  <c r="B375" i="97"/>
  <c r="B374" i="97"/>
  <c r="B373" i="97"/>
  <c r="B372" i="97"/>
  <c r="B371" i="97"/>
  <c r="B370" i="97"/>
  <c r="B369" i="97"/>
  <c r="B368" i="97"/>
  <c r="B367" i="97"/>
  <c r="B366" i="97"/>
  <c r="B365" i="97"/>
  <c r="B364" i="97"/>
  <c r="B363" i="97"/>
  <c r="B362" i="97"/>
  <c r="B361" i="97"/>
  <c r="B360" i="97"/>
  <c r="B359" i="97"/>
  <c r="B358" i="97"/>
  <c r="B357" i="97"/>
  <c r="B356" i="97"/>
  <c r="B355" i="97"/>
  <c r="B354" i="97"/>
  <c r="B353" i="97"/>
  <c r="B352" i="97"/>
  <c r="B351" i="97"/>
  <c r="B350" i="97"/>
  <c r="B349" i="97"/>
  <c r="B348" i="97"/>
  <c r="B347" i="97"/>
  <c r="B346" i="97"/>
  <c r="B345" i="97"/>
  <c r="B344" i="97"/>
  <c r="B343" i="97"/>
  <c r="B342" i="97"/>
  <c r="B341" i="97"/>
  <c r="B340" i="97"/>
  <c r="B339" i="97"/>
  <c r="B338" i="97"/>
  <c r="B337" i="97"/>
  <c r="B336" i="97"/>
  <c r="B335" i="97"/>
  <c r="B334" i="97"/>
  <c r="B333" i="97"/>
  <c r="B332" i="97"/>
  <c r="B331" i="97"/>
  <c r="B330" i="97"/>
  <c r="B329" i="97"/>
  <c r="B328" i="97"/>
  <c r="B327" i="97"/>
  <c r="B326" i="97"/>
  <c r="B325" i="97"/>
  <c r="B324" i="97"/>
  <c r="B323" i="97"/>
  <c r="B322" i="97"/>
  <c r="B321" i="97"/>
  <c r="B320" i="97"/>
  <c r="B319" i="97"/>
  <c r="B318" i="97"/>
  <c r="B317" i="97"/>
  <c r="B316" i="97"/>
  <c r="B315" i="97"/>
  <c r="B314" i="97"/>
  <c r="B313" i="97"/>
  <c r="B312" i="97"/>
  <c r="B311" i="97"/>
  <c r="B310" i="97"/>
  <c r="B309" i="97"/>
  <c r="B308" i="97"/>
  <c r="B307" i="97"/>
  <c r="B306" i="97"/>
  <c r="B305" i="97"/>
  <c r="B304" i="97"/>
  <c r="B303" i="97"/>
  <c r="B302" i="97"/>
  <c r="B301" i="97"/>
  <c r="B300" i="97"/>
  <c r="B299" i="97"/>
  <c r="B298" i="97"/>
  <c r="B297" i="97"/>
  <c r="B296" i="97"/>
  <c r="B295" i="97"/>
  <c r="B294" i="97"/>
  <c r="B293" i="97"/>
  <c r="B292" i="97"/>
  <c r="B291" i="97"/>
  <c r="B290" i="97"/>
  <c r="B289" i="97"/>
  <c r="B288" i="97"/>
  <c r="B287" i="97"/>
  <c r="B286" i="97"/>
  <c r="B285" i="97"/>
  <c r="B284" i="97"/>
  <c r="B283" i="97"/>
  <c r="B282" i="97"/>
  <c r="B281" i="97"/>
  <c r="B280" i="97"/>
  <c r="B279" i="97"/>
  <c r="B278" i="97"/>
  <c r="B277" i="97"/>
  <c r="B276" i="97"/>
  <c r="B275" i="97"/>
  <c r="B274" i="97"/>
  <c r="B273" i="97"/>
  <c r="B272" i="97"/>
  <c r="B271" i="97"/>
  <c r="B270" i="97"/>
  <c r="B269" i="97"/>
  <c r="B268" i="97"/>
  <c r="B267" i="97"/>
  <c r="B266" i="97"/>
  <c r="B265" i="97"/>
  <c r="B264" i="97"/>
  <c r="B263" i="97"/>
  <c r="B262" i="97"/>
  <c r="B261" i="97"/>
  <c r="B260" i="97"/>
  <c r="B259" i="97"/>
  <c r="B258" i="97"/>
  <c r="B257" i="97"/>
  <c r="B256" i="97"/>
  <c r="B255" i="97"/>
  <c r="B254" i="97"/>
  <c r="B253" i="97"/>
  <c r="B252" i="97"/>
  <c r="B251" i="97"/>
  <c r="B250" i="97"/>
  <c r="B249" i="97"/>
  <c r="B248" i="97"/>
  <c r="B247" i="97"/>
  <c r="B246" i="97"/>
  <c r="B245" i="97"/>
  <c r="B244" i="97"/>
  <c r="B243" i="97"/>
  <c r="B242" i="97"/>
  <c r="B241" i="97"/>
  <c r="B240" i="97"/>
  <c r="B239" i="97"/>
  <c r="B238" i="97"/>
  <c r="B237" i="97"/>
  <c r="B236" i="97"/>
  <c r="B235" i="97"/>
  <c r="B234" i="97"/>
  <c r="B233" i="97"/>
  <c r="B232" i="97"/>
  <c r="B231" i="97"/>
  <c r="B230" i="97"/>
  <c r="B229" i="97"/>
  <c r="B228" i="97"/>
  <c r="B227" i="97"/>
  <c r="B226" i="97"/>
  <c r="B56" i="97"/>
  <c r="B57" i="97" s="1"/>
  <c r="B58" i="97" s="1"/>
  <c r="B59" i="97" s="1"/>
  <c r="B60" i="97" s="1"/>
  <c r="B61" i="97" s="1"/>
  <c r="B62" i="97" s="1"/>
  <c r="B63" i="97" s="1"/>
  <c r="B64" i="97" s="1"/>
  <c r="B65" i="97" s="1"/>
  <c r="B66" i="97" s="1"/>
  <c r="B67" i="97" s="1"/>
  <c r="B68" i="97" s="1"/>
  <c r="B69" i="97" s="1"/>
  <c r="B70" i="97" s="1"/>
  <c r="B71" i="97" s="1"/>
  <c r="B72" i="97" s="1"/>
  <c r="B73" i="97" s="1"/>
  <c r="B74" i="97" s="1"/>
  <c r="B75" i="97" s="1"/>
  <c r="B76" i="97" s="1"/>
  <c r="B77" i="97" s="1"/>
  <c r="B78" i="97" s="1"/>
  <c r="B79" i="97" s="1"/>
  <c r="B80" i="97" s="1"/>
  <c r="B81" i="97" s="1"/>
  <c r="B82" i="97" s="1"/>
  <c r="B83" i="97" s="1"/>
  <c r="B84" i="97" s="1"/>
  <c r="B85" i="97" s="1"/>
  <c r="B86" i="97" s="1"/>
  <c r="B87" i="97" s="1"/>
  <c r="B88" i="97" s="1"/>
  <c r="B89" i="97" s="1"/>
  <c r="B90" i="97" s="1"/>
  <c r="B91" i="97" s="1"/>
  <c r="B92" i="97" s="1"/>
  <c r="B93" i="97" s="1"/>
  <c r="B94" i="97" s="1"/>
  <c r="B95" i="97" s="1"/>
  <c r="B96" i="97" s="1"/>
  <c r="B97" i="97" s="1"/>
  <c r="B98" i="97" s="1"/>
  <c r="B99" i="97" s="1"/>
  <c r="B100" i="97" s="1"/>
  <c r="B101" i="97" s="1"/>
  <c r="B102" i="97" s="1"/>
  <c r="B103" i="97" s="1"/>
  <c r="B104" i="97" s="1"/>
  <c r="B105" i="97" s="1"/>
  <c r="B106" i="97" s="1"/>
  <c r="B107" i="97" s="1"/>
  <c r="B108" i="97" s="1"/>
  <c r="B109" i="97" s="1"/>
  <c r="B110" i="97" s="1"/>
  <c r="B111" i="97" s="1"/>
  <c r="B112" i="97" s="1"/>
  <c r="B113" i="97" s="1"/>
  <c r="B114" i="97" s="1"/>
  <c r="B115" i="97" s="1"/>
  <c r="B116" i="97" s="1"/>
  <c r="B117" i="97" s="1"/>
  <c r="B118" i="97" s="1"/>
  <c r="B119" i="97" s="1"/>
  <c r="B120" i="97" s="1"/>
  <c r="B121" i="97" s="1"/>
  <c r="B122" i="97" s="1"/>
  <c r="B123" i="97" s="1"/>
  <c r="B124" i="97" s="1"/>
  <c r="B125" i="97" s="1"/>
  <c r="B126" i="97" s="1"/>
  <c r="B127" i="97" s="1"/>
  <c r="B128" i="97" s="1"/>
  <c r="B129" i="97" s="1"/>
  <c r="B130" i="97" s="1"/>
  <c r="B131" i="97" s="1"/>
  <c r="B132" i="97" s="1"/>
  <c r="B133" i="97" s="1"/>
  <c r="B134" i="97" s="1"/>
  <c r="B135" i="97" s="1"/>
  <c r="B136" i="97" s="1"/>
  <c r="B137" i="97" s="1"/>
  <c r="B138" i="97" s="1"/>
  <c r="B139" i="97" s="1"/>
  <c r="B140" i="97" s="1"/>
  <c r="B141" i="97" s="1"/>
  <c r="B142" i="97" s="1"/>
  <c r="B143" i="97" s="1"/>
  <c r="B144" i="97" s="1"/>
  <c r="B145" i="97" s="1"/>
  <c r="B146" i="97" s="1"/>
  <c r="B147" i="97" s="1"/>
  <c r="B148" i="97" s="1"/>
  <c r="B149" i="97" s="1"/>
  <c r="B150" i="97" s="1"/>
  <c r="B151" i="97" s="1"/>
  <c r="B152" i="97" s="1"/>
  <c r="B153" i="97" s="1"/>
  <c r="B154" i="97" s="1"/>
  <c r="B155" i="97" s="1"/>
  <c r="B156" i="97" s="1"/>
  <c r="B157" i="97" s="1"/>
  <c r="B158" i="97" s="1"/>
  <c r="B159" i="97" s="1"/>
  <c r="B160" i="97" s="1"/>
  <c r="B161" i="97" s="1"/>
  <c r="B162" i="97" s="1"/>
  <c r="B163" i="97" s="1"/>
  <c r="B164" i="97" s="1"/>
  <c r="B165" i="97" s="1"/>
  <c r="B166" i="97" s="1"/>
  <c r="B167" i="97" s="1"/>
  <c r="B168" i="97" s="1"/>
  <c r="B169" i="97" s="1"/>
  <c r="B170" i="97" s="1"/>
  <c r="B171" i="97" s="1"/>
  <c r="B172" i="97" s="1"/>
  <c r="B173" i="97" s="1"/>
  <c r="B174" i="97" s="1"/>
  <c r="B175" i="97" s="1"/>
  <c r="B176" i="97" s="1"/>
  <c r="B177" i="97" s="1"/>
  <c r="B178" i="97" s="1"/>
  <c r="B179" i="97" s="1"/>
  <c r="B180" i="97" s="1"/>
  <c r="B181" i="97" s="1"/>
  <c r="B182" i="97" s="1"/>
  <c r="B183" i="97" s="1"/>
  <c r="B184" i="97" s="1"/>
  <c r="B185" i="97" s="1"/>
  <c r="B186" i="97" s="1"/>
  <c r="B187" i="97" s="1"/>
  <c r="B188" i="97" s="1"/>
  <c r="B189" i="97" s="1"/>
  <c r="B190" i="97" s="1"/>
  <c r="B191" i="97" s="1"/>
  <c r="B192" i="97" s="1"/>
  <c r="B193" i="97" s="1"/>
  <c r="B194" i="97" s="1"/>
  <c r="B195" i="97" s="1"/>
  <c r="B196" i="97" s="1"/>
  <c r="B197" i="97" s="1"/>
  <c r="B198" i="97" s="1"/>
  <c r="B199" i="97" s="1"/>
  <c r="B200" i="97" s="1"/>
  <c r="B201" i="97" s="1"/>
  <c r="B202" i="97" s="1"/>
  <c r="B203" i="97" s="1"/>
  <c r="B204" i="97" s="1"/>
  <c r="B205" i="97" s="1"/>
  <c r="B206" i="97" s="1"/>
  <c r="B207" i="97" s="1"/>
  <c r="B208" i="97" s="1"/>
  <c r="B209" i="97" s="1"/>
  <c r="B210" i="97" s="1"/>
  <c r="B211" i="97" s="1"/>
  <c r="B212" i="97" s="1"/>
  <c r="B213" i="97" s="1"/>
  <c r="B214" i="97" s="1"/>
  <c r="B215" i="97" s="1"/>
  <c r="B216" i="97" s="1"/>
  <c r="B217" i="97" s="1"/>
  <c r="B218" i="97" s="1"/>
  <c r="B219" i="97" s="1"/>
  <c r="B220" i="97" s="1"/>
  <c r="B221" i="97" s="1"/>
  <c r="B222" i="97" s="1"/>
  <c r="B223" i="97" s="1"/>
  <c r="B224" i="97" s="1"/>
  <c r="B225" i="97" s="1"/>
  <c r="B1004" i="98"/>
  <c r="B1003" i="98"/>
  <c r="B1002" i="98"/>
  <c r="B1001" i="98"/>
  <c r="B1000" i="98"/>
  <c r="B999" i="98"/>
  <c r="B998" i="98"/>
  <c r="B997" i="98"/>
  <c r="B996" i="98"/>
  <c r="B995" i="98"/>
  <c r="B994" i="98"/>
  <c r="B993" i="98"/>
  <c r="B992" i="98"/>
  <c r="B991" i="98"/>
  <c r="B990" i="98"/>
  <c r="B989" i="98"/>
  <c r="B988" i="98"/>
  <c r="B987" i="98"/>
  <c r="B986" i="98"/>
  <c r="B985" i="98"/>
  <c r="B984" i="98"/>
  <c r="B983" i="98"/>
  <c r="B982" i="98"/>
  <c r="B981" i="98"/>
  <c r="B980" i="98"/>
  <c r="B979" i="98"/>
  <c r="B978" i="98"/>
  <c r="B977" i="98"/>
  <c r="B976" i="98"/>
  <c r="B975" i="98"/>
  <c r="B974" i="98"/>
  <c r="B973" i="98"/>
  <c r="B972" i="98"/>
  <c r="B971" i="98"/>
  <c r="B970" i="98"/>
  <c r="B969" i="98"/>
  <c r="B968" i="98"/>
  <c r="B967" i="98"/>
  <c r="B966" i="98"/>
  <c r="B965" i="98"/>
  <c r="B964" i="98"/>
  <c r="B963" i="98"/>
  <c r="B962" i="98"/>
  <c r="B961" i="98"/>
  <c r="B960" i="98"/>
  <c r="B959" i="98"/>
  <c r="B958" i="98"/>
  <c r="B957" i="98"/>
  <c r="B956" i="98"/>
  <c r="B955" i="98"/>
  <c r="B954" i="98"/>
  <c r="B953" i="98"/>
  <c r="B952" i="98"/>
  <c r="B951" i="98"/>
  <c r="B950" i="98"/>
  <c r="B949" i="98"/>
  <c r="B948" i="98"/>
  <c r="B947" i="98"/>
  <c r="B946" i="98"/>
  <c r="B945" i="98"/>
  <c r="B944" i="98"/>
  <c r="B943" i="98"/>
  <c r="B942" i="98"/>
  <c r="B941" i="98"/>
  <c r="B940" i="98"/>
  <c r="B939" i="98"/>
  <c r="B938" i="98"/>
  <c r="B937" i="98"/>
  <c r="B936" i="98"/>
  <c r="B935" i="98"/>
  <c r="B934" i="98"/>
  <c r="B933" i="98"/>
  <c r="B932" i="98"/>
  <c r="B931" i="98"/>
  <c r="B930" i="98"/>
  <c r="B929" i="98"/>
  <c r="B928" i="98"/>
  <c r="B927" i="98"/>
  <c r="B926" i="98"/>
  <c r="B925" i="98"/>
  <c r="B924" i="98"/>
  <c r="B923" i="98"/>
  <c r="B922" i="98"/>
  <c r="B921" i="98"/>
  <c r="B920" i="98"/>
  <c r="B919" i="98"/>
  <c r="B918" i="98"/>
  <c r="B917" i="98"/>
  <c r="B916" i="98"/>
  <c r="B915" i="98"/>
  <c r="B914" i="98"/>
  <c r="B913" i="98"/>
  <c r="B912" i="98"/>
  <c r="B911" i="98"/>
  <c r="B910" i="98"/>
  <c r="B909" i="98"/>
  <c r="B908" i="98"/>
  <c r="B907" i="98"/>
  <c r="B906" i="98"/>
  <c r="B905" i="98"/>
  <c r="B904" i="98"/>
  <c r="B903" i="98"/>
  <c r="B902" i="98"/>
  <c r="B901" i="98"/>
  <c r="B900" i="98"/>
  <c r="B899" i="98"/>
  <c r="B898" i="98"/>
  <c r="B897" i="98"/>
  <c r="B896" i="98"/>
  <c r="B895" i="98"/>
  <c r="B894" i="98"/>
  <c r="B893" i="98"/>
  <c r="B892" i="98"/>
  <c r="B891" i="98"/>
  <c r="B890" i="98"/>
  <c r="B889" i="98"/>
  <c r="B888" i="98"/>
  <c r="B887" i="98"/>
  <c r="B886" i="98"/>
  <c r="B885" i="98"/>
  <c r="B884" i="98"/>
  <c r="B883" i="98"/>
  <c r="B882" i="98"/>
  <c r="B881" i="98"/>
  <c r="B880" i="98"/>
  <c r="B879" i="98"/>
  <c r="B878" i="98"/>
  <c r="B877" i="98"/>
  <c r="B876" i="98"/>
  <c r="B875" i="98"/>
  <c r="B874" i="98"/>
  <c r="B873" i="98"/>
  <c r="B872" i="98"/>
  <c r="B871" i="98"/>
  <c r="B870" i="98"/>
  <c r="B869" i="98"/>
  <c r="B868" i="98"/>
  <c r="B867" i="98"/>
  <c r="B866" i="98"/>
  <c r="B865" i="98"/>
  <c r="B864" i="98"/>
  <c r="B863" i="98"/>
  <c r="B862" i="98"/>
  <c r="B861" i="98"/>
  <c r="B860" i="98"/>
  <c r="B859" i="98"/>
  <c r="B858" i="98"/>
  <c r="B857" i="98"/>
  <c r="B856" i="98"/>
  <c r="B855" i="98"/>
  <c r="B854" i="98"/>
  <c r="B853" i="98"/>
  <c r="B852" i="98"/>
  <c r="B851" i="98"/>
  <c r="B850" i="98"/>
  <c r="B849" i="98"/>
  <c r="B848" i="98"/>
  <c r="B847" i="98"/>
  <c r="B846" i="98"/>
  <c r="B845" i="98"/>
  <c r="B844" i="98"/>
  <c r="B843" i="98"/>
  <c r="B842" i="98"/>
  <c r="B841" i="98"/>
  <c r="B840" i="98"/>
  <c r="B839" i="98"/>
  <c r="B838" i="98"/>
  <c r="B837" i="98"/>
  <c r="B836" i="98"/>
  <c r="B835" i="98"/>
  <c r="B834" i="98"/>
  <c r="B833" i="98"/>
  <c r="B832" i="98"/>
  <c r="B831" i="98"/>
  <c r="B830" i="98"/>
  <c r="B829" i="98"/>
  <c r="B828" i="98"/>
  <c r="B827" i="98"/>
  <c r="B826" i="98"/>
  <c r="B825" i="98"/>
  <c r="B824" i="98"/>
  <c r="B823" i="98"/>
  <c r="B822" i="98"/>
  <c r="B821" i="98"/>
  <c r="B820" i="98"/>
  <c r="B819" i="98"/>
  <c r="B818" i="98"/>
  <c r="B817" i="98"/>
  <c r="B816" i="98"/>
  <c r="B815" i="98"/>
  <c r="B814" i="98"/>
  <c r="B813" i="98"/>
  <c r="B812" i="98"/>
  <c r="B811" i="98"/>
  <c r="B810" i="98"/>
  <c r="B809" i="98"/>
  <c r="B808" i="98"/>
  <c r="B807" i="98"/>
  <c r="B806" i="98"/>
  <c r="B805" i="98"/>
  <c r="B804" i="98"/>
  <c r="B803" i="98"/>
  <c r="B802" i="98"/>
  <c r="B801" i="98"/>
  <c r="B800" i="98"/>
  <c r="B799" i="98"/>
  <c r="B798" i="98"/>
  <c r="B797" i="98"/>
  <c r="B796" i="98"/>
  <c r="B795" i="98"/>
  <c r="B794" i="98"/>
  <c r="B793" i="98"/>
  <c r="B792" i="98"/>
  <c r="B791" i="98"/>
  <c r="B790" i="98"/>
  <c r="B789" i="98"/>
  <c r="B788" i="98"/>
  <c r="B787" i="98"/>
  <c r="B786" i="98"/>
  <c r="B785" i="98"/>
  <c r="B784" i="98"/>
  <c r="B783" i="98"/>
  <c r="B782" i="98"/>
  <c r="B781" i="98"/>
  <c r="B780" i="98"/>
  <c r="B779" i="98"/>
  <c r="B778" i="98"/>
  <c r="B777" i="98"/>
  <c r="B776" i="98"/>
  <c r="B775" i="98"/>
  <c r="B774" i="98"/>
  <c r="B773" i="98"/>
  <c r="B772" i="98"/>
  <c r="B771" i="98"/>
  <c r="B770" i="98"/>
  <c r="B769" i="98"/>
  <c r="B768" i="98"/>
  <c r="B767" i="98"/>
  <c r="B766" i="98"/>
  <c r="B765" i="98"/>
  <c r="B764" i="98"/>
  <c r="B763" i="98"/>
  <c r="B762" i="98"/>
  <c r="B761" i="98"/>
  <c r="B760" i="98"/>
  <c r="B759" i="98"/>
  <c r="B758" i="98"/>
  <c r="B757" i="98"/>
  <c r="B756" i="98"/>
  <c r="B755" i="98"/>
  <c r="B754" i="98"/>
  <c r="B753" i="98"/>
  <c r="B752" i="98"/>
  <c r="B751" i="98"/>
  <c r="B750" i="98"/>
  <c r="B749" i="98"/>
  <c r="B748" i="98"/>
  <c r="B747" i="98"/>
  <c r="B746" i="98"/>
  <c r="B745" i="98"/>
  <c r="B744" i="98"/>
  <c r="B743" i="98"/>
  <c r="B742" i="98"/>
  <c r="B741" i="98"/>
  <c r="B740" i="98"/>
  <c r="B739" i="98"/>
  <c r="B738" i="98"/>
  <c r="B737" i="98"/>
  <c r="B736" i="98"/>
  <c r="B735" i="98"/>
  <c r="B734" i="98"/>
  <c r="B733" i="98"/>
  <c r="B732" i="98"/>
  <c r="B731" i="98"/>
  <c r="B730" i="98"/>
  <c r="B729" i="98"/>
  <c r="B728" i="98"/>
  <c r="B727" i="98"/>
  <c r="B726" i="98"/>
  <c r="B725" i="98"/>
  <c r="B724" i="98"/>
  <c r="B723" i="98"/>
  <c r="B722" i="98"/>
  <c r="B721" i="98"/>
  <c r="B720" i="98"/>
  <c r="B719" i="98"/>
  <c r="B718" i="98"/>
  <c r="B717" i="98"/>
  <c r="B716" i="98"/>
  <c r="B715" i="98"/>
  <c r="B714" i="98"/>
  <c r="B713" i="98"/>
  <c r="B712" i="98"/>
  <c r="B711" i="98"/>
  <c r="B710" i="98"/>
  <c r="B709" i="98"/>
  <c r="B708" i="98"/>
  <c r="B707" i="98"/>
  <c r="B706" i="98"/>
  <c r="B705" i="98"/>
  <c r="B704" i="98"/>
  <c r="B703" i="98"/>
  <c r="B702" i="98"/>
  <c r="B701" i="98"/>
  <c r="B700" i="98"/>
  <c r="B699" i="98"/>
  <c r="B698" i="98"/>
  <c r="B697" i="98"/>
  <c r="B696" i="98"/>
  <c r="B695" i="98"/>
  <c r="B694" i="98"/>
  <c r="B693" i="98"/>
  <c r="B692" i="98"/>
  <c r="B691" i="98"/>
  <c r="B690" i="98"/>
  <c r="B689" i="98"/>
  <c r="B688" i="98"/>
  <c r="B687" i="98"/>
  <c r="B686" i="98"/>
  <c r="B685" i="98"/>
  <c r="B684" i="98"/>
  <c r="B683" i="98"/>
  <c r="B682" i="98"/>
  <c r="B681" i="98"/>
  <c r="B680" i="98"/>
  <c r="B679" i="98"/>
  <c r="B678" i="98"/>
  <c r="B677" i="98"/>
  <c r="B676" i="98"/>
  <c r="B675" i="98"/>
  <c r="B674" i="98"/>
  <c r="B673" i="98"/>
  <c r="B672" i="98"/>
  <c r="B671" i="98"/>
  <c r="B670" i="98"/>
  <c r="B669" i="98"/>
  <c r="B668" i="98"/>
  <c r="B667" i="98"/>
  <c r="B666" i="98"/>
  <c r="B665" i="98"/>
  <c r="B664" i="98"/>
  <c r="B663" i="98"/>
  <c r="B662" i="98"/>
  <c r="B661" i="98"/>
  <c r="B660" i="98"/>
  <c r="B659" i="98"/>
  <c r="B658" i="98"/>
  <c r="B657" i="98"/>
  <c r="B656" i="98"/>
  <c r="B655" i="98"/>
  <c r="B654" i="98"/>
  <c r="B653" i="98"/>
  <c r="B652" i="98"/>
  <c r="B651" i="98"/>
  <c r="B650" i="98"/>
  <c r="B649" i="98"/>
  <c r="B648" i="98"/>
  <c r="B647" i="98"/>
  <c r="B646" i="98"/>
  <c r="B645" i="98"/>
  <c r="B644" i="98"/>
  <c r="B643" i="98"/>
  <c r="B642" i="98"/>
  <c r="B641" i="98"/>
  <c r="B640" i="98"/>
  <c r="B639" i="98"/>
  <c r="B638" i="98"/>
  <c r="B637" i="98"/>
  <c r="B636" i="98"/>
  <c r="B635" i="98"/>
  <c r="B634" i="98"/>
  <c r="B633" i="98"/>
  <c r="B632" i="98"/>
  <c r="B631" i="98"/>
  <c r="B630" i="98"/>
  <c r="B629" i="98"/>
  <c r="B628" i="98"/>
  <c r="B627" i="98"/>
  <c r="B626" i="98"/>
  <c r="B625" i="98"/>
  <c r="B624" i="98"/>
  <c r="B623" i="98"/>
  <c r="B622" i="98"/>
  <c r="B621" i="98"/>
  <c r="B620" i="98"/>
  <c r="B619" i="98"/>
  <c r="B618" i="98"/>
  <c r="B617" i="98"/>
  <c r="B616" i="98"/>
  <c r="B615" i="98"/>
  <c r="B614" i="98"/>
  <c r="B613" i="98"/>
  <c r="B612" i="98"/>
  <c r="B611" i="98"/>
  <c r="B610" i="98"/>
  <c r="B609" i="98"/>
  <c r="B608" i="98"/>
  <c r="B607" i="98"/>
  <c r="B606" i="98"/>
  <c r="B605" i="98"/>
  <c r="B604" i="98"/>
  <c r="B603" i="98"/>
  <c r="B602" i="98"/>
  <c r="B601" i="98"/>
  <c r="B600" i="98"/>
  <c r="B599" i="98"/>
  <c r="B598" i="98"/>
  <c r="B597" i="98"/>
  <c r="B596" i="98"/>
  <c r="B595" i="98"/>
  <c r="B594" i="98"/>
  <c r="B593" i="98"/>
  <c r="B592" i="98"/>
  <c r="B591" i="98"/>
  <c r="B590" i="98"/>
  <c r="B589" i="98"/>
  <c r="B588" i="98"/>
  <c r="B587" i="98"/>
  <c r="B586" i="98"/>
  <c r="B585" i="98"/>
  <c r="B584" i="98"/>
  <c r="B583" i="98"/>
  <c r="B582" i="98"/>
  <c r="B581" i="98"/>
  <c r="B580" i="98"/>
  <c r="B579" i="98"/>
  <c r="B578" i="98"/>
  <c r="B577" i="98"/>
  <c r="B576" i="98"/>
  <c r="B575" i="98"/>
  <c r="B574" i="98"/>
  <c r="B573" i="98"/>
  <c r="B572" i="98"/>
  <c r="B571" i="98"/>
  <c r="B570" i="98"/>
  <c r="B569" i="98"/>
  <c r="B568" i="98"/>
  <c r="B567" i="98"/>
  <c r="B566" i="98"/>
  <c r="B565" i="98"/>
  <c r="B564" i="98"/>
  <c r="B563" i="98"/>
  <c r="B562" i="98"/>
  <c r="B561" i="98"/>
  <c r="B560" i="98"/>
  <c r="B559" i="98"/>
  <c r="B558" i="98"/>
  <c r="B557" i="98"/>
  <c r="B556" i="98"/>
  <c r="B555" i="98"/>
  <c r="B554" i="98"/>
  <c r="B553" i="98"/>
  <c r="B552" i="98"/>
  <c r="B551" i="98"/>
  <c r="B550" i="98"/>
  <c r="B549" i="98"/>
  <c r="B548" i="98"/>
  <c r="B547" i="98"/>
  <c r="B546" i="98"/>
  <c r="B545" i="98"/>
  <c r="B544" i="98"/>
  <c r="B543" i="98"/>
  <c r="B542" i="98"/>
  <c r="B541" i="98"/>
  <c r="B540" i="98"/>
  <c r="B539" i="98"/>
  <c r="B538" i="98"/>
  <c r="B537" i="98"/>
  <c r="B536" i="98"/>
  <c r="B535" i="98"/>
  <c r="B534" i="98"/>
  <c r="B533" i="98"/>
  <c r="B532" i="98"/>
  <c r="B531" i="98"/>
  <c r="B530" i="98"/>
  <c r="B529" i="98"/>
  <c r="B528" i="98"/>
  <c r="B527" i="98"/>
  <c r="B526" i="98"/>
  <c r="B525" i="98"/>
  <c r="B524" i="98"/>
  <c r="B523" i="98"/>
  <c r="B522" i="98"/>
  <c r="B521" i="98"/>
  <c r="B520" i="98"/>
  <c r="B519" i="98"/>
  <c r="B518" i="98"/>
  <c r="B517" i="98"/>
  <c r="B516" i="98"/>
  <c r="B515" i="98"/>
  <c r="B514" i="98"/>
  <c r="B513" i="98"/>
  <c r="B512" i="98"/>
  <c r="B511" i="98"/>
  <c r="B510" i="98"/>
  <c r="B509" i="98"/>
  <c r="B508" i="98"/>
  <c r="B507" i="98"/>
  <c r="B506" i="98"/>
  <c r="B505" i="98"/>
  <c r="B504" i="98"/>
  <c r="B503" i="98"/>
  <c r="B502" i="98"/>
  <c r="B501" i="98"/>
  <c r="B500" i="98"/>
  <c r="B499" i="98"/>
  <c r="B498" i="98"/>
  <c r="B497" i="98"/>
  <c r="B496" i="98"/>
  <c r="B495" i="98"/>
  <c r="B494" i="98"/>
  <c r="B493" i="98"/>
  <c r="B492" i="98"/>
  <c r="B491" i="98"/>
  <c r="B490" i="98"/>
  <c r="B489" i="98"/>
  <c r="B488" i="98"/>
  <c r="B487" i="98"/>
  <c r="B486" i="98"/>
  <c r="B485" i="98"/>
  <c r="B484" i="98"/>
  <c r="B483" i="98"/>
  <c r="B482" i="98"/>
  <c r="B481" i="98"/>
  <c r="B480" i="98"/>
  <c r="B479" i="98"/>
  <c r="B478" i="98"/>
  <c r="B477" i="98"/>
  <c r="B476" i="98"/>
  <c r="B475" i="98"/>
  <c r="B474" i="98"/>
  <c r="B473" i="98"/>
  <c r="B472" i="98"/>
  <c r="B471" i="98"/>
  <c r="B470" i="98"/>
  <c r="B469" i="98"/>
  <c r="B468" i="98"/>
  <c r="B467" i="98"/>
  <c r="B466" i="98"/>
  <c r="B465" i="98"/>
  <c r="B464" i="98"/>
  <c r="B463" i="98"/>
  <c r="B462" i="98"/>
  <c r="B461" i="98"/>
  <c r="B460" i="98"/>
  <c r="B459" i="98"/>
  <c r="B458" i="98"/>
  <c r="B457" i="98"/>
  <c r="B456" i="98"/>
  <c r="B455" i="98"/>
  <c r="B454" i="98"/>
  <c r="B453" i="98"/>
  <c r="B452" i="98"/>
  <c r="B451" i="98"/>
  <c r="B450" i="98"/>
  <c r="B449" i="98"/>
  <c r="B448" i="98"/>
  <c r="B447" i="98"/>
  <c r="B446" i="98"/>
  <c r="B445" i="98"/>
  <c r="B444" i="98"/>
  <c r="B443" i="98"/>
  <c r="B442" i="98"/>
  <c r="B441" i="98"/>
  <c r="B440" i="98"/>
  <c r="B439" i="98"/>
  <c r="B438" i="98"/>
  <c r="B437" i="98"/>
  <c r="B436" i="98"/>
  <c r="B435" i="98"/>
  <c r="B434" i="98"/>
  <c r="B433" i="98"/>
  <c r="B432" i="98"/>
  <c r="B431" i="98"/>
  <c r="B430" i="98"/>
  <c r="B429" i="98"/>
  <c r="B428" i="98"/>
  <c r="B427" i="98"/>
  <c r="B426" i="98"/>
  <c r="B425" i="98"/>
  <c r="B424" i="98"/>
  <c r="B423" i="98"/>
  <c r="B422" i="98"/>
  <c r="B421" i="98"/>
  <c r="B420" i="98"/>
  <c r="B419" i="98"/>
  <c r="B418" i="98"/>
  <c r="B417" i="98"/>
  <c r="B416" i="98"/>
  <c r="B415" i="98"/>
  <c r="B414" i="98"/>
  <c r="B413" i="98"/>
  <c r="B412" i="98"/>
  <c r="B411" i="98"/>
  <c r="B410" i="98"/>
  <c r="B409" i="98"/>
  <c r="B408" i="98"/>
  <c r="B407" i="98"/>
  <c r="B406" i="98"/>
  <c r="B405" i="98"/>
  <c r="B404" i="98"/>
  <c r="B403" i="98"/>
  <c r="B402" i="98"/>
  <c r="B401" i="98"/>
  <c r="B400" i="98"/>
  <c r="B399" i="98"/>
  <c r="B398" i="98"/>
  <c r="B397" i="98"/>
  <c r="B396" i="98"/>
  <c r="B395" i="98"/>
  <c r="B394" i="98"/>
  <c r="B393" i="98"/>
  <c r="B392" i="98"/>
  <c r="B391" i="98"/>
  <c r="B390" i="98"/>
  <c r="B389" i="98"/>
  <c r="B388" i="98"/>
  <c r="B387" i="98"/>
  <c r="B386" i="98"/>
  <c r="B385" i="98"/>
  <c r="B384" i="98"/>
  <c r="B383" i="98"/>
  <c r="B382" i="98"/>
  <c r="B381" i="98"/>
  <c r="B380" i="98"/>
  <c r="B379" i="98"/>
  <c r="B378" i="98"/>
  <c r="B377" i="98"/>
  <c r="B376" i="98"/>
  <c r="B375" i="98"/>
  <c r="B374" i="98"/>
  <c r="B373" i="98"/>
  <c r="B372" i="98"/>
  <c r="B371" i="98"/>
  <c r="B370" i="98"/>
  <c r="B369" i="98"/>
  <c r="B368" i="98"/>
  <c r="B367" i="98"/>
  <c r="B366" i="98"/>
  <c r="B365" i="98"/>
  <c r="B364" i="98"/>
  <c r="B363" i="98"/>
  <c r="B362" i="98"/>
  <c r="B361" i="98"/>
  <c r="B360" i="98"/>
  <c r="B359" i="98"/>
  <c r="B358" i="98"/>
  <c r="B357" i="98"/>
  <c r="B356" i="98"/>
  <c r="B355" i="98"/>
  <c r="B354" i="98"/>
  <c r="B353" i="98"/>
  <c r="B352" i="98"/>
  <c r="B351" i="98"/>
  <c r="B350" i="98"/>
  <c r="B349" i="98"/>
  <c r="B348" i="98"/>
  <c r="B347" i="98"/>
  <c r="B346" i="98"/>
  <c r="B345" i="98"/>
  <c r="B344" i="98"/>
  <c r="B343" i="98"/>
  <c r="B342" i="98"/>
  <c r="B341" i="98"/>
  <c r="B340" i="98"/>
  <c r="B339" i="98"/>
  <c r="B338" i="98"/>
  <c r="B337" i="98"/>
  <c r="B336" i="98"/>
  <c r="B335" i="98"/>
  <c r="B334" i="98"/>
  <c r="B333" i="98"/>
  <c r="B332" i="98"/>
  <c r="B331" i="98"/>
  <c r="B330" i="98"/>
  <c r="B329" i="98"/>
  <c r="B328" i="98"/>
  <c r="B327" i="98"/>
  <c r="B326" i="98"/>
  <c r="B325" i="98"/>
  <c r="B324" i="98"/>
  <c r="B323" i="98"/>
  <c r="B322" i="98"/>
  <c r="B321" i="98"/>
  <c r="B320" i="98"/>
  <c r="B319" i="98"/>
  <c r="B318" i="98"/>
  <c r="B317" i="98"/>
  <c r="B316" i="98"/>
  <c r="B315" i="98"/>
  <c r="B314" i="98"/>
  <c r="B313" i="98"/>
  <c r="B312" i="98"/>
  <c r="B311" i="98"/>
  <c r="B310" i="98"/>
  <c r="B309" i="98"/>
  <c r="B308" i="98"/>
  <c r="B307" i="98"/>
  <c r="B306" i="98"/>
  <c r="B305" i="98"/>
  <c r="B304" i="98"/>
  <c r="B303" i="98"/>
  <c r="B302" i="98"/>
  <c r="B301" i="98"/>
  <c r="B300" i="98"/>
  <c r="B299" i="98"/>
  <c r="B298" i="98"/>
  <c r="B297" i="98"/>
  <c r="B296" i="98"/>
  <c r="B295" i="98"/>
  <c r="B294" i="98"/>
  <c r="B293" i="98"/>
  <c r="B292" i="98"/>
  <c r="B291" i="98"/>
  <c r="B290" i="98"/>
  <c r="B289" i="98"/>
  <c r="B288" i="98"/>
  <c r="B287" i="98"/>
  <c r="B286" i="98"/>
  <c r="B285" i="98"/>
  <c r="B284" i="98"/>
  <c r="B283" i="98"/>
  <c r="B282" i="98"/>
  <c r="B281" i="98"/>
  <c r="B280" i="98"/>
  <c r="B279" i="98"/>
  <c r="B278" i="98"/>
  <c r="B277" i="98"/>
  <c r="B276" i="98"/>
  <c r="B275" i="98"/>
  <c r="B274" i="98"/>
  <c r="B273" i="98"/>
  <c r="B272" i="98"/>
  <c r="B271" i="98"/>
  <c r="B270" i="98"/>
  <c r="B269" i="98"/>
  <c r="B268" i="98"/>
  <c r="B267" i="98"/>
  <c r="B266" i="98"/>
  <c r="B265" i="98"/>
  <c r="B264" i="98"/>
  <c r="B263" i="98"/>
  <c r="B262" i="98"/>
  <c r="B261" i="98"/>
  <c r="B260" i="98"/>
  <c r="B259" i="98"/>
  <c r="B258" i="98"/>
  <c r="B257" i="98"/>
  <c r="B256" i="98"/>
  <c r="B255" i="98"/>
  <c r="B254" i="98"/>
  <c r="B253" i="98"/>
  <c r="B252" i="98"/>
  <c r="B251" i="98"/>
  <c r="B250" i="98"/>
  <c r="B249" i="98"/>
  <c r="B248" i="98"/>
  <c r="B247" i="98"/>
  <c r="B246" i="98"/>
  <c r="B245" i="98"/>
  <c r="B244" i="98"/>
  <c r="B243" i="98"/>
  <c r="B242" i="98"/>
  <c r="B241" i="98"/>
  <c r="B240" i="98"/>
  <c r="B239" i="98"/>
  <c r="B238" i="98"/>
  <c r="B237" i="98"/>
  <c r="B236" i="98"/>
  <c r="B235" i="98"/>
  <c r="B234" i="98"/>
  <c r="B233" i="98"/>
  <c r="B232" i="98"/>
  <c r="B231" i="98"/>
  <c r="B230" i="98"/>
  <c r="B229" i="98"/>
  <c r="B228" i="98"/>
  <c r="B227" i="98"/>
  <c r="B226" i="98"/>
  <c r="B225" i="98"/>
  <c r="B224" i="98"/>
  <c r="B223" i="98"/>
  <c r="B222" i="98"/>
  <c r="B221" i="98"/>
  <c r="B220" i="98"/>
  <c r="B219" i="98"/>
  <c r="B218" i="98"/>
  <c r="B217" i="98"/>
  <c r="B216" i="98"/>
  <c r="B215" i="98"/>
  <c r="B214" i="98"/>
  <c r="B213" i="98"/>
  <c r="B212" i="98"/>
  <c r="B211" i="98"/>
  <c r="B210" i="98"/>
  <c r="B209" i="98"/>
  <c r="B208" i="98"/>
  <c r="B207" i="98"/>
  <c r="B206" i="98"/>
  <c r="B205" i="98"/>
  <c r="B204" i="98"/>
  <c r="B203" i="98"/>
  <c r="B202" i="98"/>
  <c r="B201" i="98"/>
  <c r="B200" i="98"/>
  <c r="B199" i="98"/>
  <c r="B198" i="98"/>
  <c r="B197" i="98"/>
  <c r="B196" i="98"/>
  <c r="B195" i="98"/>
  <c r="B194" i="98"/>
  <c r="B193" i="98"/>
  <c r="B192" i="98"/>
  <c r="B191" i="98"/>
  <c r="B190" i="98"/>
  <c r="B189" i="98"/>
  <c r="B188" i="98"/>
  <c r="B187" i="98"/>
  <c r="B186" i="98"/>
  <c r="B185" i="98"/>
  <c r="B184" i="98"/>
  <c r="B183" i="98"/>
  <c r="B182" i="98"/>
  <c r="B181" i="98"/>
  <c r="B180" i="98"/>
  <c r="B179" i="98"/>
  <c r="B178" i="98"/>
  <c r="B177" i="98"/>
  <c r="B176" i="98"/>
  <c r="B175" i="98"/>
  <c r="B174" i="98"/>
  <c r="B173" i="98"/>
  <c r="B172" i="98"/>
  <c r="B171" i="98"/>
  <c r="B170" i="98"/>
  <c r="B169" i="98"/>
  <c r="B168" i="98"/>
  <c r="B167" i="98"/>
  <c r="B166" i="98"/>
  <c r="B165" i="98"/>
  <c r="B164" i="98"/>
  <c r="B163" i="98"/>
  <c r="B162" i="98"/>
  <c r="B161" i="98"/>
  <c r="B160" i="98"/>
  <c r="B159" i="98"/>
  <c r="B158" i="98"/>
  <c r="B157" i="98"/>
  <c r="B156" i="98"/>
  <c r="B155" i="98"/>
  <c r="B154" i="98"/>
  <c r="B153" i="98"/>
  <c r="B152" i="98"/>
  <c r="B151" i="98"/>
  <c r="B150" i="98"/>
  <c r="B149" i="98"/>
  <c r="B148" i="98"/>
  <c r="B147" i="98"/>
  <c r="B146" i="98"/>
  <c r="B145" i="98"/>
  <c r="B144" i="98"/>
  <c r="B143" i="98"/>
  <c r="B142" i="98"/>
  <c r="B141" i="98"/>
  <c r="B140" i="98"/>
  <c r="B139" i="98"/>
  <c r="B138" i="98"/>
  <c r="B137" i="98"/>
  <c r="B136" i="98"/>
  <c r="B135" i="98"/>
  <c r="B134" i="98"/>
  <c r="B133" i="98"/>
  <c r="B132" i="98"/>
  <c r="B131" i="98"/>
  <c r="B130" i="98"/>
  <c r="B129" i="98"/>
  <c r="B128" i="98"/>
  <c r="B127" i="98"/>
  <c r="B126" i="98"/>
  <c r="B125" i="98"/>
  <c r="B124" i="98"/>
  <c r="B123" i="98"/>
  <c r="B122" i="98"/>
  <c r="B121" i="98"/>
  <c r="B120" i="98"/>
  <c r="B119" i="98"/>
  <c r="B118" i="98"/>
  <c r="B117" i="98"/>
  <c r="B116" i="98"/>
  <c r="B115" i="98"/>
  <c r="B114" i="98"/>
  <c r="B113" i="98"/>
  <c r="B112" i="98"/>
  <c r="B111" i="98"/>
  <c r="B110" i="98"/>
  <c r="B109" i="98"/>
  <c r="B108" i="98"/>
  <c r="B107" i="98"/>
  <c r="B106" i="98"/>
  <c r="B105" i="98"/>
  <c r="B104" i="98"/>
  <c r="B103" i="98"/>
  <c r="B102" i="98"/>
  <c r="B101" i="98"/>
  <c r="B100" i="98"/>
  <c r="B99" i="98"/>
  <c r="B98" i="98"/>
  <c r="B97" i="98"/>
  <c r="B96" i="98"/>
  <c r="B95" i="98"/>
  <c r="B94" i="98"/>
  <c r="B93" i="98"/>
  <c r="B92" i="98"/>
  <c r="B91" i="98"/>
  <c r="B90" i="98"/>
  <c r="B89" i="98"/>
  <c r="B88" i="98"/>
  <c r="B87" i="98"/>
  <c r="B86" i="98"/>
  <c r="B85" i="98"/>
  <c r="B84" i="98"/>
  <c r="B83" i="98"/>
  <c r="B82" i="98"/>
  <c r="B81" i="98"/>
  <c r="B80" i="98"/>
  <c r="B79" i="98"/>
  <c r="B78" i="98"/>
  <c r="B77" i="98"/>
  <c r="B76" i="98"/>
  <c r="B75" i="98"/>
  <c r="B74" i="98"/>
  <c r="B73" i="98"/>
  <c r="B72" i="98"/>
  <c r="B71" i="98"/>
  <c r="B70" i="98"/>
  <c r="B69" i="98"/>
  <c r="B68" i="98"/>
  <c r="B67" i="98"/>
  <c r="B66" i="98"/>
  <c r="B65" i="98"/>
  <c r="B64" i="98"/>
  <c r="B63" i="98"/>
  <c r="B62" i="98"/>
  <c r="B61" i="98"/>
  <c r="B60" i="98"/>
  <c r="B59" i="98"/>
  <c r="B58" i="98"/>
  <c r="B57" i="98"/>
  <c r="B56" i="98"/>
  <c r="B55" i="98"/>
  <c r="B54" i="98"/>
  <c r="B53" i="98"/>
  <c r="B52" i="98"/>
  <c r="B51" i="98"/>
  <c r="B50" i="98"/>
  <c r="B49" i="98"/>
  <c r="B48" i="98"/>
  <c r="B47" i="98"/>
  <c r="B46" i="98"/>
  <c r="B45" i="98"/>
  <c r="B44" i="98"/>
  <c r="B43" i="98"/>
  <c r="B42" i="98"/>
  <c r="B41" i="98"/>
  <c r="B40" i="98"/>
  <c r="B39" i="98"/>
  <c r="B38" i="98"/>
  <c r="B37" i="98"/>
  <c r="B36" i="98"/>
  <c r="B35" i="98"/>
  <c r="B34" i="98"/>
  <c r="B33" i="98"/>
  <c r="B32" i="98"/>
  <c r="B31" i="98"/>
  <c r="B30" i="98"/>
  <c r="B29" i="98"/>
  <c r="B28" i="98"/>
  <c r="B27" i="98"/>
  <c r="B26" i="98"/>
  <c r="B25" i="98"/>
  <c r="B24" i="98"/>
  <c r="B23" i="98"/>
  <c r="B22" i="98"/>
  <c r="N1006" i="93"/>
  <c r="P1006" i="93" s="1"/>
  <c r="N1005" i="93"/>
  <c r="P1005" i="93" s="1"/>
  <c r="N1004" i="93"/>
  <c r="N1003" i="93"/>
  <c r="P1003" i="93" s="1"/>
  <c r="N1002" i="93"/>
  <c r="N1001" i="93"/>
  <c r="P1001" i="93" s="1"/>
  <c r="N1000" i="93"/>
  <c r="P1000" i="93" s="1"/>
  <c r="N999" i="93"/>
  <c r="N998" i="93"/>
  <c r="P998" i="93" s="1"/>
  <c r="N997" i="93"/>
  <c r="P997" i="93" s="1"/>
  <c r="N996" i="93"/>
  <c r="N995" i="93"/>
  <c r="P995" i="93" s="1"/>
  <c r="N994" i="93"/>
  <c r="N993" i="93"/>
  <c r="P993" i="93" s="1"/>
  <c r="N992" i="93"/>
  <c r="P992" i="93" s="1"/>
  <c r="N991" i="93"/>
  <c r="P991" i="93" s="1"/>
  <c r="N990" i="93"/>
  <c r="P990" i="93" s="1"/>
  <c r="N989" i="93"/>
  <c r="P989" i="93" s="1"/>
  <c r="N988" i="93"/>
  <c r="N987" i="93"/>
  <c r="P987" i="93" s="1"/>
  <c r="N986" i="93"/>
  <c r="N985" i="93"/>
  <c r="P985" i="93" s="1"/>
  <c r="N984" i="93"/>
  <c r="P984" i="93" s="1"/>
  <c r="N983" i="93"/>
  <c r="P983" i="93" s="1"/>
  <c r="N982" i="93"/>
  <c r="P982" i="93" s="1"/>
  <c r="N981" i="93"/>
  <c r="P981" i="93" s="1"/>
  <c r="N980" i="93"/>
  <c r="P980" i="93" s="1"/>
  <c r="N979" i="93"/>
  <c r="P979" i="93" s="1"/>
  <c r="N978" i="93"/>
  <c r="N977" i="93"/>
  <c r="P977" i="93" s="1"/>
  <c r="N976" i="93"/>
  <c r="P976" i="93" s="1"/>
  <c r="N975" i="93"/>
  <c r="P975" i="93" s="1"/>
  <c r="N974" i="93"/>
  <c r="P974" i="93" s="1"/>
  <c r="N973" i="93"/>
  <c r="P973" i="93" s="1"/>
  <c r="N972" i="93"/>
  <c r="P972" i="93" s="1"/>
  <c r="N971" i="93"/>
  <c r="P971" i="93" s="1"/>
  <c r="N970" i="93"/>
  <c r="N969" i="93"/>
  <c r="P969" i="93" s="1"/>
  <c r="N968" i="93"/>
  <c r="P968" i="93" s="1"/>
  <c r="N967" i="93"/>
  <c r="P967" i="93" s="1"/>
  <c r="N966" i="93"/>
  <c r="P966" i="93" s="1"/>
  <c r="N965" i="93"/>
  <c r="P965" i="93" s="1"/>
  <c r="N964" i="93"/>
  <c r="P964" i="93" s="1"/>
  <c r="N963" i="93"/>
  <c r="P963" i="93" s="1"/>
  <c r="N962" i="93"/>
  <c r="N961" i="93"/>
  <c r="P961" i="93" s="1"/>
  <c r="N960" i="93"/>
  <c r="P960" i="93" s="1"/>
  <c r="N959" i="93"/>
  <c r="P959" i="93" s="1"/>
  <c r="N958" i="93"/>
  <c r="P958" i="93" s="1"/>
  <c r="N957" i="93"/>
  <c r="P957" i="93" s="1"/>
  <c r="N956" i="93"/>
  <c r="N955" i="93"/>
  <c r="P955" i="93" s="1"/>
  <c r="N954" i="93"/>
  <c r="N953" i="93"/>
  <c r="P953" i="93" s="1"/>
  <c r="N952" i="93"/>
  <c r="P952" i="93" s="1"/>
  <c r="N951" i="93"/>
  <c r="N950" i="93"/>
  <c r="P950" i="93" s="1"/>
  <c r="N949" i="93"/>
  <c r="P949" i="93" s="1"/>
  <c r="N948" i="93"/>
  <c r="N947" i="93"/>
  <c r="P947" i="93" s="1"/>
  <c r="N946" i="93"/>
  <c r="N945" i="93"/>
  <c r="P945" i="93" s="1"/>
  <c r="N944" i="93"/>
  <c r="P944" i="93" s="1"/>
  <c r="N943" i="93"/>
  <c r="P943" i="93" s="1"/>
  <c r="N942" i="93"/>
  <c r="P942" i="93" s="1"/>
  <c r="N941" i="93"/>
  <c r="P941" i="93" s="1"/>
  <c r="N940" i="93"/>
  <c r="N939" i="93"/>
  <c r="P939" i="93" s="1"/>
  <c r="N938" i="93"/>
  <c r="N937" i="93"/>
  <c r="P937" i="93" s="1"/>
  <c r="N936" i="93"/>
  <c r="P936" i="93" s="1"/>
  <c r="N935" i="93"/>
  <c r="P935" i="93" s="1"/>
  <c r="N934" i="93"/>
  <c r="P934" i="93" s="1"/>
  <c r="N933" i="93"/>
  <c r="P933" i="93" s="1"/>
  <c r="N932" i="93"/>
  <c r="P932" i="93" s="1"/>
  <c r="N931" i="93"/>
  <c r="P931" i="93" s="1"/>
  <c r="N930" i="93"/>
  <c r="N929" i="93"/>
  <c r="P929" i="93" s="1"/>
  <c r="N928" i="93"/>
  <c r="P928" i="93" s="1"/>
  <c r="N927" i="93"/>
  <c r="P927" i="93" s="1"/>
  <c r="N926" i="93"/>
  <c r="P926" i="93" s="1"/>
  <c r="N925" i="93"/>
  <c r="P925" i="93" s="1"/>
  <c r="N924" i="93"/>
  <c r="P924" i="93" s="1"/>
  <c r="N923" i="93"/>
  <c r="P923" i="93" s="1"/>
  <c r="N922" i="93"/>
  <c r="N921" i="93"/>
  <c r="P921" i="93" s="1"/>
  <c r="N920" i="93"/>
  <c r="P920" i="93" s="1"/>
  <c r="N919" i="93"/>
  <c r="P919" i="93" s="1"/>
  <c r="N918" i="93"/>
  <c r="P918" i="93" s="1"/>
  <c r="N917" i="93"/>
  <c r="P917" i="93" s="1"/>
  <c r="N916" i="93"/>
  <c r="P916" i="93" s="1"/>
  <c r="N915" i="93"/>
  <c r="P915" i="93" s="1"/>
  <c r="N914" i="93"/>
  <c r="N913" i="93"/>
  <c r="P913" i="93" s="1"/>
  <c r="N912" i="93"/>
  <c r="P912" i="93" s="1"/>
  <c r="N911" i="93"/>
  <c r="P911" i="93" s="1"/>
  <c r="N910" i="93"/>
  <c r="P910" i="93" s="1"/>
  <c r="N909" i="93"/>
  <c r="P909" i="93" s="1"/>
  <c r="N908" i="93"/>
  <c r="P908" i="93" s="1"/>
  <c r="N907" i="93"/>
  <c r="P907" i="93" s="1"/>
  <c r="N906" i="93"/>
  <c r="N905" i="93"/>
  <c r="P905" i="93" s="1"/>
  <c r="N904" i="93"/>
  <c r="P904" i="93" s="1"/>
  <c r="N903" i="93"/>
  <c r="P903" i="93" s="1"/>
  <c r="N902" i="93"/>
  <c r="P902" i="93" s="1"/>
  <c r="N901" i="93"/>
  <c r="P901" i="93" s="1"/>
  <c r="N900" i="93"/>
  <c r="P900" i="93" s="1"/>
  <c r="N899" i="93"/>
  <c r="P899" i="93" s="1"/>
  <c r="N898" i="93"/>
  <c r="N897" i="93"/>
  <c r="P897" i="93" s="1"/>
  <c r="N896" i="93"/>
  <c r="P896" i="93" s="1"/>
  <c r="N895" i="93"/>
  <c r="N894" i="93"/>
  <c r="P894" i="93" s="1"/>
  <c r="N893" i="93"/>
  <c r="P893" i="93" s="1"/>
  <c r="N892" i="93"/>
  <c r="P892" i="93" s="1"/>
  <c r="N891" i="93"/>
  <c r="P891" i="93" s="1"/>
  <c r="N890" i="93"/>
  <c r="N889" i="93"/>
  <c r="P889" i="93" s="1"/>
  <c r="N888" i="93"/>
  <c r="P888" i="93" s="1"/>
  <c r="N887" i="93"/>
  <c r="P887" i="93" s="1"/>
  <c r="N886" i="93"/>
  <c r="P886" i="93" s="1"/>
  <c r="N885" i="93"/>
  <c r="P885" i="93" s="1"/>
  <c r="N884" i="93"/>
  <c r="N883" i="93"/>
  <c r="P883" i="93" s="1"/>
  <c r="N882" i="93"/>
  <c r="N881" i="93"/>
  <c r="P881" i="93" s="1"/>
  <c r="N880" i="93"/>
  <c r="P880" i="93" s="1"/>
  <c r="N879" i="93"/>
  <c r="N878" i="93"/>
  <c r="P878" i="93" s="1"/>
  <c r="N877" i="93"/>
  <c r="P877" i="93" s="1"/>
  <c r="N876" i="93"/>
  <c r="N875" i="93"/>
  <c r="P875" i="93" s="1"/>
  <c r="N874" i="93"/>
  <c r="N873" i="93"/>
  <c r="P873" i="93" s="1"/>
  <c r="N872" i="93"/>
  <c r="P872" i="93" s="1"/>
  <c r="N871" i="93"/>
  <c r="P871" i="93" s="1"/>
  <c r="N870" i="93"/>
  <c r="P870" i="93" s="1"/>
  <c r="N869" i="93"/>
  <c r="P869" i="93" s="1"/>
  <c r="N868" i="93"/>
  <c r="P868" i="93" s="1"/>
  <c r="N867" i="93"/>
  <c r="P867" i="93" s="1"/>
  <c r="N866" i="93"/>
  <c r="N865" i="93"/>
  <c r="P865" i="93" s="1"/>
  <c r="N864" i="93"/>
  <c r="P864" i="93" s="1"/>
  <c r="N863" i="93"/>
  <c r="P863" i="93" s="1"/>
  <c r="N862" i="93"/>
  <c r="P862" i="93" s="1"/>
  <c r="N861" i="93"/>
  <c r="P861" i="93" s="1"/>
  <c r="N860" i="93"/>
  <c r="P860" i="93" s="1"/>
  <c r="N859" i="93"/>
  <c r="P859" i="93" s="1"/>
  <c r="N858" i="93"/>
  <c r="N857" i="93"/>
  <c r="P857" i="93" s="1"/>
  <c r="N856" i="93"/>
  <c r="P856" i="93" s="1"/>
  <c r="N855" i="93"/>
  <c r="P855" i="93" s="1"/>
  <c r="N854" i="93"/>
  <c r="P854" i="93" s="1"/>
  <c r="N853" i="93"/>
  <c r="P853" i="93" s="1"/>
  <c r="N852" i="93"/>
  <c r="P852" i="93" s="1"/>
  <c r="N851" i="93"/>
  <c r="P851" i="93" s="1"/>
  <c r="N850" i="93"/>
  <c r="N849" i="93"/>
  <c r="P849" i="93" s="1"/>
  <c r="N848" i="93"/>
  <c r="P848" i="93" s="1"/>
  <c r="N847" i="93"/>
  <c r="N846" i="93"/>
  <c r="P846" i="93" s="1"/>
  <c r="N845" i="93"/>
  <c r="N844" i="93"/>
  <c r="P844" i="93" s="1"/>
  <c r="N843" i="93"/>
  <c r="P843" i="93" s="1"/>
  <c r="N842" i="93"/>
  <c r="P842" i="93" s="1"/>
  <c r="N841" i="93"/>
  <c r="P841" i="93" s="1"/>
  <c r="N840" i="93"/>
  <c r="P840" i="93" s="1"/>
  <c r="N839" i="93"/>
  <c r="P839" i="93" s="1"/>
  <c r="N838" i="93"/>
  <c r="P838" i="93" s="1"/>
  <c r="N837" i="93"/>
  <c r="N836" i="93"/>
  <c r="P836" i="93" s="1"/>
  <c r="N835" i="93"/>
  <c r="P835" i="93" s="1"/>
  <c r="N834" i="93"/>
  <c r="P834" i="93" s="1"/>
  <c r="N833" i="93"/>
  <c r="P833" i="93" s="1"/>
  <c r="N832" i="93"/>
  <c r="P832" i="93" s="1"/>
  <c r="N831" i="93"/>
  <c r="P831" i="93" s="1"/>
  <c r="N830" i="93"/>
  <c r="P830" i="93" s="1"/>
  <c r="N829" i="93"/>
  <c r="N828" i="93"/>
  <c r="P828" i="93" s="1"/>
  <c r="N827" i="93"/>
  <c r="P827" i="93" s="1"/>
  <c r="N826" i="93"/>
  <c r="P826" i="93" s="1"/>
  <c r="N825" i="93"/>
  <c r="P825" i="93" s="1"/>
  <c r="N824" i="93"/>
  <c r="P824" i="93" s="1"/>
  <c r="N823" i="93"/>
  <c r="P823" i="93" s="1"/>
  <c r="N822" i="93"/>
  <c r="P822" i="93" s="1"/>
  <c r="N821" i="93"/>
  <c r="N820" i="93"/>
  <c r="N819" i="93"/>
  <c r="P819" i="93" s="1"/>
  <c r="N818" i="93"/>
  <c r="P818" i="93" s="1"/>
  <c r="N817" i="93"/>
  <c r="P817" i="93" s="1"/>
  <c r="N816" i="93"/>
  <c r="P816" i="93" s="1"/>
  <c r="N815" i="93"/>
  <c r="P815" i="93" s="1"/>
  <c r="N814" i="93"/>
  <c r="P814" i="93" s="1"/>
  <c r="N813" i="93"/>
  <c r="N812" i="93"/>
  <c r="P812" i="93" s="1"/>
  <c r="N811" i="93"/>
  <c r="P811" i="93" s="1"/>
  <c r="N810" i="93"/>
  <c r="N809" i="93"/>
  <c r="P809" i="93" s="1"/>
  <c r="N808" i="93"/>
  <c r="P808" i="93" s="1"/>
  <c r="N807" i="93"/>
  <c r="P807" i="93" s="1"/>
  <c r="N806" i="93"/>
  <c r="P806" i="93" s="1"/>
  <c r="N805" i="93"/>
  <c r="N804" i="93"/>
  <c r="P804" i="93" s="1"/>
  <c r="N803" i="93"/>
  <c r="P803" i="93" s="1"/>
  <c r="N802" i="93"/>
  <c r="P802" i="93" s="1"/>
  <c r="N801" i="93"/>
  <c r="P801" i="93" s="1"/>
  <c r="N800" i="93"/>
  <c r="P800" i="93" s="1"/>
  <c r="N799" i="93"/>
  <c r="P799" i="93" s="1"/>
  <c r="N798" i="93"/>
  <c r="P798" i="93" s="1"/>
  <c r="N797" i="93"/>
  <c r="N796" i="93"/>
  <c r="P796" i="93" s="1"/>
  <c r="N795" i="93"/>
  <c r="P795" i="93" s="1"/>
  <c r="N794" i="93"/>
  <c r="P794" i="93" s="1"/>
  <c r="N793" i="93"/>
  <c r="P793" i="93" s="1"/>
  <c r="N792" i="93"/>
  <c r="P792" i="93" s="1"/>
  <c r="N791" i="93"/>
  <c r="P791" i="93" s="1"/>
  <c r="N790" i="93"/>
  <c r="P790" i="93" s="1"/>
  <c r="N789" i="93"/>
  <c r="N788" i="93"/>
  <c r="P788" i="93" s="1"/>
  <c r="N787" i="93"/>
  <c r="P787" i="93" s="1"/>
  <c r="N786" i="93"/>
  <c r="P786" i="93" s="1"/>
  <c r="N785" i="93"/>
  <c r="P785" i="93" s="1"/>
  <c r="N784" i="93"/>
  <c r="P784" i="93" s="1"/>
  <c r="N783" i="93"/>
  <c r="N782" i="93"/>
  <c r="P782" i="93" s="1"/>
  <c r="N781" i="93"/>
  <c r="N780" i="93"/>
  <c r="P780" i="93" s="1"/>
  <c r="N779" i="93"/>
  <c r="P779" i="93" s="1"/>
  <c r="N778" i="93"/>
  <c r="P778" i="93" s="1"/>
  <c r="N777" i="93"/>
  <c r="P777" i="93" s="1"/>
  <c r="N776" i="93"/>
  <c r="P776" i="93" s="1"/>
  <c r="N775" i="93"/>
  <c r="P775" i="93" s="1"/>
  <c r="N774" i="93"/>
  <c r="P774" i="93" s="1"/>
  <c r="N773" i="93"/>
  <c r="N772" i="93"/>
  <c r="P772" i="93" s="1"/>
  <c r="N771" i="93"/>
  <c r="P771" i="93" s="1"/>
  <c r="N770" i="93"/>
  <c r="P770" i="93" s="1"/>
  <c r="P769" i="93"/>
  <c r="N769" i="93"/>
  <c r="N768" i="93"/>
  <c r="P768" i="93" s="1"/>
  <c r="N767" i="93"/>
  <c r="P767" i="93" s="1"/>
  <c r="N766" i="93"/>
  <c r="P766" i="93" s="1"/>
  <c r="N765" i="93"/>
  <c r="N764" i="93"/>
  <c r="P764" i="93" s="1"/>
  <c r="N763" i="93"/>
  <c r="P763" i="93" s="1"/>
  <c r="N762" i="93"/>
  <c r="P762" i="93" s="1"/>
  <c r="N761" i="93"/>
  <c r="P761" i="93" s="1"/>
  <c r="N760" i="93"/>
  <c r="P760" i="93" s="1"/>
  <c r="N759" i="93"/>
  <c r="P759" i="93" s="1"/>
  <c r="N758" i="93"/>
  <c r="P758" i="93" s="1"/>
  <c r="N757" i="93"/>
  <c r="N756" i="93"/>
  <c r="N755" i="93"/>
  <c r="P755" i="93" s="1"/>
  <c r="N754" i="93"/>
  <c r="P754" i="93" s="1"/>
  <c r="N753" i="93"/>
  <c r="P753" i="93" s="1"/>
  <c r="N752" i="93"/>
  <c r="P752" i="93" s="1"/>
  <c r="N751" i="93"/>
  <c r="P751" i="93" s="1"/>
  <c r="N750" i="93"/>
  <c r="P750" i="93" s="1"/>
  <c r="N749" i="93"/>
  <c r="N748" i="93"/>
  <c r="P748" i="93" s="1"/>
  <c r="N747" i="93"/>
  <c r="P747" i="93" s="1"/>
  <c r="N746" i="93"/>
  <c r="N745" i="93"/>
  <c r="P745" i="93" s="1"/>
  <c r="N744" i="93"/>
  <c r="P744" i="93" s="1"/>
  <c r="N743" i="93"/>
  <c r="P743" i="93" s="1"/>
  <c r="N742" i="93"/>
  <c r="P742" i="93" s="1"/>
  <c r="N741" i="93"/>
  <c r="N740" i="93"/>
  <c r="P740" i="93" s="1"/>
  <c r="N739" i="93"/>
  <c r="P739" i="93" s="1"/>
  <c r="N738" i="93"/>
  <c r="P738" i="93" s="1"/>
  <c r="N737" i="93"/>
  <c r="P737" i="93" s="1"/>
  <c r="N736" i="93"/>
  <c r="P736" i="93" s="1"/>
  <c r="N735" i="93"/>
  <c r="P735" i="93" s="1"/>
  <c r="N734" i="93"/>
  <c r="P734" i="93" s="1"/>
  <c r="N733" i="93"/>
  <c r="N732" i="93"/>
  <c r="P732" i="93" s="1"/>
  <c r="N731" i="93"/>
  <c r="P731" i="93" s="1"/>
  <c r="N730" i="93"/>
  <c r="P730" i="93" s="1"/>
  <c r="N729" i="93"/>
  <c r="P729" i="93" s="1"/>
  <c r="N728" i="93"/>
  <c r="P728" i="93" s="1"/>
  <c r="N727" i="93"/>
  <c r="P727" i="93" s="1"/>
  <c r="N726" i="93"/>
  <c r="P726" i="93" s="1"/>
  <c r="N725" i="93"/>
  <c r="N724" i="93"/>
  <c r="P724" i="93" s="1"/>
  <c r="N723" i="93"/>
  <c r="P723" i="93" s="1"/>
  <c r="N722" i="93"/>
  <c r="P722" i="93" s="1"/>
  <c r="N721" i="93"/>
  <c r="P721" i="93" s="1"/>
  <c r="N720" i="93"/>
  <c r="P720" i="93" s="1"/>
  <c r="N719" i="93"/>
  <c r="N718" i="93"/>
  <c r="P718" i="93" s="1"/>
  <c r="N717" i="93"/>
  <c r="N716" i="93"/>
  <c r="P716" i="93" s="1"/>
  <c r="N715" i="93"/>
  <c r="P715" i="93" s="1"/>
  <c r="N714" i="93"/>
  <c r="P714" i="93" s="1"/>
  <c r="N713" i="93"/>
  <c r="P713" i="93" s="1"/>
  <c r="N712" i="93"/>
  <c r="P712" i="93" s="1"/>
  <c r="N711" i="93"/>
  <c r="P711" i="93" s="1"/>
  <c r="N710" i="93"/>
  <c r="P710" i="93" s="1"/>
  <c r="N709" i="93"/>
  <c r="N708" i="93"/>
  <c r="P708" i="93" s="1"/>
  <c r="N707" i="93"/>
  <c r="P707" i="93" s="1"/>
  <c r="N706" i="93"/>
  <c r="P706" i="93" s="1"/>
  <c r="N705" i="93"/>
  <c r="P705" i="93" s="1"/>
  <c r="N704" i="93"/>
  <c r="P704" i="93" s="1"/>
  <c r="N703" i="93"/>
  <c r="P703" i="93" s="1"/>
  <c r="N702" i="93"/>
  <c r="P702" i="93" s="1"/>
  <c r="N701" i="93"/>
  <c r="N700" i="93"/>
  <c r="P700" i="93" s="1"/>
  <c r="N699" i="93"/>
  <c r="P699" i="93" s="1"/>
  <c r="N698" i="93"/>
  <c r="N697" i="93"/>
  <c r="P697" i="93" s="1"/>
  <c r="N696" i="93"/>
  <c r="P696" i="93" s="1"/>
  <c r="N695" i="93"/>
  <c r="P695" i="93" s="1"/>
  <c r="N694" i="93"/>
  <c r="P694" i="93" s="1"/>
  <c r="N693" i="93"/>
  <c r="N692" i="93"/>
  <c r="N691" i="93"/>
  <c r="P691" i="93" s="1"/>
  <c r="N690" i="93"/>
  <c r="P690" i="93" s="1"/>
  <c r="N689" i="93"/>
  <c r="P689" i="93" s="1"/>
  <c r="N688" i="93"/>
  <c r="P688" i="93" s="1"/>
  <c r="N687" i="93"/>
  <c r="P687" i="93" s="1"/>
  <c r="N686" i="93"/>
  <c r="P686" i="93" s="1"/>
  <c r="N685" i="93"/>
  <c r="N684" i="93"/>
  <c r="P684" i="93" s="1"/>
  <c r="N683" i="93"/>
  <c r="P683" i="93" s="1"/>
  <c r="N682" i="93"/>
  <c r="N681" i="93"/>
  <c r="P681" i="93" s="1"/>
  <c r="N680" i="93"/>
  <c r="P680" i="93" s="1"/>
  <c r="N679" i="93"/>
  <c r="P679" i="93" s="1"/>
  <c r="N678" i="93"/>
  <c r="P678" i="93" s="1"/>
  <c r="N677" i="93"/>
  <c r="N676" i="93"/>
  <c r="P676" i="93" s="1"/>
  <c r="N675" i="93"/>
  <c r="P675" i="93" s="1"/>
  <c r="N674" i="93"/>
  <c r="P674" i="93" s="1"/>
  <c r="N673" i="93"/>
  <c r="P673" i="93" s="1"/>
  <c r="N672" i="93"/>
  <c r="N671" i="93"/>
  <c r="P671" i="93" s="1"/>
  <c r="N670" i="93"/>
  <c r="P670" i="93" s="1"/>
  <c r="N669" i="93"/>
  <c r="P669" i="93" s="1"/>
  <c r="N668" i="93"/>
  <c r="P668" i="93" s="1"/>
  <c r="N667" i="93"/>
  <c r="P667" i="93" s="1"/>
  <c r="N666" i="93"/>
  <c r="N665" i="93"/>
  <c r="P665" i="93" s="1"/>
  <c r="N664" i="93"/>
  <c r="N663" i="93"/>
  <c r="P663" i="93" s="1"/>
  <c r="N662" i="93"/>
  <c r="P662" i="93" s="1"/>
  <c r="N661" i="93"/>
  <c r="P661" i="93" s="1"/>
  <c r="N660" i="93"/>
  <c r="P660" i="93" s="1"/>
  <c r="N659" i="93"/>
  <c r="P659" i="93" s="1"/>
  <c r="N658" i="93"/>
  <c r="P658" i="93" s="1"/>
  <c r="N657" i="93"/>
  <c r="N656" i="93"/>
  <c r="P656" i="93" s="1"/>
  <c r="N655" i="93"/>
  <c r="P655" i="93" s="1"/>
  <c r="N654" i="93"/>
  <c r="N653" i="93"/>
  <c r="P653" i="93" s="1"/>
  <c r="N652" i="93"/>
  <c r="P652" i="93" s="1"/>
  <c r="N651" i="93"/>
  <c r="N650" i="93"/>
  <c r="P650" i="93" s="1"/>
  <c r="N649" i="93"/>
  <c r="P649" i="93" s="1"/>
  <c r="N648" i="93"/>
  <c r="P648" i="93" s="1"/>
  <c r="N647" i="93"/>
  <c r="P647" i="93" s="1"/>
  <c r="N646" i="93"/>
  <c r="P646" i="93" s="1"/>
  <c r="N645" i="93"/>
  <c r="P645" i="93" s="1"/>
  <c r="N644" i="93"/>
  <c r="P644" i="93" s="1"/>
  <c r="N643" i="93"/>
  <c r="N642" i="93"/>
  <c r="P642" i="93" s="1"/>
  <c r="N641" i="93"/>
  <c r="P641" i="93" s="1"/>
  <c r="N640" i="93"/>
  <c r="P640" i="93" s="1"/>
  <c r="N639" i="93"/>
  <c r="P639" i="93" s="1"/>
  <c r="N638" i="93"/>
  <c r="P638" i="93" s="1"/>
  <c r="N637" i="93"/>
  <c r="P637" i="93" s="1"/>
  <c r="N636" i="93"/>
  <c r="P636" i="93" s="1"/>
  <c r="N635" i="93"/>
  <c r="N634" i="93"/>
  <c r="P634" i="93" s="1"/>
  <c r="N633" i="93"/>
  <c r="P633" i="93" s="1"/>
  <c r="N632" i="93"/>
  <c r="P632" i="93" s="1"/>
  <c r="N631" i="93"/>
  <c r="P631" i="93" s="1"/>
  <c r="N630" i="93"/>
  <c r="P630" i="93" s="1"/>
  <c r="N629" i="93"/>
  <c r="P629" i="93" s="1"/>
  <c r="N628" i="93"/>
  <c r="P628" i="93" s="1"/>
  <c r="N627" i="93"/>
  <c r="N626" i="93"/>
  <c r="P626" i="93" s="1"/>
  <c r="N625" i="93"/>
  <c r="P625" i="93" s="1"/>
  <c r="N624" i="93"/>
  <c r="P624" i="93" s="1"/>
  <c r="N623" i="93"/>
  <c r="P623" i="93" s="1"/>
  <c r="N622" i="93"/>
  <c r="P622" i="93" s="1"/>
  <c r="N621" i="93"/>
  <c r="P621" i="93" s="1"/>
  <c r="N620" i="93"/>
  <c r="P620" i="93" s="1"/>
  <c r="N619" i="93"/>
  <c r="N618" i="93"/>
  <c r="P618" i="93" s="1"/>
  <c r="N617" i="93"/>
  <c r="P617" i="93" s="1"/>
  <c r="N616" i="93"/>
  <c r="P616" i="93" s="1"/>
  <c r="N615" i="93"/>
  <c r="P615" i="93" s="1"/>
  <c r="N614" i="93"/>
  <c r="P614" i="93" s="1"/>
  <c r="N613" i="93"/>
  <c r="P613" i="93" s="1"/>
  <c r="N612" i="93"/>
  <c r="P612" i="93" s="1"/>
  <c r="N611" i="93"/>
  <c r="N610" i="93"/>
  <c r="P610" i="93" s="1"/>
  <c r="N609" i="93"/>
  <c r="P609" i="93" s="1"/>
  <c r="N608" i="93"/>
  <c r="P608" i="93" s="1"/>
  <c r="N607" i="93"/>
  <c r="P607" i="93" s="1"/>
  <c r="N606" i="93"/>
  <c r="P606" i="93" s="1"/>
  <c r="N605" i="93"/>
  <c r="P605" i="93" s="1"/>
  <c r="N604" i="93"/>
  <c r="P604" i="93" s="1"/>
  <c r="N603" i="93"/>
  <c r="N602" i="93"/>
  <c r="P602" i="93" s="1"/>
  <c r="N601" i="93"/>
  <c r="P601" i="93" s="1"/>
  <c r="N600" i="93"/>
  <c r="P600" i="93" s="1"/>
  <c r="N599" i="93"/>
  <c r="P599" i="93" s="1"/>
  <c r="N598" i="93"/>
  <c r="P598" i="93" s="1"/>
  <c r="N597" i="93"/>
  <c r="P597" i="93" s="1"/>
  <c r="N596" i="93"/>
  <c r="P596" i="93" s="1"/>
  <c r="N595" i="93"/>
  <c r="N594" i="93"/>
  <c r="P594" i="93" s="1"/>
  <c r="N593" i="93"/>
  <c r="P593" i="93" s="1"/>
  <c r="N592" i="93"/>
  <c r="P592" i="93" s="1"/>
  <c r="N591" i="93"/>
  <c r="P591" i="93" s="1"/>
  <c r="N590" i="93"/>
  <c r="P590" i="93" s="1"/>
  <c r="N589" i="93"/>
  <c r="P589" i="93" s="1"/>
  <c r="N588" i="93"/>
  <c r="P588" i="93" s="1"/>
  <c r="N587" i="93"/>
  <c r="N586" i="93"/>
  <c r="P586" i="93" s="1"/>
  <c r="N585" i="93"/>
  <c r="P585" i="93" s="1"/>
  <c r="N584" i="93"/>
  <c r="P584" i="93" s="1"/>
  <c r="N583" i="93"/>
  <c r="P583" i="93" s="1"/>
  <c r="N582" i="93"/>
  <c r="P582" i="93" s="1"/>
  <c r="N581" i="93"/>
  <c r="P581" i="93" s="1"/>
  <c r="N580" i="93"/>
  <c r="P580" i="93" s="1"/>
  <c r="N579" i="93"/>
  <c r="N578" i="93"/>
  <c r="P578" i="93" s="1"/>
  <c r="N577" i="93"/>
  <c r="P577" i="93" s="1"/>
  <c r="N576" i="93"/>
  <c r="P576" i="93" s="1"/>
  <c r="N575" i="93"/>
  <c r="P575" i="93" s="1"/>
  <c r="N574" i="93"/>
  <c r="P574" i="93" s="1"/>
  <c r="N573" i="93"/>
  <c r="P573" i="93" s="1"/>
  <c r="N572" i="93"/>
  <c r="P572" i="93" s="1"/>
  <c r="N571" i="93"/>
  <c r="N570" i="93"/>
  <c r="P570" i="93" s="1"/>
  <c r="N569" i="93"/>
  <c r="P569" i="93" s="1"/>
  <c r="N568" i="93"/>
  <c r="P568" i="93" s="1"/>
  <c r="N567" i="93"/>
  <c r="P567" i="93" s="1"/>
  <c r="N566" i="93"/>
  <c r="P566" i="93" s="1"/>
  <c r="N565" i="93"/>
  <c r="P565" i="93" s="1"/>
  <c r="N564" i="93"/>
  <c r="P564" i="93" s="1"/>
  <c r="N563" i="93"/>
  <c r="N562" i="93"/>
  <c r="P562" i="93" s="1"/>
  <c r="N561" i="93"/>
  <c r="P561" i="93" s="1"/>
  <c r="N560" i="93"/>
  <c r="P560" i="93" s="1"/>
  <c r="N559" i="93"/>
  <c r="P559" i="93" s="1"/>
  <c r="N558" i="93"/>
  <c r="P558" i="93" s="1"/>
  <c r="N557" i="93"/>
  <c r="P557" i="93" s="1"/>
  <c r="N556" i="93"/>
  <c r="P556" i="93" s="1"/>
  <c r="N555" i="93"/>
  <c r="N554" i="93"/>
  <c r="P554" i="93" s="1"/>
  <c r="N553" i="93"/>
  <c r="P553" i="93" s="1"/>
  <c r="N552" i="93"/>
  <c r="P552" i="93" s="1"/>
  <c r="N1006" i="97"/>
  <c r="P1006" i="97" s="1"/>
  <c r="P1005" i="97"/>
  <c r="N1005" i="97"/>
  <c r="N1004" i="97"/>
  <c r="N1003" i="97"/>
  <c r="P1003" i="97" s="1"/>
  <c r="N1002" i="97"/>
  <c r="P1002" i="97" s="1"/>
  <c r="N1001" i="97"/>
  <c r="P1001" i="97" s="1"/>
  <c r="N1000" i="97"/>
  <c r="P1000" i="97" s="1"/>
  <c r="N999" i="97"/>
  <c r="P998" i="97"/>
  <c r="N998" i="97"/>
  <c r="N997" i="97"/>
  <c r="P997" i="97" s="1"/>
  <c r="N996" i="97"/>
  <c r="P996" i="97" s="1"/>
  <c r="N995" i="97"/>
  <c r="P995" i="97" s="1"/>
  <c r="N994" i="97"/>
  <c r="P994" i="97" s="1"/>
  <c r="N993" i="97"/>
  <c r="P993" i="97" s="1"/>
  <c r="N992" i="97"/>
  <c r="P992" i="97" s="1"/>
  <c r="N991" i="97"/>
  <c r="N990" i="97"/>
  <c r="P990" i="97" s="1"/>
  <c r="N989" i="97"/>
  <c r="P989" i="97" s="1"/>
  <c r="N988" i="97"/>
  <c r="N987" i="97"/>
  <c r="P987" i="97" s="1"/>
  <c r="N986" i="97"/>
  <c r="P986" i="97" s="1"/>
  <c r="N985" i="97"/>
  <c r="P985" i="97" s="1"/>
  <c r="N984" i="97"/>
  <c r="P984" i="97" s="1"/>
  <c r="N983" i="97"/>
  <c r="N982" i="97"/>
  <c r="P982" i="97" s="1"/>
  <c r="N981" i="97"/>
  <c r="P981" i="97" s="1"/>
  <c r="N980" i="97"/>
  <c r="N979" i="97"/>
  <c r="P979" i="97" s="1"/>
  <c r="N978" i="97"/>
  <c r="P978" i="97" s="1"/>
  <c r="N977" i="97"/>
  <c r="P977" i="97" s="1"/>
  <c r="N976" i="97"/>
  <c r="P976" i="97" s="1"/>
  <c r="N975" i="97"/>
  <c r="N974" i="97"/>
  <c r="P974" i="97" s="1"/>
  <c r="N973" i="97"/>
  <c r="P973" i="97" s="1"/>
  <c r="N972" i="97"/>
  <c r="N971" i="97"/>
  <c r="P971" i="97" s="1"/>
  <c r="N970" i="97"/>
  <c r="P970" i="97" s="1"/>
  <c r="N969" i="97"/>
  <c r="P969" i="97" s="1"/>
  <c r="N968" i="97"/>
  <c r="P968" i="97" s="1"/>
  <c r="N967" i="97"/>
  <c r="N966" i="97"/>
  <c r="P966" i="97" s="1"/>
  <c r="N965" i="97"/>
  <c r="P965" i="97" s="1"/>
  <c r="N964" i="97"/>
  <c r="N963" i="97"/>
  <c r="P963" i="97" s="1"/>
  <c r="N962" i="97"/>
  <c r="P962" i="97" s="1"/>
  <c r="N961" i="97"/>
  <c r="P961" i="97" s="1"/>
  <c r="N960" i="97"/>
  <c r="P960" i="97" s="1"/>
  <c r="N959" i="97"/>
  <c r="N958" i="97"/>
  <c r="P958" i="97" s="1"/>
  <c r="N957" i="97"/>
  <c r="P957" i="97" s="1"/>
  <c r="N956" i="97"/>
  <c r="N955" i="97"/>
  <c r="P955" i="97" s="1"/>
  <c r="N954" i="97"/>
  <c r="P954" i="97" s="1"/>
  <c r="N953" i="97"/>
  <c r="P953" i="97" s="1"/>
  <c r="N952" i="97"/>
  <c r="P952" i="97" s="1"/>
  <c r="N951" i="97"/>
  <c r="N950" i="97"/>
  <c r="P950" i="97" s="1"/>
  <c r="N949" i="97"/>
  <c r="P949" i="97" s="1"/>
  <c r="N948" i="97"/>
  <c r="P948" i="97" s="1"/>
  <c r="N947" i="97"/>
  <c r="P947" i="97" s="1"/>
  <c r="P946" i="97"/>
  <c r="N946" i="97"/>
  <c r="N945" i="97"/>
  <c r="P945" i="97" s="1"/>
  <c r="N944" i="97"/>
  <c r="P944" i="97" s="1"/>
  <c r="N943" i="97"/>
  <c r="N942" i="97"/>
  <c r="P942" i="97" s="1"/>
  <c r="N941" i="97"/>
  <c r="P941" i="97" s="1"/>
  <c r="N940" i="97"/>
  <c r="P940" i="97" s="1"/>
  <c r="N939" i="97"/>
  <c r="P939" i="97" s="1"/>
  <c r="N938" i="97"/>
  <c r="P938" i="97" s="1"/>
  <c r="N937" i="97"/>
  <c r="P937" i="97" s="1"/>
  <c r="N936" i="97"/>
  <c r="P936" i="97" s="1"/>
  <c r="N935" i="97"/>
  <c r="N934" i="97"/>
  <c r="P934" i="97" s="1"/>
  <c r="N933" i="97"/>
  <c r="P933" i="97" s="1"/>
  <c r="N932" i="97"/>
  <c r="N931" i="97"/>
  <c r="P931" i="97" s="1"/>
  <c r="P930" i="97"/>
  <c r="N930" i="97"/>
  <c r="N929" i="97"/>
  <c r="P929" i="97" s="1"/>
  <c r="N928" i="97"/>
  <c r="P928" i="97" s="1"/>
  <c r="N927" i="97"/>
  <c r="P926" i="97"/>
  <c r="N926" i="97"/>
  <c r="N925" i="97"/>
  <c r="P925" i="97" s="1"/>
  <c r="N924" i="97"/>
  <c r="P924" i="97" s="1"/>
  <c r="N923" i="97"/>
  <c r="P923" i="97" s="1"/>
  <c r="N922" i="97"/>
  <c r="P922" i="97" s="1"/>
  <c r="N921" i="97"/>
  <c r="P921" i="97" s="1"/>
  <c r="N920" i="97"/>
  <c r="P920" i="97" s="1"/>
  <c r="N919" i="97"/>
  <c r="N918" i="97"/>
  <c r="P918" i="97" s="1"/>
  <c r="N917" i="97"/>
  <c r="P917" i="97" s="1"/>
  <c r="N916" i="97"/>
  <c r="P916" i="97" s="1"/>
  <c r="N915" i="97"/>
  <c r="P915" i="97" s="1"/>
  <c r="N914" i="97"/>
  <c r="P914" i="97" s="1"/>
  <c r="N913" i="97"/>
  <c r="P913" i="97" s="1"/>
  <c r="N912" i="97"/>
  <c r="P912" i="97" s="1"/>
  <c r="N911" i="97"/>
  <c r="N910" i="97"/>
  <c r="P910" i="97" s="1"/>
  <c r="N909" i="97"/>
  <c r="P909" i="97" s="1"/>
  <c r="N908" i="97"/>
  <c r="P908" i="97" s="1"/>
  <c r="N907" i="97"/>
  <c r="P907" i="97" s="1"/>
  <c r="N906" i="97"/>
  <c r="P906" i="97" s="1"/>
  <c r="N905" i="97"/>
  <c r="P905" i="97" s="1"/>
  <c r="N904" i="97"/>
  <c r="P904" i="97" s="1"/>
  <c r="N903" i="97"/>
  <c r="N902" i="97"/>
  <c r="P902" i="97" s="1"/>
  <c r="N901" i="97"/>
  <c r="P901" i="97" s="1"/>
  <c r="N900" i="97"/>
  <c r="P900" i="97" s="1"/>
  <c r="N899" i="97"/>
  <c r="P899" i="97" s="1"/>
  <c r="P898" i="97"/>
  <c r="N898" i="97"/>
  <c r="N897" i="97"/>
  <c r="P897" i="97" s="1"/>
  <c r="N896" i="97"/>
  <c r="P896" i="97" s="1"/>
  <c r="N895" i="97"/>
  <c r="P894" i="97"/>
  <c r="N894" i="97"/>
  <c r="N893" i="97"/>
  <c r="P893" i="97" s="1"/>
  <c r="N892" i="97"/>
  <c r="N891" i="97"/>
  <c r="P891" i="97" s="1"/>
  <c r="N890" i="97"/>
  <c r="P890" i="97" s="1"/>
  <c r="N889" i="97"/>
  <c r="P889" i="97" s="1"/>
  <c r="N888" i="97"/>
  <c r="P888" i="97" s="1"/>
  <c r="N887" i="97"/>
  <c r="N886" i="97"/>
  <c r="P886" i="97" s="1"/>
  <c r="N885" i="97"/>
  <c r="P885" i="97" s="1"/>
  <c r="N884" i="97"/>
  <c r="N883" i="97"/>
  <c r="P883" i="97" s="1"/>
  <c r="N882" i="97"/>
  <c r="P882" i="97" s="1"/>
  <c r="P881" i="97"/>
  <c r="N881" i="97"/>
  <c r="N880" i="97"/>
  <c r="P880" i="97" s="1"/>
  <c r="N879" i="97"/>
  <c r="N878" i="97"/>
  <c r="P878" i="97" s="1"/>
  <c r="N877" i="97"/>
  <c r="P877" i="97" s="1"/>
  <c r="N876" i="97"/>
  <c r="N875" i="97"/>
  <c r="P875" i="97" s="1"/>
  <c r="N874" i="97"/>
  <c r="P874" i="97" s="1"/>
  <c r="N873" i="97"/>
  <c r="P873" i="97" s="1"/>
  <c r="N872" i="97"/>
  <c r="P872" i="97" s="1"/>
  <c r="N871" i="97"/>
  <c r="N870" i="97"/>
  <c r="P870" i="97" s="1"/>
  <c r="N869" i="97"/>
  <c r="P869" i="97" s="1"/>
  <c r="N868" i="97"/>
  <c r="P868" i="97" s="1"/>
  <c r="N867" i="97"/>
  <c r="P867" i="97" s="1"/>
  <c r="N866" i="97"/>
  <c r="P866" i="97" s="1"/>
  <c r="N865" i="97"/>
  <c r="P865" i="97" s="1"/>
  <c r="N864" i="97"/>
  <c r="P864" i="97" s="1"/>
  <c r="N863" i="97"/>
  <c r="N862" i="97"/>
  <c r="P862" i="97" s="1"/>
  <c r="N861" i="97"/>
  <c r="P861" i="97" s="1"/>
  <c r="N860" i="97"/>
  <c r="P860" i="97" s="1"/>
  <c r="N859" i="97"/>
  <c r="P859" i="97" s="1"/>
  <c r="N858" i="97"/>
  <c r="P858" i="97" s="1"/>
  <c r="N857" i="97"/>
  <c r="P857" i="97" s="1"/>
  <c r="N856" i="97"/>
  <c r="P856" i="97" s="1"/>
  <c r="N855" i="97"/>
  <c r="N854" i="97"/>
  <c r="P854" i="97" s="1"/>
  <c r="N853" i="97"/>
  <c r="P853" i="97" s="1"/>
  <c r="N852" i="97"/>
  <c r="N851" i="97"/>
  <c r="P851" i="97" s="1"/>
  <c r="N850" i="97"/>
  <c r="P850" i="97" s="1"/>
  <c r="N849" i="97"/>
  <c r="P849" i="97" s="1"/>
  <c r="N848" i="97"/>
  <c r="P848" i="97" s="1"/>
  <c r="N847" i="97"/>
  <c r="N846" i="97"/>
  <c r="P846" i="97" s="1"/>
  <c r="N845" i="97"/>
  <c r="P845" i="97" s="1"/>
  <c r="N844" i="97"/>
  <c r="N843" i="97"/>
  <c r="P843" i="97" s="1"/>
  <c r="N842" i="97"/>
  <c r="P842" i="97" s="1"/>
  <c r="N841" i="97"/>
  <c r="P841" i="97" s="1"/>
  <c r="N840" i="97"/>
  <c r="P840" i="97" s="1"/>
  <c r="N839" i="97"/>
  <c r="N838" i="97"/>
  <c r="P838" i="97" s="1"/>
  <c r="N837" i="97"/>
  <c r="P837" i="97" s="1"/>
  <c r="N836" i="97"/>
  <c r="N835" i="97"/>
  <c r="P835" i="97" s="1"/>
  <c r="N834" i="97"/>
  <c r="P834" i="97" s="1"/>
  <c r="N833" i="97"/>
  <c r="P833" i="97" s="1"/>
  <c r="N832" i="97"/>
  <c r="P832" i="97" s="1"/>
  <c r="N831" i="97"/>
  <c r="N830" i="97"/>
  <c r="P830" i="97" s="1"/>
  <c r="N829" i="97"/>
  <c r="P829" i="97" s="1"/>
  <c r="N828" i="97"/>
  <c r="P827" i="97"/>
  <c r="N827" i="97"/>
  <c r="N826" i="97"/>
  <c r="P826" i="97" s="1"/>
  <c r="P825" i="97"/>
  <c r="N825" i="97"/>
  <c r="N824" i="97"/>
  <c r="P824" i="97" s="1"/>
  <c r="N823" i="97"/>
  <c r="N822" i="97"/>
  <c r="P822" i="97" s="1"/>
  <c r="N821" i="97"/>
  <c r="P821" i="97" s="1"/>
  <c r="N820" i="97"/>
  <c r="N819" i="97"/>
  <c r="P819" i="97" s="1"/>
  <c r="N818" i="97"/>
  <c r="P818" i="97" s="1"/>
  <c r="N817" i="97"/>
  <c r="P817" i="97" s="1"/>
  <c r="N816" i="97"/>
  <c r="P816" i="97" s="1"/>
  <c r="N815" i="97"/>
  <c r="P814" i="97"/>
  <c r="N814" i="97"/>
  <c r="N813" i="97"/>
  <c r="P813" i="97" s="1"/>
  <c r="N812" i="97"/>
  <c r="P812" i="97" s="1"/>
  <c r="N811" i="97"/>
  <c r="P811" i="97" s="1"/>
  <c r="N810" i="97"/>
  <c r="P810" i="97" s="1"/>
  <c r="N809" i="97"/>
  <c r="P809" i="97" s="1"/>
  <c r="N808" i="97"/>
  <c r="P808" i="97" s="1"/>
  <c r="N807" i="97"/>
  <c r="N806" i="97"/>
  <c r="P806" i="97" s="1"/>
  <c r="N805" i="97"/>
  <c r="P805" i="97" s="1"/>
  <c r="N804" i="97"/>
  <c r="P804" i="97" s="1"/>
  <c r="N803" i="97"/>
  <c r="P803" i="97" s="1"/>
  <c r="N802" i="97"/>
  <c r="P802" i="97" s="1"/>
  <c r="N801" i="97"/>
  <c r="P801" i="97" s="1"/>
  <c r="N800" i="97"/>
  <c r="P800" i="97" s="1"/>
  <c r="N799" i="97"/>
  <c r="N798" i="97"/>
  <c r="P798" i="97" s="1"/>
  <c r="N797" i="97"/>
  <c r="P797" i="97" s="1"/>
  <c r="N796" i="97"/>
  <c r="P796" i="97" s="1"/>
  <c r="N795" i="97"/>
  <c r="P795" i="97" s="1"/>
  <c r="N794" i="97"/>
  <c r="P794" i="97" s="1"/>
  <c r="N793" i="97"/>
  <c r="P793" i="97" s="1"/>
  <c r="N792" i="97"/>
  <c r="P792" i="97" s="1"/>
  <c r="N791" i="97"/>
  <c r="P790" i="97"/>
  <c r="N790" i="97"/>
  <c r="N789" i="97"/>
  <c r="P789" i="97" s="1"/>
  <c r="N788" i="97"/>
  <c r="P788" i="97" s="1"/>
  <c r="N787" i="97"/>
  <c r="P787" i="97" s="1"/>
  <c r="N786" i="97"/>
  <c r="P786" i="97" s="1"/>
  <c r="N785" i="97"/>
  <c r="P785" i="97" s="1"/>
  <c r="N784" i="97"/>
  <c r="P784" i="97" s="1"/>
  <c r="N783" i="97"/>
  <c r="N782" i="97"/>
  <c r="P782" i="97" s="1"/>
  <c r="N781" i="97"/>
  <c r="P781" i="97" s="1"/>
  <c r="N780" i="97"/>
  <c r="P780" i="97" s="1"/>
  <c r="P779" i="97"/>
  <c r="N779" i="97"/>
  <c r="N778" i="97"/>
  <c r="P778" i="97" s="1"/>
  <c r="P777" i="97"/>
  <c r="N777" i="97"/>
  <c r="N776" i="97"/>
  <c r="P776" i="97" s="1"/>
  <c r="N775" i="97"/>
  <c r="N774" i="97"/>
  <c r="P774" i="97" s="1"/>
  <c r="N773" i="97"/>
  <c r="P773" i="97" s="1"/>
  <c r="N772" i="97"/>
  <c r="N771" i="97"/>
  <c r="P771" i="97" s="1"/>
  <c r="N770" i="97"/>
  <c r="P770" i="97" s="1"/>
  <c r="N769" i="97"/>
  <c r="P769" i="97" s="1"/>
  <c r="N768" i="97"/>
  <c r="P768" i="97" s="1"/>
  <c r="N767" i="97"/>
  <c r="N766" i="97"/>
  <c r="P766" i="97" s="1"/>
  <c r="N765" i="97"/>
  <c r="P765" i="97" s="1"/>
  <c r="N764" i="97"/>
  <c r="P764" i="97" s="1"/>
  <c r="N763" i="97"/>
  <c r="P763" i="97" s="1"/>
  <c r="N762" i="97"/>
  <c r="P762" i="97" s="1"/>
  <c r="N761" i="97"/>
  <c r="P761" i="97" s="1"/>
  <c r="N760" i="97"/>
  <c r="P760" i="97" s="1"/>
  <c r="N759" i="97"/>
  <c r="N758" i="97"/>
  <c r="P758" i="97" s="1"/>
  <c r="N757" i="97"/>
  <c r="P757" i="97" s="1"/>
  <c r="N756" i="97"/>
  <c r="P756" i="97" s="1"/>
  <c r="N755" i="97"/>
  <c r="P755" i="97" s="1"/>
  <c r="N754" i="97"/>
  <c r="P754" i="97" s="1"/>
  <c r="N753" i="97"/>
  <c r="P753" i="97" s="1"/>
  <c r="N752" i="97"/>
  <c r="P752" i="97" s="1"/>
  <c r="N751" i="97"/>
  <c r="N750" i="97"/>
  <c r="P750" i="97" s="1"/>
  <c r="N749" i="97"/>
  <c r="P749" i="97" s="1"/>
  <c r="N748" i="97"/>
  <c r="P748" i="97" s="1"/>
  <c r="N747" i="97"/>
  <c r="P747" i="97" s="1"/>
  <c r="N746" i="97"/>
  <c r="P746" i="97" s="1"/>
  <c r="P745" i="97"/>
  <c r="N745" i="97"/>
  <c r="N744" i="97"/>
  <c r="P744" i="97" s="1"/>
  <c r="N743" i="97"/>
  <c r="N742" i="97"/>
  <c r="P742" i="97" s="1"/>
  <c r="N741" i="97"/>
  <c r="P741" i="97" s="1"/>
  <c r="N740" i="97"/>
  <c r="N739" i="97"/>
  <c r="P739" i="97" s="1"/>
  <c r="N738" i="97"/>
  <c r="P738" i="97" s="1"/>
  <c r="N737" i="97"/>
  <c r="P737" i="97" s="1"/>
  <c r="N736" i="97"/>
  <c r="P736" i="97" s="1"/>
  <c r="N735" i="97"/>
  <c r="N734" i="97"/>
  <c r="P734" i="97" s="1"/>
  <c r="N733" i="97"/>
  <c r="P733" i="97" s="1"/>
  <c r="N732" i="97"/>
  <c r="N731" i="97"/>
  <c r="P731" i="97" s="1"/>
  <c r="N730" i="97"/>
  <c r="N729" i="97"/>
  <c r="P729" i="97" s="1"/>
  <c r="P728" i="97"/>
  <c r="N728" i="97"/>
  <c r="N727" i="97"/>
  <c r="N726" i="97"/>
  <c r="N725" i="97"/>
  <c r="P725" i="97" s="1"/>
  <c r="N724" i="97"/>
  <c r="P724" i="97" s="1"/>
  <c r="N723" i="97"/>
  <c r="P723" i="97" s="1"/>
  <c r="N722" i="97"/>
  <c r="N721" i="97"/>
  <c r="P721" i="97" s="1"/>
  <c r="N720" i="97"/>
  <c r="P720" i="97" s="1"/>
  <c r="N719" i="97"/>
  <c r="P719" i="97" s="1"/>
  <c r="N718" i="97"/>
  <c r="P718" i="97" s="1"/>
  <c r="N717" i="97"/>
  <c r="P717" i="97" s="1"/>
  <c r="N716" i="97"/>
  <c r="P716" i="97" s="1"/>
  <c r="N715" i="97"/>
  <c r="P715" i="97" s="1"/>
  <c r="N714" i="97"/>
  <c r="N713" i="97"/>
  <c r="P713" i="97" s="1"/>
  <c r="N712" i="97"/>
  <c r="N711" i="97"/>
  <c r="P711" i="97" s="1"/>
  <c r="N710" i="97"/>
  <c r="P710" i="97" s="1"/>
  <c r="N709" i="97"/>
  <c r="P709" i="97" s="1"/>
  <c r="N708" i="97"/>
  <c r="P708" i="97" s="1"/>
  <c r="P707" i="97"/>
  <c r="N707" i="97"/>
  <c r="N706" i="97"/>
  <c r="N705" i="97"/>
  <c r="P705" i="97" s="1"/>
  <c r="P704" i="97"/>
  <c r="N704" i="97"/>
  <c r="N703" i="97"/>
  <c r="P703" i="97" s="1"/>
  <c r="N702" i="97"/>
  <c r="N701" i="97"/>
  <c r="N700" i="97"/>
  <c r="P700" i="97" s="1"/>
  <c r="N699" i="97"/>
  <c r="P699" i="97" s="1"/>
  <c r="P698" i="97"/>
  <c r="N698" i="97"/>
  <c r="N697" i="97"/>
  <c r="P697" i="97" s="1"/>
  <c r="P696" i="97"/>
  <c r="N696" i="97"/>
  <c r="N695" i="97"/>
  <c r="P695" i="97" s="1"/>
  <c r="N694" i="97"/>
  <c r="P694" i="97" s="1"/>
  <c r="N693" i="97"/>
  <c r="P693" i="97" s="1"/>
  <c r="N692" i="97"/>
  <c r="P692" i="97" s="1"/>
  <c r="N691" i="97"/>
  <c r="P691" i="97" s="1"/>
  <c r="N690" i="97"/>
  <c r="P690" i="97" s="1"/>
  <c r="N689" i="97"/>
  <c r="P689" i="97" s="1"/>
  <c r="N688" i="97"/>
  <c r="N687" i="97"/>
  <c r="P687" i="97" s="1"/>
  <c r="N686" i="97"/>
  <c r="P686" i="97" s="1"/>
  <c r="N685" i="97"/>
  <c r="P685" i="97" s="1"/>
  <c r="N684" i="97"/>
  <c r="P684" i="97" s="1"/>
  <c r="N683" i="97"/>
  <c r="P683" i="97" s="1"/>
  <c r="N682" i="97"/>
  <c r="N681" i="97"/>
  <c r="P681" i="97" s="1"/>
  <c r="N680" i="97"/>
  <c r="N679" i="97"/>
  <c r="N678" i="97"/>
  <c r="N677" i="97"/>
  <c r="P677" i="97" s="1"/>
  <c r="N676" i="97"/>
  <c r="N675" i="97"/>
  <c r="P675" i="97" s="1"/>
  <c r="N674" i="97"/>
  <c r="P674" i="97" s="1"/>
  <c r="N673" i="97"/>
  <c r="N672" i="97"/>
  <c r="N671" i="97"/>
  <c r="P671" i="97" s="1"/>
  <c r="N670" i="97"/>
  <c r="P670" i="97" s="1"/>
  <c r="N669" i="97"/>
  <c r="N668" i="97"/>
  <c r="P668" i="97" s="1"/>
  <c r="N667" i="97"/>
  <c r="P667" i="97" s="1"/>
  <c r="N666" i="97"/>
  <c r="P666" i="97" s="1"/>
  <c r="N665" i="97"/>
  <c r="P665" i="97" s="1"/>
  <c r="N664" i="97"/>
  <c r="N663" i="97"/>
  <c r="P663" i="97" s="1"/>
  <c r="N662" i="97"/>
  <c r="P662" i="97" s="1"/>
  <c r="N661" i="97"/>
  <c r="P661" i="97" s="1"/>
  <c r="N660" i="97"/>
  <c r="P660" i="97" s="1"/>
  <c r="N659" i="97"/>
  <c r="N658" i="97"/>
  <c r="P658" i="97" s="1"/>
  <c r="N657" i="97"/>
  <c r="P657" i="97" s="1"/>
  <c r="N656" i="97"/>
  <c r="P656" i="97" s="1"/>
  <c r="P655" i="97"/>
  <c r="N655" i="97"/>
  <c r="N654" i="97"/>
  <c r="P654" i="97" s="1"/>
  <c r="N653" i="97"/>
  <c r="P653" i="97" s="1"/>
  <c r="N652" i="97"/>
  <c r="P652" i="97" s="1"/>
  <c r="N651" i="97"/>
  <c r="N650" i="97"/>
  <c r="N649" i="97"/>
  <c r="P649" i="97" s="1"/>
  <c r="N648" i="97"/>
  <c r="P648" i="97" s="1"/>
  <c r="N647" i="97"/>
  <c r="P647" i="97" s="1"/>
  <c r="N646" i="97"/>
  <c r="P646" i="97" s="1"/>
  <c r="N645" i="97"/>
  <c r="P645" i="97" s="1"/>
  <c r="P644" i="97"/>
  <c r="N644" i="97"/>
  <c r="N643" i="97"/>
  <c r="N642" i="97"/>
  <c r="P642" i="97" s="1"/>
  <c r="N641" i="97"/>
  <c r="P641" i="97" s="1"/>
  <c r="N640" i="97"/>
  <c r="P640" i="97" s="1"/>
  <c r="N639" i="97"/>
  <c r="P639" i="97" s="1"/>
  <c r="N638" i="97"/>
  <c r="P638" i="97" s="1"/>
  <c r="N637" i="97"/>
  <c r="P637" i="97" s="1"/>
  <c r="N636" i="97"/>
  <c r="P636" i="97" s="1"/>
  <c r="N635" i="97"/>
  <c r="N634" i="97"/>
  <c r="N633" i="97"/>
  <c r="P633" i="97" s="1"/>
  <c r="N632" i="97"/>
  <c r="P632" i="97" s="1"/>
  <c r="P631" i="97"/>
  <c r="N631" i="97"/>
  <c r="N630" i="97"/>
  <c r="P630" i="97" s="1"/>
  <c r="P629" i="97"/>
  <c r="N629" i="97"/>
  <c r="N628" i="97"/>
  <c r="P628" i="97" s="1"/>
  <c r="N627" i="97"/>
  <c r="N626" i="97"/>
  <c r="N625" i="97"/>
  <c r="P625" i="97" s="1"/>
  <c r="N624" i="97"/>
  <c r="P624" i="97" s="1"/>
  <c r="P623" i="97"/>
  <c r="N623" i="97"/>
  <c r="N622" i="97"/>
  <c r="P622" i="97" s="1"/>
  <c r="N621" i="97"/>
  <c r="P621" i="97" s="1"/>
  <c r="P620" i="97"/>
  <c r="N620" i="97"/>
  <c r="N619" i="97"/>
  <c r="P618" i="97"/>
  <c r="N618" i="97"/>
  <c r="N617" i="97"/>
  <c r="P617" i="97" s="1"/>
  <c r="N616" i="97"/>
  <c r="P616" i="97" s="1"/>
  <c r="N615" i="97"/>
  <c r="P615" i="97" s="1"/>
  <c r="N614" i="97"/>
  <c r="P614" i="97" s="1"/>
  <c r="N613" i="97"/>
  <c r="P613" i="97" s="1"/>
  <c r="N612" i="97"/>
  <c r="P612" i="97" s="1"/>
  <c r="N611" i="97"/>
  <c r="N610" i="97"/>
  <c r="P610" i="97" s="1"/>
  <c r="N609" i="97"/>
  <c r="P609" i="97" s="1"/>
  <c r="N608" i="97"/>
  <c r="N607" i="97"/>
  <c r="P607" i="97" s="1"/>
  <c r="N606" i="97"/>
  <c r="P606" i="97" s="1"/>
  <c r="N605" i="97"/>
  <c r="P605" i="97" s="1"/>
  <c r="N604" i="97"/>
  <c r="P604" i="97" s="1"/>
  <c r="N603" i="97"/>
  <c r="N602" i="97"/>
  <c r="N601" i="97"/>
  <c r="P601" i="97" s="1"/>
  <c r="N600" i="97"/>
  <c r="P600" i="97" s="1"/>
  <c r="N599" i="97"/>
  <c r="P599" i="97" s="1"/>
  <c r="N598" i="97"/>
  <c r="P598" i="97" s="1"/>
  <c r="N597" i="97"/>
  <c r="P597" i="97" s="1"/>
  <c r="N596" i="97"/>
  <c r="P596" i="97" s="1"/>
  <c r="N595" i="97"/>
  <c r="N594" i="97"/>
  <c r="P594" i="97" s="1"/>
  <c r="N593" i="97"/>
  <c r="P593" i="97" s="1"/>
  <c r="N592" i="97"/>
  <c r="P592" i="97" s="1"/>
  <c r="N591" i="97"/>
  <c r="P591" i="97" s="1"/>
  <c r="N590" i="97"/>
  <c r="P590" i="97" s="1"/>
  <c r="N589" i="97"/>
  <c r="P589" i="97" s="1"/>
  <c r="N588" i="97"/>
  <c r="P588" i="97" s="1"/>
  <c r="N587" i="97"/>
  <c r="N586" i="97"/>
  <c r="N585" i="97"/>
  <c r="P585" i="97" s="1"/>
  <c r="N584" i="97"/>
  <c r="P584" i="97" s="1"/>
  <c r="N583" i="97"/>
  <c r="P583" i="97" s="1"/>
  <c r="N582" i="97"/>
  <c r="P582" i="97" s="1"/>
  <c r="N581" i="97"/>
  <c r="P581" i="97" s="1"/>
  <c r="N580" i="97"/>
  <c r="P580" i="97" s="1"/>
  <c r="N579" i="97"/>
  <c r="N578" i="97"/>
  <c r="P578" i="97" s="1"/>
  <c r="N577" i="97"/>
  <c r="P577" i="97" s="1"/>
  <c r="N576" i="97"/>
  <c r="P576" i="97" s="1"/>
  <c r="N575" i="97"/>
  <c r="P575" i="97" s="1"/>
  <c r="N574" i="97"/>
  <c r="P574" i="97" s="1"/>
  <c r="N573" i="97"/>
  <c r="P573" i="97" s="1"/>
  <c r="N572" i="97"/>
  <c r="P572" i="97" s="1"/>
  <c r="N571" i="97"/>
  <c r="N570" i="97"/>
  <c r="N569" i="97"/>
  <c r="P569" i="97" s="1"/>
  <c r="N568" i="97"/>
  <c r="P568" i="97" s="1"/>
  <c r="N567" i="97"/>
  <c r="P567" i="97" s="1"/>
  <c r="N566" i="97"/>
  <c r="P566" i="97" s="1"/>
  <c r="N565" i="97"/>
  <c r="P565" i="97" s="1"/>
  <c r="N564" i="97"/>
  <c r="P564" i="97" s="1"/>
  <c r="N563" i="97"/>
  <c r="N562" i="97"/>
  <c r="N561" i="97"/>
  <c r="P561" i="97" s="1"/>
  <c r="N560" i="97"/>
  <c r="P560" i="97" s="1"/>
  <c r="N559" i="97"/>
  <c r="P559" i="97" s="1"/>
  <c r="N558" i="97"/>
  <c r="P558" i="97" s="1"/>
  <c r="N557" i="97"/>
  <c r="P557" i="97" s="1"/>
  <c r="N556" i="97"/>
  <c r="P556" i="97" s="1"/>
  <c r="N555" i="97"/>
  <c r="N554" i="97"/>
  <c r="P554" i="97" s="1"/>
  <c r="N553" i="97"/>
  <c r="P553" i="97" s="1"/>
  <c r="N552" i="97"/>
  <c r="P552" i="97" s="1"/>
  <c r="N551" i="97"/>
  <c r="P551" i="97" s="1"/>
  <c r="N550" i="97"/>
  <c r="P550" i="97" s="1"/>
  <c r="N549" i="97"/>
  <c r="P549" i="97" s="1"/>
  <c r="N548" i="97"/>
  <c r="P548" i="97" s="1"/>
  <c r="N547" i="97"/>
  <c r="N546" i="97"/>
  <c r="P546" i="97" s="1"/>
  <c r="N545" i="97"/>
  <c r="P545" i="97" s="1"/>
  <c r="N544" i="97"/>
  <c r="N543" i="97"/>
  <c r="P543" i="97" s="1"/>
  <c r="N542" i="97"/>
  <c r="P542" i="97" s="1"/>
  <c r="N541" i="97"/>
  <c r="P541" i="97" s="1"/>
  <c r="N540" i="97"/>
  <c r="P540" i="97" s="1"/>
  <c r="N539" i="97"/>
  <c r="N538" i="97"/>
  <c r="N537" i="97"/>
  <c r="P537" i="97" s="1"/>
  <c r="N536" i="97"/>
  <c r="P536" i="97" s="1"/>
  <c r="N535" i="97"/>
  <c r="P535" i="97" s="1"/>
  <c r="N534" i="97"/>
  <c r="P534" i="97" s="1"/>
  <c r="P533" i="97"/>
  <c r="N533" i="97"/>
  <c r="N532" i="97"/>
  <c r="P532" i="97" s="1"/>
  <c r="N531" i="97"/>
  <c r="N530" i="97"/>
  <c r="P530" i="97" s="1"/>
  <c r="N529" i="97"/>
  <c r="P529" i="97" s="1"/>
  <c r="N528" i="97"/>
  <c r="P528" i="97" s="1"/>
  <c r="N527" i="97"/>
  <c r="P527" i="97" s="1"/>
  <c r="N526" i="97"/>
  <c r="P526" i="97" s="1"/>
  <c r="N525" i="97"/>
  <c r="P525" i="97" s="1"/>
  <c r="P524" i="97"/>
  <c r="N524" i="97"/>
  <c r="N523" i="97"/>
  <c r="N522" i="97"/>
  <c r="N521" i="97"/>
  <c r="P521" i="97" s="1"/>
  <c r="N520" i="97"/>
  <c r="P520" i="97" s="1"/>
  <c r="N519" i="97"/>
  <c r="P519" i="97" s="1"/>
  <c r="N518" i="97"/>
  <c r="P518" i="97" s="1"/>
  <c r="N517" i="97"/>
  <c r="P517" i="97" s="1"/>
  <c r="N516" i="97"/>
  <c r="P516" i="97" s="1"/>
  <c r="N515" i="97"/>
  <c r="N514" i="97"/>
  <c r="P514" i="97" s="1"/>
  <c r="N513" i="97"/>
  <c r="P513" i="97" s="1"/>
  <c r="N512" i="97"/>
  <c r="P512" i="97" s="1"/>
  <c r="N511" i="97"/>
  <c r="P511" i="97" s="1"/>
  <c r="N510" i="97"/>
  <c r="P510" i="97" s="1"/>
  <c r="N509" i="97"/>
  <c r="P509" i="97" s="1"/>
  <c r="N508" i="97"/>
  <c r="P508" i="97" s="1"/>
  <c r="N507" i="97"/>
  <c r="N506" i="97"/>
  <c r="N505" i="97"/>
  <c r="P505" i="97" s="1"/>
  <c r="N504" i="97"/>
  <c r="P504" i="97" s="1"/>
  <c r="N503" i="97"/>
  <c r="P503" i="97" s="1"/>
  <c r="N502" i="97"/>
  <c r="P502" i="97" s="1"/>
  <c r="N501" i="97"/>
  <c r="P501" i="97" s="1"/>
  <c r="N500" i="97"/>
  <c r="P500" i="97" s="1"/>
  <c r="N499" i="97"/>
  <c r="N498" i="97"/>
  <c r="N497" i="97"/>
  <c r="P497" i="97" s="1"/>
  <c r="N496" i="97"/>
  <c r="P496" i="97" s="1"/>
  <c r="N495" i="97"/>
  <c r="P495" i="97" s="1"/>
  <c r="N494" i="97"/>
  <c r="P494" i="97" s="1"/>
  <c r="N493" i="97"/>
  <c r="P493" i="97" s="1"/>
  <c r="N492" i="97"/>
  <c r="P492" i="97" s="1"/>
  <c r="N491" i="97"/>
  <c r="N490" i="97"/>
  <c r="P490" i="97" s="1"/>
  <c r="N489" i="97"/>
  <c r="P489" i="97" s="1"/>
  <c r="N488" i="97"/>
  <c r="P488" i="97" s="1"/>
  <c r="N487" i="97"/>
  <c r="P487" i="97" s="1"/>
  <c r="N486" i="97"/>
  <c r="P486" i="97" s="1"/>
  <c r="N485" i="97"/>
  <c r="P485" i="97" s="1"/>
  <c r="N484" i="97"/>
  <c r="P484" i="97" s="1"/>
  <c r="N483" i="97"/>
  <c r="N482" i="97"/>
  <c r="N481" i="97"/>
  <c r="P481" i="97" s="1"/>
  <c r="N480" i="97"/>
  <c r="N479" i="97"/>
  <c r="P479" i="97" s="1"/>
  <c r="N478" i="97"/>
  <c r="N477" i="97"/>
  <c r="P477" i="97" s="1"/>
  <c r="N476" i="97"/>
  <c r="P476" i="97" s="1"/>
  <c r="N475" i="97"/>
  <c r="P475" i="97" s="1"/>
  <c r="N474" i="97"/>
  <c r="N473" i="97"/>
  <c r="P473" i="97" s="1"/>
  <c r="N472" i="97"/>
  <c r="P472" i="97" s="1"/>
  <c r="N471" i="97"/>
  <c r="P471" i="97" s="1"/>
  <c r="N470" i="97"/>
  <c r="N469" i="97"/>
  <c r="P469" i="97" s="1"/>
  <c r="P468" i="97"/>
  <c r="N468" i="97"/>
  <c r="N467" i="97"/>
  <c r="P467" i="97" s="1"/>
  <c r="P466" i="97"/>
  <c r="N466" i="97"/>
  <c r="N465" i="97"/>
  <c r="P465" i="97" s="1"/>
  <c r="N464" i="97"/>
  <c r="P464" i="97" s="1"/>
  <c r="N463" i="97"/>
  <c r="P463" i="97" s="1"/>
  <c r="N462" i="97"/>
  <c r="N461" i="97"/>
  <c r="P461" i="97" s="1"/>
  <c r="N460" i="97"/>
  <c r="P460" i="97" s="1"/>
  <c r="N459" i="97"/>
  <c r="P459" i="97" s="1"/>
  <c r="N458" i="97"/>
  <c r="N457" i="97"/>
  <c r="P457" i="97" s="1"/>
  <c r="N456" i="97"/>
  <c r="P456" i="97" s="1"/>
  <c r="N455" i="97"/>
  <c r="P455" i="97" s="1"/>
  <c r="N454" i="97"/>
  <c r="N453" i="97"/>
  <c r="P453" i="97" s="1"/>
  <c r="N452" i="97"/>
  <c r="P452" i="97" s="1"/>
  <c r="N451" i="97"/>
  <c r="P451" i="97" s="1"/>
  <c r="N450" i="97"/>
  <c r="N449" i="97"/>
  <c r="P449" i="97" s="1"/>
  <c r="N448" i="97"/>
  <c r="P448" i="97" s="1"/>
  <c r="P447" i="97"/>
  <c r="N447" i="97"/>
  <c r="N446" i="97"/>
  <c r="N445" i="97"/>
  <c r="P445" i="97" s="1"/>
  <c r="P444" i="97"/>
  <c r="N444" i="97"/>
  <c r="N443" i="97"/>
  <c r="P443" i="97" s="1"/>
  <c r="P442" i="97"/>
  <c r="N442" i="97"/>
  <c r="N441" i="97"/>
  <c r="P441" i="97" s="1"/>
  <c r="N440" i="97"/>
  <c r="P440" i="97" s="1"/>
  <c r="P439" i="97"/>
  <c r="N439" i="97"/>
  <c r="N438" i="97"/>
  <c r="N437" i="97"/>
  <c r="P437" i="97" s="1"/>
  <c r="N436" i="97"/>
  <c r="P436" i="97" s="1"/>
  <c r="N435" i="97"/>
  <c r="P435" i="97" s="1"/>
  <c r="N434" i="97"/>
  <c r="P434" i="97" s="1"/>
  <c r="N433" i="97"/>
  <c r="P433" i="97" s="1"/>
  <c r="N432" i="97"/>
  <c r="N431" i="97"/>
  <c r="P431" i="97" s="1"/>
  <c r="N430" i="97"/>
  <c r="N429" i="97"/>
  <c r="P429" i="97" s="1"/>
  <c r="N428" i="97"/>
  <c r="P428" i="97" s="1"/>
  <c r="N427" i="97"/>
  <c r="P427" i="97" s="1"/>
  <c r="N426" i="97"/>
  <c r="P426" i="97" s="1"/>
  <c r="N425" i="97"/>
  <c r="P425" i="97" s="1"/>
  <c r="N424" i="97"/>
  <c r="P424" i="97" s="1"/>
  <c r="N423" i="97"/>
  <c r="P423" i="97" s="1"/>
  <c r="N422" i="97"/>
  <c r="N421" i="97"/>
  <c r="P421" i="97" s="1"/>
  <c r="N420" i="97"/>
  <c r="P420" i="97" s="1"/>
  <c r="N419" i="97"/>
  <c r="P419" i="97" s="1"/>
  <c r="N418" i="97"/>
  <c r="P418" i="97" s="1"/>
  <c r="N417" i="97"/>
  <c r="N416" i="97"/>
  <c r="P416" i="97" s="1"/>
  <c r="N415" i="97"/>
  <c r="P415" i="97" s="1"/>
  <c r="N414" i="97"/>
  <c r="P414" i="97" s="1"/>
  <c r="P413" i="97"/>
  <c r="N413" i="97"/>
  <c r="N412" i="97"/>
  <c r="P411" i="97"/>
  <c r="N411" i="97"/>
  <c r="N410" i="97"/>
  <c r="P410" i="97" s="1"/>
  <c r="N409" i="97"/>
  <c r="P408" i="97"/>
  <c r="N408" i="97"/>
  <c r="N407" i="97"/>
  <c r="P407" i="97" s="1"/>
  <c r="N406" i="97"/>
  <c r="P406" i="97" s="1"/>
  <c r="N405" i="97"/>
  <c r="P405" i="97" s="1"/>
  <c r="N404" i="97"/>
  <c r="P404" i="97" s="1"/>
  <c r="N403" i="97"/>
  <c r="P403" i="97" s="1"/>
  <c r="N402" i="97"/>
  <c r="P402" i="97" s="1"/>
  <c r="N401" i="97"/>
  <c r="P401" i="97" s="1"/>
  <c r="N400" i="97"/>
  <c r="P400" i="97" s="1"/>
  <c r="N399" i="97"/>
  <c r="P399" i="97" s="1"/>
  <c r="N398" i="97"/>
  <c r="P398" i="97" s="1"/>
  <c r="N397" i="97"/>
  <c r="P397" i="97" s="1"/>
  <c r="N396" i="97"/>
  <c r="N395" i="97"/>
  <c r="P395" i="97" s="1"/>
  <c r="N394" i="97"/>
  <c r="P394" i="97" s="1"/>
  <c r="N393" i="97"/>
  <c r="P393" i="97" s="1"/>
  <c r="N392" i="97"/>
  <c r="P392" i="97" s="1"/>
  <c r="N391" i="97"/>
  <c r="P391" i="97" s="1"/>
  <c r="N390" i="97"/>
  <c r="P390" i="97" s="1"/>
  <c r="N389" i="97"/>
  <c r="N388" i="97"/>
  <c r="N387" i="97"/>
  <c r="P387" i="97" s="1"/>
  <c r="N386" i="97"/>
  <c r="N385" i="97"/>
  <c r="P385" i="97" s="1"/>
  <c r="N384" i="97"/>
  <c r="P384" i="97" s="1"/>
  <c r="N383" i="97"/>
  <c r="N382" i="97"/>
  <c r="P382" i="97" s="1"/>
  <c r="P381" i="97"/>
  <c r="N381" i="97"/>
  <c r="N380" i="97"/>
  <c r="P380" i="97" s="1"/>
  <c r="N379" i="97"/>
  <c r="P379" i="97" s="1"/>
  <c r="N378" i="97"/>
  <c r="P378" i="97" s="1"/>
  <c r="N377" i="97"/>
  <c r="P377" i="97" s="1"/>
  <c r="N376" i="97"/>
  <c r="P376" i="97" s="1"/>
  <c r="N375" i="97"/>
  <c r="P374" i="97"/>
  <c r="N374" i="97"/>
  <c r="N373" i="97"/>
  <c r="P373" i="97" s="1"/>
  <c r="N372" i="97"/>
  <c r="P372" i="97" s="1"/>
  <c r="N371" i="97"/>
  <c r="P371" i="97" s="1"/>
  <c r="N370" i="97"/>
  <c r="P370" i="97" s="1"/>
  <c r="N369" i="97"/>
  <c r="P369" i="97" s="1"/>
  <c r="N368" i="97"/>
  <c r="P368" i="97" s="1"/>
  <c r="N367" i="97"/>
  <c r="N366" i="97"/>
  <c r="P366" i="97" s="1"/>
  <c r="N365" i="97"/>
  <c r="P365" i="97" s="1"/>
  <c r="N364" i="97"/>
  <c r="P364" i="97" s="1"/>
  <c r="N363" i="97"/>
  <c r="P363" i="97" s="1"/>
  <c r="N362" i="97"/>
  <c r="P362" i="97" s="1"/>
  <c r="N361" i="97"/>
  <c r="P361" i="97" s="1"/>
  <c r="N360" i="97"/>
  <c r="P360" i="97" s="1"/>
  <c r="N359" i="97"/>
  <c r="N358" i="97"/>
  <c r="P358" i="97" s="1"/>
  <c r="N357" i="97"/>
  <c r="P357" i="97" s="1"/>
  <c r="N356" i="97"/>
  <c r="P356" i="97" s="1"/>
  <c r="P355" i="97"/>
  <c r="N355" i="97"/>
  <c r="N354" i="97"/>
  <c r="P354" i="97" s="1"/>
  <c r="P353" i="97"/>
  <c r="N353" i="97"/>
  <c r="N352" i="97"/>
  <c r="P352" i="97" s="1"/>
  <c r="N351" i="97"/>
  <c r="N350" i="97"/>
  <c r="P350" i="97" s="1"/>
  <c r="N349" i="97"/>
  <c r="P349" i="97" s="1"/>
  <c r="N348" i="97"/>
  <c r="P348" i="97" s="1"/>
  <c r="P347" i="97"/>
  <c r="N347" i="97"/>
  <c r="N346" i="97"/>
  <c r="P346" i="97" s="1"/>
  <c r="N345" i="97"/>
  <c r="P345" i="97" s="1"/>
  <c r="N344" i="97"/>
  <c r="P344" i="97" s="1"/>
  <c r="N343" i="97"/>
  <c r="N342" i="97"/>
  <c r="P342" i="97" s="1"/>
  <c r="N341" i="97"/>
  <c r="P341" i="97" s="1"/>
  <c r="N340" i="97"/>
  <c r="P340" i="97" s="1"/>
  <c r="N339" i="97"/>
  <c r="P339" i="97" s="1"/>
  <c r="N338" i="97"/>
  <c r="P338" i="97" s="1"/>
  <c r="N337" i="97"/>
  <c r="P337" i="97" s="1"/>
  <c r="N336" i="97"/>
  <c r="P336" i="97" s="1"/>
  <c r="N335" i="97"/>
  <c r="N334" i="97"/>
  <c r="P334" i="97" s="1"/>
  <c r="N333" i="97"/>
  <c r="P333" i="97" s="1"/>
  <c r="P332" i="97"/>
  <c r="N332" i="97"/>
  <c r="N331" i="97"/>
  <c r="P331" i="97" s="1"/>
  <c r="N330" i="97"/>
  <c r="P330" i="97" s="1"/>
  <c r="N329" i="97"/>
  <c r="P329" i="97" s="1"/>
  <c r="N328" i="97"/>
  <c r="P328" i="97" s="1"/>
  <c r="N327" i="97"/>
  <c r="N326" i="97"/>
  <c r="P326" i="97" s="1"/>
  <c r="N325" i="97"/>
  <c r="P325" i="97" s="1"/>
  <c r="P324" i="97"/>
  <c r="N324" i="97"/>
  <c r="N323" i="97"/>
  <c r="P323" i="97" s="1"/>
  <c r="N322" i="97"/>
  <c r="P322" i="97" s="1"/>
  <c r="N321" i="97"/>
  <c r="P321" i="97" s="1"/>
  <c r="N320" i="97"/>
  <c r="P320" i="97" s="1"/>
  <c r="N319" i="97"/>
  <c r="N318" i="97"/>
  <c r="P318" i="97" s="1"/>
  <c r="N317" i="97"/>
  <c r="P317" i="97" s="1"/>
  <c r="N316" i="97"/>
  <c r="P316" i="97" s="1"/>
  <c r="N315" i="97"/>
  <c r="P315" i="97" s="1"/>
  <c r="N314" i="97"/>
  <c r="P314" i="97" s="1"/>
  <c r="N313" i="97"/>
  <c r="P313" i="97" s="1"/>
  <c r="N312" i="97"/>
  <c r="P312" i="97" s="1"/>
  <c r="N311" i="97"/>
  <c r="N310" i="97"/>
  <c r="P310" i="97" s="1"/>
  <c r="N309" i="97"/>
  <c r="P309" i="97" s="1"/>
  <c r="N308" i="97"/>
  <c r="P308" i="97" s="1"/>
  <c r="N307" i="97"/>
  <c r="P307" i="97" s="1"/>
  <c r="N306" i="97"/>
  <c r="P306" i="97" s="1"/>
  <c r="N305" i="97"/>
  <c r="P305" i="97" s="1"/>
  <c r="N304" i="97"/>
  <c r="P304" i="97" s="1"/>
  <c r="N303" i="97"/>
  <c r="N302" i="97"/>
  <c r="P302" i="97" s="1"/>
  <c r="N301" i="97"/>
  <c r="P301" i="97" s="1"/>
  <c r="N300" i="97"/>
  <c r="P300" i="97" s="1"/>
  <c r="N299" i="97"/>
  <c r="P299" i="97" s="1"/>
  <c r="N298" i="97"/>
  <c r="P298" i="97" s="1"/>
  <c r="N297" i="97"/>
  <c r="P297" i="97" s="1"/>
  <c r="N296" i="97"/>
  <c r="P296" i="97" s="1"/>
  <c r="N295" i="97"/>
  <c r="P294" i="97"/>
  <c r="N294" i="97"/>
  <c r="N293" i="97"/>
  <c r="P293" i="97" s="1"/>
  <c r="N292" i="97"/>
  <c r="P292" i="97" s="1"/>
  <c r="N291" i="97"/>
  <c r="P291" i="97" s="1"/>
  <c r="N290" i="97"/>
  <c r="P290" i="97" s="1"/>
  <c r="N289" i="97"/>
  <c r="P289" i="97" s="1"/>
  <c r="N288" i="97"/>
  <c r="P288" i="97" s="1"/>
  <c r="N287" i="97"/>
  <c r="N286" i="97"/>
  <c r="P286" i="97" s="1"/>
  <c r="N285" i="97"/>
  <c r="P285" i="97" s="1"/>
  <c r="N284" i="97"/>
  <c r="P284" i="97" s="1"/>
  <c r="N283" i="97"/>
  <c r="P283" i="97" s="1"/>
  <c r="N282" i="97"/>
  <c r="P282" i="97" s="1"/>
  <c r="N281" i="97"/>
  <c r="P281" i="97" s="1"/>
  <c r="N280" i="97"/>
  <c r="P280" i="97" s="1"/>
  <c r="N279" i="97"/>
  <c r="N278" i="97"/>
  <c r="P278" i="97" s="1"/>
  <c r="N277" i="97"/>
  <c r="P277" i="97" s="1"/>
  <c r="P276" i="97"/>
  <c r="N276" i="97"/>
  <c r="N275" i="97"/>
  <c r="P275" i="97" s="1"/>
  <c r="N274" i="97"/>
  <c r="P274" i="97" s="1"/>
  <c r="N273" i="97"/>
  <c r="P273" i="97" s="1"/>
  <c r="N272" i="97"/>
  <c r="P272" i="97" s="1"/>
  <c r="N271" i="97"/>
  <c r="N270" i="97"/>
  <c r="P270" i="97" s="1"/>
  <c r="N269" i="97"/>
  <c r="P269" i="97" s="1"/>
  <c r="N268" i="97"/>
  <c r="P268" i="97" s="1"/>
  <c r="N267" i="97"/>
  <c r="P267" i="97" s="1"/>
  <c r="N266" i="97"/>
  <c r="P266" i="97" s="1"/>
  <c r="P265" i="97"/>
  <c r="N265" i="97"/>
  <c r="N264" i="97"/>
  <c r="P264" i="97" s="1"/>
  <c r="N263" i="97"/>
  <c r="N262" i="97"/>
  <c r="P262" i="97" s="1"/>
  <c r="N261" i="97"/>
  <c r="P261" i="97" s="1"/>
  <c r="N260" i="97"/>
  <c r="P260" i="97" s="1"/>
  <c r="N259" i="97"/>
  <c r="P259" i="97" s="1"/>
  <c r="N258" i="97"/>
  <c r="P258" i="97" s="1"/>
  <c r="N257" i="97"/>
  <c r="P257" i="97" s="1"/>
  <c r="N256" i="97"/>
  <c r="P256" i="97" s="1"/>
  <c r="N255" i="97"/>
  <c r="N254" i="97"/>
  <c r="P254" i="97" s="1"/>
  <c r="N253" i="97"/>
  <c r="P253" i="97" s="1"/>
  <c r="N252" i="97"/>
  <c r="P252" i="97" s="1"/>
  <c r="N251" i="97"/>
  <c r="P251" i="97" s="1"/>
  <c r="N250" i="97"/>
  <c r="P250" i="97" s="1"/>
  <c r="N249" i="97"/>
  <c r="P249" i="97" s="1"/>
  <c r="N248" i="97"/>
  <c r="P248" i="97" s="1"/>
  <c r="N247" i="97"/>
  <c r="N246" i="97"/>
  <c r="P246" i="97" s="1"/>
  <c r="N245" i="97"/>
  <c r="P245" i="97" s="1"/>
  <c r="N244" i="97"/>
  <c r="P244" i="97" s="1"/>
  <c r="N243" i="97"/>
  <c r="P243" i="97" s="1"/>
  <c r="N242" i="97"/>
  <c r="P242" i="97" s="1"/>
  <c r="N241" i="97"/>
  <c r="P241" i="97" s="1"/>
  <c r="N240" i="97"/>
  <c r="P240" i="97" s="1"/>
  <c r="N239" i="97"/>
  <c r="N238" i="97"/>
  <c r="P238" i="97" s="1"/>
  <c r="N237" i="97"/>
  <c r="P237" i="97" s="1"/>
  <c r="N236" i="97"/>
  <c r="P236" i="97" s="1"/>
  <c r="N235" i="97"/>
  <c r="P235" i="97" s="1"/>
  <c r="N234" i="97"/>
  <c r="P234" i="97" s="1"/>
  <c r="N233" i="97"/>
  <c r="P233" i="97" s="1"/>
  <c r="N232" i="97"/>
  <c r="P232" i="97" s="1"/>
  <c r="N231" i="97"/>
  <c r="P230" i="97"/>
  <c r="N230" i="97"/>
  <c r="N229" i="97"/>
  <c r="P229" i="97" s="1"/>
  <c r="N228" i="97"/>
  <c r="P228" i="97" s="1"/>
  <c r="N227" i="97"/>
  <c r="P227" i="97" s="1"/>
  <c r="N226" i="97"/>
  <c r="P226" i="97" s="1"/>
  <c r="N225" i="97"/>
  <c r="P225" i="97" s="1"/>
  <c r="N224" i="97"/>
  <c r="P224" i="97" s="1"/>
  <c r="N223" i="97"/>
  <c r="N222" i="97"/>
  <c r="P222" i="97" s="1"/>
  <c r="N221" i="97"/>
  <c r="P221" i="97" s="1"/>
  <c r="N220" i="97"/>
  <c r="P220" i="97" s="1"/>
  <c r="N219" i="97"/>
  <c r="P219" i="97" s="1"/>
  <c r="N218" i="97"/>
  <c r="P218" i="97" s="1"/>
  <c r="N217" i="97"/>
  <c r="P217" i="97" s="1"/>
  <c r="N216" i="97"/>
  <c r="P216" i="97" s="1"/>
  <c r="N215" i="97"/>
  <c r="N214" i="97"/>
  <c r="P214" i="97" s="1"/>
  <c r="N213" i="97"/>
  <c r="P213" i="97" s="1"/>
  <c r="N212" i="97"/>
  <c r="P212" i="97" s="1"/>
  <c r="N211" i="97"/>
  <c r="P211" i="97" s="1"/>
  <c r="N210" i="97"/>
  <c r="P210" i="97" s="1"/>
  <c r="P209" i="97"/>
  <c r="N209" i="97"/>
  <c r="N208" i="97"/>
  <c r="P208" i="97" s="1"/>
  <c r="N207" i="97"/>
  <c r="N206" i="97"/>
  <c r="P206" i="97" s="1"/>
  <c r="N205" i="97"/>
  <c r="P205" i="97" s="1"/>
  <c r="N204" i="97"/>
  <c r="P204" i="97" s="1"/>
  <c r="N203" i="97"/>
  <c r="P203" i="97" s="1"/>
  <c r="N202" i="97"/>
  <c r="P202" i="97" s="1"/>
  <c r="N201" i="97"/>
  <c r="P201" i="97" s="1"/>
  <c r="N200" i="97"/>
  <c r="P200" i="97" s="1"/>
  <c r="N199" i="97"/>
  <c r="N198" i="97"/>
  <c r="P198" i="97" s="1"/>
  <c r="N197" i="97"/>
  <c r="P197" i="97" s="1"/>
  <c r="N196" i="97"/>
  <c r="P196" i="97" s="1"/>
  <c r="N195" i="97"/>
  <c r="P195" i="97" s="1"/>
  <c r="N194" i="97"/>
  <c r="P194" i="97" s="1"/>
  <c r="N193" i="97"/>
  <c r="P193" i="97" s="1"/>
  <c r="N192" i="97"/>
  <c r="P192" i="97" s="1"/>
  <c r="N191" i="97"/>
  <c r="N190" i="97"/>
  <c r="P190" i="97" s="1"/>
  <c r="N189" i="97"/>
  <c r="P189" i="97" s="1"/>
  <c r="N188" i="97"/>
  <c r="P188" i="97" s="1"/>
  <c r="N187" i="97"/>
  <c r="N186" i="97"/>
  <c r="P186" i="97" s="1"/>
  <c r="N185" i="97"/>
  <c r="P185" i="97" s="1"/>
  <c r="N184" i="97"/>
  <c r="P184" i="97" s="1"/>
  <c r="N183" i="97"/>
  <c r="N182" i="97"/>
  <c r="P182" i="97" s="1"/>
  <c r="N181" i="97"/>
  <c r="P181" i="97" s="1"/>
  <c r="N180" i="97"/>
  <c r="P180" i="97" s="1"/>
  <c r="N179" i="97"/>
  <c r="N178" i="97"/>
  <c r="P178" i="97" s="1"/>
  <c r="N177" i="97"/>
  <c r="P177" i="97" s="1"/>
  <c r="N176" i="97"/>
  <c r="P176" i="97" s="1"/>
  <c r="N175" i="97"/>
  <c r="N174" i="97"/>
  <c r="P174" i="97" s="1"/>
  <c r="N173" i="97"/>
  <c r="P173" i="97" s="1"/>
  <c r="N172" i="97"/>
  <c r="P172" i="97" s="1"/>
  <c r="N171" i="97"/>
  <c r="N170" i="97"/>
  <c r="P170" i="97" s="1"/>
  <c r="N169" i="97"/>
  <c r="P169" i="97" s="1"/>
  <c r="N168" i="97"/>
  <c r="P168" i="97" s="1"/>
  <c r="N167" i="97"/>
  <c r="N166" i="97"/>
  <c r="P166" i="97" s="1"/>
  <c r="N165" i="97"/>
  <c r="P165" i="97" s="1"/>
  <c r="N164" i="97"/>
  <c r="P164" i="97" s="1"/>
  <c r="N163" i="97"/>
  <c r="N162" i="97"/>
  <c r="P162" i="97" s="1"/>
  <c r="N161" i="97"/>
  <c r="P161" i="97" s="1"/>
  <c r="N160" i="97"/>
  <c r="P160" i="97" s="1"/>
  <c r="N159" i="97"/>
  <c r="P158" i="97"/>
  <c r="N158" i="97"/>
  <c r="N157" i="97"/>
  <c r="P157" i="97" s="1"/>
  <c r="N156" i="97"/>
  <c r="P156" i="97" s="1"/>
  <c r="N155" i="97"/>
  <c r="N154" i="97"/>
  <c r="P154" i="97" s="1"/>
  <c r="N153" i="97"/>
  <c r="P153" i="97" s="1"/>
  <c r="N152" i="97"/>
  <c r="P152" i="97" s="1"/>
  <c r="N151" i="97"/>
  <c r="N150" i="97"/>
  <c r="P150" i="97" s="1"/>
  <c r="N149" i="97"/>
  <c r="P149" i="97" s="1"/>
  <c r="N148" i="97"/>
  <c r="P148" i="97" s="1"/>
  <c r="N147" i="97"/>
  <c r="N146" i="97"/>
  <c r="P146" i="97" s="1"/>
  <c r="N145" i="97"/>
  <c r="P145" i="97" s="1"/>
  <c r="N144" i="97"/>
  <c r="P144" i="97" s="1"/>
  <c r="N143" i="97"/>
  <c r="N142" i="97"/>
  <c r="P142" i="97" s="1"/>
  <c r="N141" i="97"/>
  <c r="P141" i="97" s="1"/>
  <c r="N140" i="97"/>
  <c r="P140" i="97" s="1"/>
  <c r="N139" i="97"/>
  <c r="N138" i="97"/>
  <c r="P138" i="97" s="1"/>
  <c r="N137" i="97"/>
  <c r="P137" i="97" s="1"/>
  <c r="N136" i="97"/>
  <c r="P136" i="97" s="1"/>
  <c r="N135" i="97"/>
  <c r="N134" i="97"/>
  <c r="P134" i="97" s="1"/>
  <c r="N133" i="97"/>
  <c r="P133" i="97" s="1"/>
  <c r="N132" i="97"/>
  <c r="P132" i="97" s="1"/>
  <c r="N131" i="97"/>
  <c r="N130" i="97"/>
  <c r="P130" i="97" s="1"/>
  <c r="N129" i="97"/>
  <c r="P129" i="97" s="1"/>
  <c r="N128" i="97"/>
  <c r="P128" i="97" s="1"/>
  <c r="N127" i="97"/>
  <c r="N126" i="97"/>
  <c r="P126" i="97" s="1"/>
  <c r="N125" i="97"/>
  <c r="P125" i="97" s="1"/>
  <c r="N124" i="97"/>
  <c r="P124" i="97" s="1"/>
  <c r="N123" i="97"/>
  <c r="N122" i="97"/>
  <c r="P122" i="97" s="1"/>
  <c r="N121" i="97"/>
  <c r="P121" i="97" s="1"/>
  <c r="N120" i="97"/>
  <c r="P120" i="97" s="1"/>
  <c r="N119" i="97"/>
  <c r="N118" i="97"/>
  <c r="P118" i="97" s="1"/>
  <c r="N117" i="97"/>
  <c r="P117" i="97" s="1"/>
  <c r="N116" i="97"/>
  <c r="P116" i="97" s="1"/>
  <c r="N115" i="97"/>
  <c r="N114" i="97"/>
  <c r="P114" i="97" s="1"/>
  <c r="N113" i="97"/>
  <c r="P113" i="97" s="1"/>
  <c r="N112" i="97"/>
  <c r="P112" i="97" s="1"/>
  <c r="N111" i="97"/>
  <c r="N110" i="97"/>
  <c r="P110" i="97" s="1"/>
  <c r="N109" i="97"/>
  <c r="P109" i="97" s="1"/>
  <c r="N108" i="97"/>
  <c r="P108" i="97" s="1"/>
  <c r="N107" i="97"/>
  <c r="N106" i="97"/>
  <c r="P106" i="97" s="1"/>
  <c r="N105" i="97"/>
  <c r="P105" i="97" s="1"/>
  <c r="N104" i="97"/>
  <c r="P104" i="97" s="1"/>
  <c r="N103" i="97"/>
  <c r="N102" i="97"/>
  <c r="P102" i="97" s="1"/>
  <c r="N101" i="97"/>
  <c r="P101" i="97" s="1"/>
  <c r="N100" i="97"/>
  <c r="P100" i="97" s="1"/>
  <c r="N99" i="97"/>
  <c r="N98" i="97"/>
  <c r="P98" i="97" s="1"/>
  <c r="N97" i="97"/>
  <c r="P97" i="97" s="1"/>
  <c r="N96" i="97"/>
  <c r="P96" i="97" s="1"/>
  <c r="N95" i="97"/>
  <c r="N94" i="97"/>
  <c r="P94" i="97" s="1"/>
  <c r="N93" i="97"/>
  <c r="P93" i="97" s="1"/>
  <c r="P92" i="97"/>
  <c r="N92" i="97"/>
  <c r="N91" i="97"/>
  <c r="N90" i="97"/>
  <c r="P90" i="97" s="1"/>
  <c r="N89" i="97"/>
  <c r="P89" i="97" s="1"/>
  <c r="N88" i="97"/>
  <c r="P88" i="97" s="1"/>
  <c r="N87" i="97"/>
  <c r="N86" i="97"/>
  <c r="P86" i="97" s="1"/>
  <c r="N85" i="97"/>
  <c r="P85" i="97" s="1"/>
  <c r="N84" i="97"/>
  <c r="P84" i="97" s="1"/>
  <c r="N83" i="97"/>
  <c r="N82" i="97"/>
  <c r="P82" i="97" s="1"/>
  <c r="N81" i="97"/>
  <c r="P81" i="97" s="1"/>
  <c r="N80" i="97"/>
  <c r="P80" i="97" s="1"/>
  <c r="N79" i="97"/>
  <c r="N78" i="97"/>
  <c r="P78" i="97" s="1"/>
  <c r="N77" i="97"/>
  <c r="P77" i="97" s="1"/>
  <c r="N76" i="97"/>
  <c r="P76" i="97" s="1"/>
  <c r="N75" i="97"/>
  <c r="N74" i="97"/>
  <c r="P74" i="97" s="1"/>
  <c r="N73" i="97"/>
  <c r="P73" i="97" s="1"/>
  <c r="N72" i="97"/>
  <c r="P72" i="97" s="1"/>
  <c r="N71" i="97"/>
  <c r="N70" i="97"/>
  <c r="P70" i="97" s="1"/>
  <c r="N69" i="97"/>
  <c r="P69" i="97" s="1"/>
  <c r="N68" i="97"/>
  <c r="P68" i="97" s="1"/>
  <c r="N67" i="97"/>
  <c r="N66" i="97"/>
  <c r="P66" i="97" s="1"/>
  <c r="N65" i="97"/>
  <c r="P65" i="97" s="1"/>
  <c r="N64" i="97"/>
  <c r="P64" i="97" s="1"/>
  <c r="N63" i="97"/>
  <c r="N62" i="97"/>
  <c r="P62" i="97" s="1"/>
  <c r="N61" i="97"/>
  <c r="P61" i="97" s="1"/>
  <c r="N60" i="97"/>
  <c r="P60" i="97" s="1"/>
  <c r="N59" i="97"/>
  <c r="N58" i="97"/>
  <c r="N57" i="97"/>
  <c r="P57" i="97" s="1"/>
  <c r="N56" i="97"/>
  <c r="P56" i="97" s="1"/>
  <c r="P1004" i="98"/>
  <c r="N1004" i="98"/>
  <c r="P1003" i="98"/>
  <c r="N1003" i="98"/>
  <c r="N1002" i="98"/>
  <c r="P1002" i="98" s="1"/>
  <c r="N1001" i="98"/>
  <c r="P1001" i="98" s="1"/>
  <c r="N1000" i="98"/>
  <c r="P1000" i="98" s="1"/>
  <c r="N999" i="98"/>
  <c r="P998" i="98"/>
  <c r="N998" i="98"/>
  <c r="P997" i="98"/>
  <c r="N997" i="98"/>
  <c r="N996" i="98"/>
  <c r="P996" i="98" s="1"/>
  <c r="N995" i="98"/>
  <c r="N994" i="98"/>
  <c r="P994" i="98" s="1"/>
  <c r="P993" i="98"/>
  <c r="N993" i="98"/>
  <c r="N992" i="98"/>
  <c r="P992" i="98" s="1"/>
  <c r="N991" i="98"/>
  <c r="P990" i="98"/>
  <c r="N990" i="98"/>
  <c r="N989" i="98"/>
  <c r="P989" i="98" s="1"/>
  <c r="N988" i="98"/>
  <c r="P988" i="98" s="1"/>
  <c r="N987" i="98"/>
  <c r="P986" i="98"/>
  <c r="N986" i="98"/>
  <c r="P985" i="98"/>
  <c r="N985" i="98"/>
  <c r="N984" i="98"/>
  <c r="P984" i="98" s="1"/>
  <c r="N983" i="98"/>
  <c r="P982" i="98"/>
  <c r="N982" i="98"/>
  <c r="P981" i="98"/>
  <c r="N981" i="98"/>
  <c r="N980" i="98"/>
  <c r="P980" i="98" s="1"/>
  <c r="N979" i="98"/>
  <c r="N978" i="98"/>
  <c r="P978" i="98" s="1"/>
  <c r="N977" i="98"/>
  <c r="P977" i="98" s="1"/>
  <c r="P976" i="98"/>
  <c r="N976" i="98"/>
  <c r="N975" i="98"/>
  <c r="N974" i="98"/>
  <c r="P974" i="98" s="1"/>
  <c r="N973" i="98"/>
  <c r="P973" i="98" s="1"/>
  <c r="N972" i="98"/>
  <c r="P972" i="98" s="1"/>
  <c r="N971" i="98"/>
  <c r="N970" i="98"/>
  <c r="P970" i="98" s="1"/>
  <c r="N969" i="98"/>
  <c r="P969" i="98" s="1"/>
  <c r="N968" i="98"/>
  <c r="P968" i="98" s="1"/>
  <c r="N967" i="98"/>
  <c r="N966" i="98"/>
  <c r="P966" i="98" s="1"/>
  <c r="N965" i="98"/>
  <c r="P965" i="98" s="1"/>
  <c r="N964" i="98"/>
  <c r="P964" i="98" s="1"/>
  <c r="N963" i="98"/>
  <c r="N962" i="98"/>
  <c r="P962" i="98" s="1"/>
  <c r="N961" i="98"/>
  <c r="P961" i="98" s="1"/>
  <c r="P960" i="98"/>
  <c r="N960" i="98"/>
  <c r="N959" i="98"/>
  <c r="N958" i="98"/>
  <c r="P958" i="98" s="1"/>
  <c r="N957" i="98"/>
  <c r="P957" i="98" s="1"/>
  <c r="N956" i="98"/>
  <c r="P956" i="98" s="1"/>
  <c r="N955" i="98"/>
  <c r="N954" i="98"/>
  <c r="P954" i="98" s="1"/>
  <c r="N953" i="98"/>
  <c r="P953" i="98" s="1"/>
  <c r="N952" i="98"/>
  <c r="P952" i="98" s="1"/>
  <c r="N951" i="98"/>
  <c r="N950" i="98"/>
  <c r="P950" i="98" s="1"/>
  <c r="N949" i="98"/>
  <c r="P949" i="98" s="1"/>
  <c r="N948" i="98"/>
  <c r="P948" i="98" s="1"/>
  <c r="N947" i="98"/>
  <c r="N946" i="98"/>
  <c r="P946" i="98" s="1"/>
  <c r="N945" i="98"/>
  <c r="P945" i="98" s="1"/>
  <c r="P944" i="98"/>
  <c r="N944" i="98"/>
  <c r="N943" i="98"/>
  <c r="N942" i="98"/>
  <c r="P942" i="98" s="1"/>
  <c r="N941" i="98"/>
  <c r="P941" i="98" s="1"/>
  <c r="N940" i="98"/>
  <c r="P940" i="98" s="1"/>
  <c r="N939" i="98"/>
  <c r="N938" i="98"/>
  <c r="P938" i="98" s="1"/>
  <c r="N937" i="98"/>
  <c r="P937" i="98" s="1"/>
  <c r="P936" i="98"/>
  <c r="N936" i="98"/>
  <c r="N935" i="98"/>
  <c r="N934" i="98"/>
  <c r="P934" i="98" s="1"/>
  <c r="N933" i="98"/>
  <c r="P933" i="98" s="1"/>
  <c r="N932" i="98"/>
  <c r="P932" i="98" s="1"/>
  <c r="N931" i="98"/>
  <c r="N930" i="98"/>
  <c r="P930" i="98" s="1"/>
  <c r="N929" i="98"/>
  <c r="P929" i="98" s="1"/>
  <c r="P928" i="98"/>
  <c r="N928" i="98"/>
  <c r="N927" i="98"/>
  <c r="N926" i="98"/>
  <c r="P926" i="98" s="1"/>
  <c r="N925" i="98"/>
  <c r="P925" i="98" s="1"/>
  <c r="N924" i="98"/>
  <c r="P924" i="98" s="1"/>
  <c r="N923" i="98"/>
  <c r="N922" i="98"/>
  <c r="P922" i="98" s="1"/>
  <c r="N921" i="98"/>
  <c r="P921" i="98" s="1"/>
  <c r="N920" i="98"/>
  <c r="P920" i="98" s="1"/>
  <c r="N919" i="98"/>
  <c r="N918" i="98"/>
  <c r="P918" i="98" s="1"/>
  <c r="N917" i="98"/>
  <c r="P917" i="98" s="1"/>
  <c r="N916" i="98"/>
  <c r="P916" i="98" s="1"/>
  <c r="N915" i="98"/>
  <c r="N914" i="98"/>
  <c r="P914" i="98" s="1"/>
  <c r="N913" i="98"/>
  <c r="P913" i="98" s="1"/>
  <c r="P912" i="98"/>
  <c r="N912" i="98"/>
  <c r="N911" i="98"/>
  <c r="P910" i="98"/>
  <c r="N910" i="98"/>
  <c r="N909" i="98"/>
  <c r="P909" i="98" s="1"/>
  <c r="N908" i="98"/>
  <c r="P908" i="98" s="1"/>
  <c r="N907" i="98"/>
  <c r="N906" i="98"/>
  <c r="P906" i="98" s="1"/>
  <c r="N905" i="98"/>
  <c r="P905" i="98" s="1"/>
  <c r="P904" i="98"/>
  <c r="N904" i="98"/>
  <c r="N903" i="98"/>
  <c r="N902" i="98"/>
  <c r="P902" i="98" s="1"/>
  <c r="N901" i="98"/>
  <c r="P901" i="98" s="1"/>
  <c r="N900" i="98"/>
  <c r="P900" i="98" s="1"/>
  <c r="N899" i="98"/>
  <c r="N898" i="98"/>
  <c r="P898" i="98" s="1"/>
  <c r="N897" i="98"/>
  <c r="P897" i="98" s="1"/>
  <c r="P896" i="98"/>
  <c r="N896" i="98"/>
  <c r="N895" i="98"/>
  <c r="N894" i="98"/>
  <c r="P894" i="98" s="1"/>
  <c r="N893" i="98"/>
  <c r="P893" i="98" s="1"/>
  <c r="N892" i="98"/>
  <c r="P892" i="98" s="1"/>
  <c r="N891" i="98"/>
  <c r="N890" i="98"/>
  <c r="P890" i="98" s="1"/>
  <c r="N889" i="98"/>
  <c r="P889" i="98" s="1"/>
  <c r="N888" i="98"/>
  <c r="P888" i="98" s="1"/>
  <c r="N887" i="98"/>
  <c r="N886" i="98"/>
  <c r="P886" i="98" s="1"/>
  <c r="N885" i="98"/>
  <c r="P885" i="98" s="1"/>
  <c r="N884" i="98"/>
  <c r="P884" i="98" s="1"/>
  <c r="N883" i="98"/>
  <c r="N882" i="98"/>
  <c r="P882" i="98" s="1"/>
  <c r="N881" i="98"/>
  <c r="P881" i="98" s="1"/>
  <c r="P880" i="98"/>
  <c r="N880" i="98"/>
  <c r="N879" i="98"/>
  <c r="P878" i="98"/>
  <c r="N878" i="98"/>
  <c r="N877" i="98"/>
  <c r="P877" i="98" s="1"/>
  <c r="N876" i="98"/>
  <c r="P876" i="98" s="1"/>
  <c r="N875" i="98"/>
  <c r="N874" i="98"/>
  <c r="P874" i="98" s="1"/>
  <c r="N873" i="98"/>
  <c r="P873" i="98" s="1"/>
  <c r="P872" i="98"/>
  <c r="N872" i="98"/>
  <c r="N871" i="98"/>
  <c r="N870" i="98"/>
  <c r="P870" i="98" s="1"/>
  <c r="N869" i="98"/>
  <c r="P869" i="98" s="1"/>
  <c r="N868" i="98"/>
  <c r="P868" i="98" s="1"/>
  <c r="N867" i="98"/>
  <c r="N866" i="98"/>
  <c r="P866" i="98" s="1"/>
  <c r="N865" i="98"/>
  <c r="P865" i="98" s="1"/>
  <c r="P864" i="98"/>
  <c r="N864" i="98"/>
  <c r="N863" i="98"/>
  <c r="N862" i="98"/>
  <c r="P862" i="98" s="1"/>
  <c r="N861" i="98"/>
  <c r="P861" i="98" s="1"/>
  <c r="N860" i="98"/>
  <c r="P860" i="98" s="1"/>
  <c r="N859" i="98"/>
  <c r="N858" i="98"/>
  <c r="P858" i="98" s="1"/>
  <c r="N857" i="98"/>
  <c r="P857" i="98" s="1"/>
  <c r="N856" i="98"/>
  <c r="P856" i="98" s="1"/>
  <c r="N855" i="98"/>
  <c r="N854" i="98"/>
  <c r="P854" i="98" s="1"/>
  <c r="N853" i="98"/>
  <c r="P853" i="98" s="1"/>
  <c r="N852" i="98"/>
  <c r="P852" i="98" s="1"/>
  <c r="N851" i="98"/>
  <c r="N850" i="98"/>
  <c r="P850" i="98" s="1"/>
  <c r="N849" i="98"/>
  <c r="P849" i="98" s="1"/>
  <c r="P848" i="98"/>
  <c r="N848" i="98"/>
  <c r="N847" i="98"/>
  <c r="P846" i="98"/>
  <c r="N846" i="98"/>
  <c r="N845" i="98"/>
  <c r="P845" i="98" s="1"/>
  <c r="N844" i="98"/>
  <c r="P844" i="98" s="1"/>
  <c r="N843" i="98"/>
  <c r="N842" i="98"/>
  <c r="P842" i="98" s="1"/>
  <c r="N841" i="98"/>
  <c r="P841" i="98" s="1"/>
  <c r="P840" i="98"/>
  <c r="N840" i="98"/>
  <c r="N839" i="98"/>
  <c r="N838" i="98"/>
  <c r="P838" i="98" s="1"/>
  <c r="N837" i="98"/>
  <c r="P837" i="98" s="1"/>
  <c r="N836" i="98"/>
  <c r="P836" i="98" s="1"/>
  <c r="N835" i="98"/>
  <c r="N834" i="98"/>
  <c r="P834" i="98" s="1"/>
  <c r="N833" i="98"/>
  <c r="P833" i="98" s="1"/>
  <c r="P832" i="98"/>
  <c r="N832" i="98"/>
  <c r="N831" i="98"/>
  <c r="N830" i="98"/>
  <c r="P830" i="98" s="1"/>
  <c r="N829" i="98"/>
  <c r="P829" i="98" s="1"/>
  <c r="N828" i="98"/>
  <c r="P828" i="98" s="1"/>
  <c r="N827" i="98"/>
  <c r="N826" i="98"/>
  <c r="P826" i="98" s="1"/>
  <c r="N825" i="98"/>
  <c r="P825" i="98" s="1"/>
  <c r="N824" i="98"/>
  <c r="P824" i="98" s="1"/>
  <c r="N823" i="98"/>
  <c r="N822" i="98"/>
  <c r="P822" i="98" s="1"/>
  <c r="N821" i="98"/>
  <c r="P821" i="98" s="1"/>
  <c r="N820" i="98"/>
  <c r="P820" i="98" s="1"/>
  <c r="N819" i="98"/>
  <c r="N818" i="98"/>
  <c r="P818" i="98" s="1"/>
  <c r="N817" i="98"/>
  <c r="P817" i="98" s="1"/>
  <c r="N816" i="98"/>
  <c r="P816" i="98" s="1"/>
  <c r="N815" i="98"/>
  <c r="P814" i="98"/>
  <c r="N814" i="98"/>
  <c r="P813" i="98"/>
  <c r="N813" i="98"/>
  <c r="N812" i="98"/>
  <c r="P812" i="98" s="1"/>
  <c r="N811" i="98"/>
  <c r="N810" i="98"/>
  <c r="P810" i="98" s="1"/>
  <c r="N809" i="98"/>
  <c r="P809" i="98" s="1"/>
  <c r="P808" i="98"/>
  <c r="N808" i="98"/>
  <c r="N807" i="98"/>
  <c r="N806" i="98"/>
  <c r="P806" i="98" s="1"/>
  <c r="N805" i="98"/>
  <c r="P805" i="98" s="1"/>
  <c r="N804" i="98"/>
  <c r="P804" i="98" s="1"/>
  <c r="N803" i="98"/>
  <c r="N802" i="98"/>
  <c r="P802" i="98" s="1"/>
  <c r="N801" i="98"/>
  <c r="P801" i="98" s="1"/>
  <c r="P800" i="98"/>
  <c r="N800" i="98"/>
  <c r="N799" i="98"/>
  <c r="N798" i="98"/>
  <c r="P798" i="98" s="1"/>
  <c r="P797" i="98"/>
  <c r="N797" i="98"/>
  <c r="N796" i="98"/>
  <c r="P796" i="98" s="1"/>
  <c r="N795" i="98"/>
  <c r="N794" i="98"/>
  <c r="P794" i="98" s="1"/>
  <c r="N793" i="98"/>
  <c r="P793" i="98" s="1"/>
  <c r="N792" i="98"/>
  <c r="P792" i="98" s="1"/>
  <c r="N791" i="98"/>
  <c r="N790" i="98"/>
  <c r="P790" i="98" s="1"/>
  <c r="N789" i="98"/>
  <c r="P789" i="98" s="1"/>
  <c r="N788" i="98"/>
  <c r="P788" i="98" s="1"/>
  <c r="N787" i="98"/>
  <c r="N786" i="98"/>
  <c r="P786" i="98" s="1"/>
  <c r="N785" i="98"/>
  <c r="P785" i="98" s="1"/>
  <c r="N784" i="98"/>
  <c r="P784" i="98" s="1"/>
  <c r="N783" i="98"/>
  <c r="P782" i="98"/>
  <c r="N782" i="98"/>
  <c r="P781" i="98"/>
  <c r="N781" i="98"/>
  <c r="N780" i="98"/>
  <c r="P780" i="98" s="1"/>
  <c r="N779" i="98"/>
  <c r="N778" i="98"/>
  <c r="P778" i="98" s="1"/>
  <c r="N777" i="98"/>
  <c r="P777" i="98" s="1"/>
  <c r="N776" i="98"/>
  <c r="P776" i="98" s="1"/>
  <c r="N775" i="98"/>
  <c r="N774" i="98"/>
  <c r="P774" i="98" s="1"/>
  <c r="N773" i="98"/>
  <c r="P773" i="98" s="1"/>
  <c r="N772" i="98"/>
  <c r="P772" i="98" s="1"/>
  <c r="N771" i="98"/>
  <c r="N770" i="98"/>
  <c r="P770" i="98" s="1"/>
  <c r="N769" i="98"/>
  <c r="P769" i="98" s="1"/>
  <c r="P768" i="98"/>
  <c r="N768" i="98"/>
  <c r="N767" i="98"/>
  <c r="N766" i="98"/>
  <c r="P766" i="98" s="1"/>
  <c r="N765" i="98"/>
  <c r="P765" i="98" s="1"/>
  <c r="N764" i="98"/>
  <c r="P764" i="98" s="1"/>
  <c r="N763" i="98"/>
  <c r="N762" i="98"/>
  <c r="P762" i="98" s="1"/>
  <c r="N761" i="98"/>
  <c r="P761" i="98" s="1"/>
  <c r="N760" i="98"/>
  <c r="P760" i="98" s="1"/>
  <c r="N759" i="98"/>
  <c r="N758" i="98"/>
  <c r="P758" i="98" s="1"/>
  <c r="N757" i="98"/>
  <c r="P757" i="98" s="1"/>
  <c r="N756" i="98"/>
  <c r="P756" i="98" s="1"/>
  <c r="N755" i="98"/>
  <c r="N754" i="98"/>
  <c r="P754" i="98" s="1"/>
  <c r="N753" i="98"/>
  <c r="P753" i="98" s="1"/>
  <c r="N752" i="98"/>
  <c r="P752" i="98" s="1"/>
  <c r="N751" i="98"/>
  <c r="P750" i="98"/>
  <c r="N750" i="98"/>
  <c r="P749" i="98"/>
  <c r="N749" i="98"/>
  <c r="N748" i="98"/>
  <c r="P748" i="98" s="1"/>
  <c r="N747" i="98"/>
  <c r="N746" i="98"/>
  <c r="P746" i="98" s="1"/>
  <c r="N745" i="98"/>
  <c r="P745" i="98" s="1"/>
  <c r="N744" i="98"/>
  <c r="P744" i="98" s="1"/>
  <c r="N743" i="98"/>
  <c r="N742" i="98"/>
  <c r="P742" i="98" s="1"/>
  <c r="N741" i="98"/>
  <c r="P741" i="98" s="1"/>
  <c r="N740" i="98"/>
  <c r="P740" i="98" s="1"/>
  <c r="N739" i="98"/>
  <c r="N738" i="98"/>
  <c r="P738" i="98" s="1"/>
  <c r="N737" i="98"/>
  <c r="P737" i="98" s="1"/>
  <c r="P736" i="98"/>
  <c r="N736" i="98"/>
  <c r="N735" i="98"/>
  <c r="P734" i="98"/>
  <c r="N734" i="98"/>
  <c r="N733" i="98"/>
  <c r="P733" i="98" s="1"/>
  <c r="N732" i="98"/>
  <c r="P732" i="98" s="1"/>
  <c r="N731" i="98"/>
  <c r="N730" i="98"/>
  <c r="P730" i="98" s="1"/>
  <c r="N729" i="98"/>
  <c r="P729" i="98" s="1"/>
  <c r="N728" i="98"/>
  <c r="P728" i="98" s="1"/>
  <c r="N727" i="98"/>
  <c r="N726" i="98"/>
  <c r="P726" i="98" s="1"/>
  <c r="N725" i="98"/>
  <c r="P725" i="98" s="1"/>
  <c r="N724" i="98"/>
  <c r="P724" i="98" s="1"/>
  <c r="N723" i="98"/>
  <c r="N722" i="98"/>
  <c r="P722" i="98" s="1"/>
  <c r="N721" i="98"/>
  <c r="P721" i="98" s="1"/>
  <c r="P720" i="98"/>
  <c r="N720" i="98"/>
  <c r="N719" i="98"/>
  <c r="N718" i="98"/>
  <c r="P718" i="98" s="1"/>
  <c r="P717" i="98"/>
  <c r="N717" i="98"/>
  <c r="N716" i="98"/>
  <c r="P716" i="98" s="1"/>
  <c r="N715" i="98"/>
  <c r="N714" i="98"/>
  <c r="P714" i="98" s="1"/>
  <c r="N713" i="98"/>
  <c r="P713" i="98" s="1"/>
  <c r="N712" i="98"/>
  <c r="P712" i="98" s="1"/>
  <c r="N711" i="98"/>
  <c r="N710" i="98"/>
  <c r="P710" i="98" s="1"/>
  <c r="N709" i="98"/>
  <c r="P709" i="98" s="1"/>
  <c r="N708" i="98"/>
  <c r="P708" i="98" s="1"/>
  <c r="N707" i="98"/>
  <c r="N706" i="98"/>
  <c r="P706" i="98" s="1"/>
  <c r="N705" i="98"/>
  <c r="P705" i="98" s="1"/>
  <c r="N704" i="98"/>
  <c r="P704" i="98" s="1"/>
  <c r="N703" i="98"/>
  <c r="N702" i="98"/>
  <c r="P702" i="98" s="1"/>
  <c r="P701" i="98"/>
  <c r="N701" i="98"/>
  <c r="N700" i="98"/>
  <c r="P700" i="98" s="1"/>
  <c r="N699" i="98"/>
  <c r="N698" i="98"/>
  <c r="P698" i="98" s="1"/>
  <c r="N697" i="98"/>
  <c r="P697" i="98" s="1"/>
  <c r="N696" i="98"/>
  <c r="P696" i="98" s="1"/>
  <c r="N695" i="98"/>
  <c r="N694" i="98"/>
  <c r="P694" i="98" s="1"/>
  <c r="N693" i="98"/>
  <c r="P693" i="98" s="1"/>
  <c r="N692" i="98"/>
  <c r="P692" i="98" s="1"/>
  <c r="N691" i="98"/>
  <c r="N690" i="98"/>
  <c r="P690" i="98" s="1"/>
  <c r="P689" i="98"/>
  <c r="N689" i="98"/>
  <c r="N688" i="98"/>
  <c r="P688" i="98" s="1"/>
  <c r="N687" i="98"/>
  <c r="N686" i="98"/>
  <c r="P686" i="98" s="1"/>
  <c r="N685" i="98"/>
  <c r="P685" i="98" s="1"/>
  <c r="N684" i="98"/>
  <c r="P684" i="98" s="1"/>
  <c r="N683" i="98"/>
  <c r="N682" i="98"/>
  <c r="P682" i="98" s="1"/>
  <c r="N681" i="98"/>
  <c r="P681" i="98" s="1"/>
  <c r="N680" i="98"/>
  <c r="P680" i="98" s="1"/>
  <c r="N679" i="98"/>
  <c r="N678" i="98"/>
  <c r="P678" i="98" s="1"/>
  <c r="N677" i="98"/>
  <c r="P677" i="98" s="1"/>
  <c r="N676" i="98"/>
  <c r="P676" i="98" s="1"/>
  <c r="N675" i="98"/>
  <c r="N674" i="98"/>
  <c r="P674" i="98" s="1"/>
  <c r="N673" i="98"/>
  <c r="P673" i="98" s="1"/>
  <c r="N672" i="98"/>
  <c r="P672" i="98" s="1"/>
  <c r="N671" i="98"/>
  <c r="N670" i="98"/>
  <c r="P670" i="98" s="1"/>
  <c r="P669" i="98"/>
  <c r="N669" i="98"/>
  <c r="N668" i="98"/>
  <c r="P668" i="98" s="1"/>
  <c r="N667" i="98"/>
  <c r="N666" i="98"/>
  <c r="P666" i="98" s="1"/>
  <c r="N665" i="98"/>
  <c r="P665" i="98" s="1"/>
  <c r="N664" i="98"/>
  <c r="P664" i="98" s="1"/>
  <c r="N663" i="98"/>
  <c r="N662" i="98"/>
  <c r="P662" i="98" s="1"/>
  <c r="N661" i="98"/>
  <c r="N660" i="98"/>
  <c r="P660" i="98" s="1"/>
  <c r="N659" i="98"/>
  <c r="P659" i="98" s="1"/>
  <c r="N658" i="98"/>
  <c r="P658" i="98" s="1"/>
  <c r="N657" i="98"/>
  <c r="P657" i="98" s="1"/>
  <c r="N656" i="98"/>
  <c r="P656" i="98" s="1"/>
  <c r="N655" i="98"/>
  <c r="P655" i="98" s="1"/>
  <c r="N654" i="98"/>
  <c r="P654" i="98" s="1"/>
  <c r="N653" i="98"/>
  <c r="P653" i="98" s="1"/>
  <c r="N652" i="98"/>
  <c r="P652" i="98" s="1"/>
  <c r="N651" i="98"/>
  <c r="P651" i="98" s="1"/>
  <c r="N650" i="98"/>
  <c r="P650" i="98" s="1"/>
  <c r="P649" i="98"/>
  <c r="N649" i="98"/>
  <c r="N648" i="98"/>
  <c r="P648" i="98" s="1"/>
  <c r="N647" i="98"/>
  <c r="P647" i="98" s="1"/>
  <c r="P646" i="98"/>
  <c r="N646" i="98"/>
  <c r="N645" i="98"/>
  <c r="P645" i="98" s="1"/>
  <c r="N644" i="98"/>
  <c r="P644" i="98" s="1"/>
  <c r="N643" i="98"/>
  <c r="P643" i="98" s="1"/>
  <c r="N642" i="98"/>
  <c r="P642" i="98" s="1"/>
  <c r="N641" i="98"/>
  <c r="P641" i="98" s="1"/>
  <c r="N640" i="98"/>
  <c r="P640" i="98" s="1"/>
  <c r="N639" i="98"/>
  <c r="P639" i="98" s="1"/>
  <c r="P638" i="98"/>
  <c r="N638" i="98"/>
  <c r="N637" i="98"/>
  <c r="P637" i="98" s="1"/>
  <c r="N636" i="98"/>
  <c r="P636" i="98" s="1"/>
  <c r="N635" i="98"/>
  <c r="P635" i="98" s="1"/>
  <c r="P634" i="98"/>
  <c r="N634" i="98"/>
  <c r="P633" i="98"/>
  <c r="N633" i="98"/>
  <c r="N632" i="98"/>
  <c r="P632" i="98" s="1"/>
  <c r="N631" i="98"/>
  <c r="P631" i="98" s="1"/>
  <c r="N630" i="98"/>
  <c r="P630" i="98" s="1"/>
  <c r="N629" i="98"/>
  <c r="P629" i="98" s="1"/>
  <c r="N628" i="98"/>
  <c r="P628" i="98" s="1"/>
  <c r="N627" i="98"/>
  <c r="P627" i="98" s="1"/>
  <c r="P626" i="98"/>
  <c r="N626" i="98"/>
  <c r="N625" i="98"/>
  <c r="P625" i="98" s="1"/>
  <c r="N624" i="98"/>
  <c r="P624" i="98" s="1"/>
  <c r="N623" i="98"/>
  <c r="P623" i="98" s="1"/>
  <c r="N622" i="98"/>
  <c r="P622" i="98" s="1"/>
  <c r="N621" i="98"/>
  <c r="P621" i="98" s="1"/>
  <c r="N620" i="98"/>
  <c r="P620" i="98" s="1"/>
  <c r="N619" i="98"/>
  <c r="P619" i="98" s="1"/>
  <c r="N618" i="98"/>
  <c r="P618" i="98" s="1"/>
  <c r="N617" i="98"/>
  <c r="P617" i="98" s="1"/>
  <c r="N616" i="98"/>
  <c r="P616" i="98" s="1"/>
  <c r="N615" i="98"/>
  <c r="P615" i="98" s="1"/>
  <c r="P614" i="98"/>
  <c r="N614" i="98"/>
  <c r="N613" i="98"/>
  <c r="P613" i="98" s="1"/>
  <c r="N612" i="98"/>
  <c r="P612" i="98" s="1"/>
  <c r="N611" i="98"/>
  <c r="P611" i="98" s="1"/>
  <c r="N610" i="98"/>
  <c r="P610" i="98" s="1"/>
  <c r="P609" i="98"/>
  <c r="N609" i="98"/>
  <c r="N608" i="98"/>
  <c r="P608" i="98" s="1"/>
  <c r="N607" i="98"/>
  <c r="P607" i="98" s="1"/>
  <c r="N606" i="98"/>
  <c r="P606" i="98" s="1"/>
  <c r="N605" i="98"/>
  <c r="P605" i="98" s="1"/>
  <c r="N604" i="98"/>
  <c r="P604" i="98" s="1"/>
  <c r="N603" i="98"/>
  <c r="P603" i="98" s="1"/>
  <c r="N602" i="98"/>
  <c r="P602" i="98" s="1"/>
  <c r="N601" i="98"/>
  <c r="P601" i="98" s="1"/>
  <c r="N600" i="98"/>
  <c r="P600" i="98" s="1"/>
  <c r="P599" i="98"/>
  <c r="N599" i="98"/>
  <c r="N598" i="98"/>
  <c r="P598" i="98" s="1"/>
  <c r="N597" i="98"/>
  <c r="P597" i="98" s="1"/>
  <c r="N596" i="98"/>
  <c r="P596" i="98" s="1"/>
  <c r="N595" i="98"/>
  <c r="P595" i="98" s="1"/>
  <c r="P594" i="98"/>
  <c r="N594" i="98"/>
  <c r="N593" i="98"/>
  <c r="P593" i="98" s="1"/>
  <c r="N592" i="98"/>
  <c r="P592" i="98" s="1"/>
  <c r="N591" i="98"/>
  <c r="P591" i="98" s="1"/>
  <c r="P590" i="98"/>
  <c r="N590" i="98"/>
  <c r="P589" i="98"/>
  <c r="N589" i="98"/>
  <c r="N588" i="98"/>
  <c r="P588" i="98" s="1"/>
  <c r="N587" i="98"/>
  <c r="P587" i="98" s="1"/>
  <c r="N586" i="98"/>
  <c r="P586" i="98" s="1"/>
  <c r="N585" i="98"/>
  <c r="P585" i="98" s="1"/>
  <c r="N584" i="98"/>
  <c r="P584" i="98" s="1"/>
  <c r="N583" i="98"/>
  <c r="P583" i="98" s="1"/>
  <c r="P582" i="98"/>
  <c r="N582" i="98"/>
  <c r="N581" i="98"/>
  <c r="P581" i="98" s="1"/>
  <c r="N580" i="98"/>
  <c r="P580" i="98" s="1"/>
  <c r="N579" i="98"/>
  <c r="P579" i="98" s="1"/>
  <c r="N578" i="98"/>
  <c r="P578" i="98" s="1"/>
  <c r="N577" i="98"/>
  <c r="P577" i="98" s="1"/>
  <c r="N576" i="98"/>
  <c r="P576" i="98" s="1"/>
  <c r="P575" i="98"/>
  <c r="N575" i="98"/>
  <c r="N574" i="98"/>
  <c r="P574" i="98" s="1"/>
  <c r="N573" i="98"/>
  <c r="P573" i="98" s="1"/>
  <c r="N572" i="98"/>
  <c r="P572" i="98" s="1"/>
  <c r="N571" i="98"/>
  <c r="P571" i="98" s="1"/>
  <c r="P570" i="98"/>
  <c r="N570" i="98"/>
  <c r="N569" i="98"/>
  <c r="P569" i="98" s="1"/>
  <c r="N568" i="98"/>
  <c r="P568" i="98" s="1"/>
  <c r="P567" i="98"/>
  <c r="N567" i="98"/>
  <c r="N566" i="98"/>
  <c r="P566" i="98" s="1"/>
  <c r="N565" i="98"/>
  <c r="P565" i="98" s="1"/>
  <c r="N564" i="98"/>
  <c r="P564" i="98" s="1"/>
  <c r="N563" i="98"/>
  <c r="P563" i="98" s="1"/>
  <c r="N562" i="98"/>
  <c r="P562" i="98" s="1"/>
  <c r="N561" i="98"/>
  <c r="P561" i="98" s="1"/>
  <c r="N560" i="98"/>
  <c r="P560" i="98" s="1"/>
  <c r="P559" i="98"/>
  <c r="N559" i="98"/>
  <c r="N558" i="98"/>
  <c r="P558" i="98" s="1"/>
  <c r="N557" i="98"/>
  <c r="P557" i="98" s="1"/>
  <c r="N556" i="98"/>
  <c r="P556" i="98" s="1"/>
  <c r="N555" i="98"/>
  <c r="P555" i="98" s="1"/>
  <c r="P554" i="98"/>
  <c r="N554" i="98"/>
  <c r="N553" i="98"/>
  <c r="P553" i="98" s="1"/>
  <c r="N552" i="98"/>
  <c r="P552" i="98" s="1"/>
  <c r="N551" i="98"/>
  <c r="P551" i="98" s="1"/>
  <c r="N550" i="98"/>
  <c r="P550" i="98" s="1"/>
  <c r="H2" i="68"/>
  <c r="G3" i="68"/>
  <c r="F2" i="68"/>
  <c r="AC683" i="95" l="1"/>
  <c r="AC895" i="95"/>
  <c r="AC418" i="95"/>
  <c r="AC450" i="95"/>
  <c r="AC861" i="95"/>
  <c r="AC386" i="95"/>
  <c r="AC498" i="95"/>
  <c r="AC647" i="95"/>
  <c r="AC673" i="95"/>
  <c r="AC700" i="95"/>
  <c r="AC717" i="95"/>
  <c r="AC805" i="95"/>
  <c r="AC927" i="95"/>
  <c r="AC514" i="95"/>
  <c r="AC845" i="95"/>
  <c r="AC426" i="95"/>
  <c r="AC465" i="95"/>
  <c r="AC649" i="95"/>
  <c r="AC679" i="95"/>
  <c r="AC394" i="95"/>
  <c r="AC506" i="95"/>
  <c r="AC513" i="95"/>
  <c r="AC529" i="95"/>
  <c r="AC586" i="95"/>
  <c r="AC593" i="95"/>
  <c r="AC617" i="95"/>
  <c r="AC626" i="95"/>
  <c r="AC657" i="95"/>
  <c r="AC879" i="95"/>
  <c r="AC909" i="95"/>
  <c r="AC973" i="95"/>
  <c r="AC618" i="95"/>
  <c r="AC473" i="95"/>
  <c r="AC538" i="95"/>
  <c r="AC602" i="95"/>
  <c r="AC218" i="95"/>
  <c r="AC242" i="95"/>
  <c r="AC250" i="95"/>
  <c r="AC274" i="95"/>
  <c r="AC298" i="95"/>
  <c r="AC314" i="95"/>
  <c r="AC330" i="95"/>
  <c r="AC354" i="95"/>
  <c r="AC372" i="95"/>
  <c r="AC466" i="95"/>
  <c r="AC474" i="95"/>
  <c r="AC546" i="95"/>
  <c r="AC553" i="95"/>
  <c r="AC666" i="95"/>
  <c r="AC780" i="95"/>
  <c r="AC788" i="95"/>
  <c r="AC823" i="95"/>
  <c r="AC951" i="95"/>
  <c r="AC639" i="95"/>
  <c r="AC434" i="95"/>
  <c r="AC458" i="95"/>
  <c r="AC610" i="95"/>
  <c r="AC631" i="95"/>
  <c r="AC360" i="95"/>
  <c r="AC481" i="95"/>
  <c r="AC489" i="95"/>
  <c r="AC521" i="95"/>
  <c r="AC554" i="95"/>
  <c r="AC577" i="95"/>
  <c r="AC641" i="95"/>
  <c r="AC748" i="95"/>
  <c r="AC756" i="95"/>
  <c r="AC781" i="95"/>
  <c r="AC933" i="95"/>
  <c r="AC959" i="95"/>
  <c r="AC402" i="95"/>
  <c r="AC530" i="95"/>
  <c r="AC594" i="95"/>
  <c r="AC989" i="95"/>
  <c r="AC442" i="95"/>
  <c r="AC545" i="95"/>
  <c r="AC570" i="95"/>
  <c r="AC370" i="95"/>
  <c r="AC482" i="95"/>
  <c r="AC490" i="95"/>
  <c r="AC522" i="95"/>
  <c r="AC561" i="95"/>
  <c r="AC578" i="95"/>
  <c r="AC633" i="95"/>
  <c r="AC655" i="95"/>
  <c r="AC749" i="95"/>
  <c r="AC773" i="95"/>
  <c r="AC812" i="95"/>
  <c r="AC410" i="95"/>
  <c r="AC378" i="95"/>
  <c r="AC497" i="95"/>
  <c r="AC562" i="95"/>
  <c r="AC669" i="95"/>
  <c r="AC699" i="95"/>
  <c r="AC716" i="95"/>
  <c r="AC724" i="95"/>
  <c r="AC741" i="95"/>
  <c r="AC813" i="95"/>
  <c r="AC901" i="95"/>
  <c r="AC919" i="95"/>
  <c r="AC941" i="95"/>
  <c r="AC723" i="95"/>
  <c r="AC755" i="95"/>
  <c r="AC787" i="95"/>
  <c r="AC853" i="95"/>
  <c r="AC981" i="95"/>
  <c r="AC731" i="95"/>
  <c r="AC763" i="95"/>
  <c r="AC795" i="95"/>
  <c r="AC869" i="95"/>
  <c r="AC997" i="95"/>
  <c r="AC677" i="95"/>
  <c r="AC687" i="95"/>
  <c r="AC707" i="95"/>
  <c r="AC735" i="95"/>
  <c r="AC767" i="95"/>
  <c r="AC799" i="95"/>
  <c r="AC821" i="95"/>
  <c r="AC839" i="95"/>
  <c r="AC877" i="95"/>
  <c r="AC917" i="95"/>
  <c r="AC949" i="95"/>
  <c r="AC967" i="95"/>
  <c r="AC1005" i="95"/>
  <c r="AC661" i="95"/>
  <c r="AC667" i="95"/>
  <c r="AC701" i="95"/>
  <c r="AC711" i="95"/>
  <c r="AC725" i="95"/>
  <c r="AC739" i="95"/>
  <c r="AC757" i="95"/>
  <c r="AC771" i="95"/>
  <c r="AC803" i="95"/>
  <c r="AC829" i="95"/>
  <c r="AC885" i="95"/>
  <c r="AC691" i="95"/>
  <c r="AC743" i="95"/>
  <c r="AC775" i="95"/>
  <c r="AC807" i="95"/>
  <c r="AC855" i="95"/>
  <c r="AC893" i="95"/>
  <c r="AC925" i="95"/>
  <c r="AC957" i="95"/>
  <c r="AC983" i="95"/>
  <c r="AC685" i="95"/>
  <c r="AC695" i="95"/>
  <c r="AC715" i="95"/>
  <c r="AC733" i="95"/>
  <c r="AC747" i="95"/>
  <c r="AC765" i="95"/>
  <c r="AC779" i="95"/>
  <c r="AC811" i="95"/>
  <c r="AC837" i="95"/>
  <c r="AC943" i="95"/>
  <c r="AC965" i="95"/>
  <c r="P956" i="93"/>
  <c r="P820" i="93"/>
  <c r="P951" i="93"/>
  <c r="P579" i="93"/>
  <c r="P749" i="93"/>
  <c r="P850" i="93"/>
  <c r="P1004" i="93"/>
  <c r="P611" i="93"/>
  <c r="P701" i="93"/>
  <c r="P725" i="93"/>
  <c r="P999" i="93"/>
  <c r="P651" i="93"/>
  <c r="P847" i="93"/>
  <c r="P765" i="93"/>
  <c r="P879" i="93"/>
  <c r="P666" i="93"/>
  <c r="P685" i="93"/>
  <c r="P756" i="93"/>
  <c r="P643" i="93"/>
  <c r="P657" i="93"/>
  <c r="P682" i="93"/>
  <c r="P698" i="93"/>
  <c r="P890" i="93"/>
  <c r="P895" i="93"/>
  <c r="P571" i="93"/>
  <c r="P603" i="93"/>
  <c r="P635" i="93"/>
  <c r="P746" i="93"/>
  <c r="P789" i="93"/>
  <c r="P813" i="93"/>
  <c r="P829" i="93"/>
  <c r="P884" i="93"/>
  <c r="P563" i="93"/>
  <c r="P595" i="93"/>
  <c r="P627" i="93"/>
  <c r="P654" i="93"/>
  <c r="P810" i="93"/>
  <c r="P906" i="93"/>
  <c r="P938" i="93"/>
  <c r="P948" i="93"/>
  <c r="P996" i="93"/>
  <c r="P719" i="93"/>
  <c r="P876" i="93"/>
  <c r="P898" i="93"/>
  <c r="P555" i="93"/>
  <c r="P587" i="93"/>
  <c r="P619" i="93"/>
  <c r="P692" i="93"/>
  <c r="P783" i="93"/>
  <c r="P940" i="93"/>
  <c r="P988" i="93"/>
  <c r="P672" i="93"/>
  <c r="P709" i="93"/>
  <c r="P773" i="93"/>
  <c r="P837" i="93"/>
  <c r="P858" i="93"/>
  <c r="P914" i="93"/>
  <c r="P733" i="93"/>
  <c r="P797" i="93"/>
  <c r="P866" i="93"/>
  <c r="P693" i="93"/>
  <c r="P757" i="93"/>
  <c r="P821" i="93"/>
  <c r="P922" i="93"/>
  <c r="P664" i="93"/>
  <c r="P717" i="93"/>
  <c r="P781" i="93"/>
  <c r="P845" i="93"/>
  <c r="P874" i="93"/>
  <c r="P882" i="93"/>
  <c r="P677" i="93"/>
  <c r="P741" i="93"/>
  <c r="P805" i="93"/>
  <c r="P930" i="93"/>
  <c r="P946" i="93"/>
  <c r="P954" i="93"/>
  <c r="P962" i="93"/>
  <c r="P970" i="93"/>
  <c r="P978" i="93"/>
  <c r="P986" i="93"/>
  <c r="P994" i="93"/>
  <c r="P1002" i="93"/>
  <c r="P651" i="97"/>
  <c r="P79" i="97"/>
  <c r="P231" i="97"/>
  <c r="P295" i="97"/>
  <c r="P389" i="97"/>
  <c r="P409" i="97"/>
  <c r="P506" i="97"/>
  <c r="P570" i="97"/>
  <c r="P673" i="97"/>
  <c r="P223" i="97"/>
  <c r="P412" i="97"/>
  <c r="P111" i="97"/>
  <c r="P143" i="97"/>
  <c r="P239" i="97"/>
  <c r="P303" i="97"/>
  <c r="P432" i="97"/>
  <c r="P450" i="97"/>
  <c r="P634" i="97"/>
  <c r="P983" i="97"/>
  <c r="P279" i="97"/>
  <c r="P119" i="97"/>
  <c r="P58" i="97"/>
  <c r="P71" i="97"/>
  <c r="P247" i="97"/>
  <c r="P311" i="97"/>
  <c r="P319" i="97"/>
  <c r="P327" i="97"/>
  <c r="P335" i="97"/>
  <c r="P343" i="97"/>
  <c r="P351" i="97"/>
  <c r="P359" i="97"/>
  <c r="P367" i="97"/>
  <c r="P375" i="97"/>
  <c r="P383" i="97"/>
  <c r="P446" i="97"/>
  <c r="P727" i="97"/>
  <c r="P831" i="97"/>
  <c r="P844" i="97"/>
  <c r="P63" i="97"/>
  <c r="P103" i="97"/>
  <c r="P135" i="97"/>
  <c r="P167" i="97"/>
  <c r="P175" i="97"/>
  <c r="P183" i="97"/>
  <c r="P191" i="97"/>
  <c r="P255" i="97"/>
  <c r="P544" i="97"/>
  <c r="P215" i="97"/>
  <c r="P587" i="97"/>
  <c r="P199" i="97"/>
  <c r="P263" i="97"/>
  <c r="P480" i="97"/>
  <c r="P608" i="97"/>
  <c r="P702" i="97"/>
  <c r="P87" i="97"/>
  <c r="P151" i="97"/>
  <c r="P287" i="97"/>
  <c r="P95" i="97"/>
  <c r="P127" i="97"/>
  <c r="P159" i="97"/>
  <c r="P207" i="97"/>
  <c r="P271" i="97"/>
  <c r="P386" i="97"/>
  <c r="P523" i="97"/>
  <c r="P678" i="97"/>
  <c r="P454" i="97"/>
  <c r="P740" i="97"/>
  <c r="P836" i="97"/>
  <c r="P59" i="97"/>
  <c r="P67" i="97"/>
  <c r="P75" i="97"/>
  <c r="P83" i="97"/>
  <c r="P91" i="97"/>
  <c r="P99" i="97"/>
  <c r="P107" i="97"/>
  <c r="P115" i="97"/>
  <c r="P123" i="97"/>
  <c r="P131" i="97"/>
  <c r="P139" i="97"/>
  <c r="P147" i="97"/>
  <c r="P155" i="97"/>
  <c r="P163" i="97"/>
  <c r="P171" i="97"/>
  <c r="P179" i="97"/>
  <c r="P187" i="97"/>
  <c r="P417" i="97"/>
  <c r="P438" i="97"/>
  <c r="P539" i="97"/>
  <c r="P603" i="97"/>
  <c r="P676" i="97"/>
  <c r="P682" i="97"/>
  <c r="P847" i="97"/>
  <c r="P876" i="97"/>
  <c r="P964" i="97"/>
  <c r="P515" i="97"/>
  <c r="P579" i="97"/>
  <c r="P823" i="97"/>
  <c r="P388" i="97"/>
  <c r="P522" i="97"/>
  <c r="P531" i="97"/>
  <c r="P586" i="97"/>
  <c r="P595" i="97"/>
  <c r="P650" i="97"/>
  <c r="P659" i="97"/>
  <c r="P672" i="97"/>
  <c r="P701" i="97"/>
  <c r="P714" i="97"/>
  <c r="P839" i="97"/>
  <c r="P852" i="97"/>
  <c r="P956" i="97"/>
  <c r="P999" i="97"/>
  <c r="P1004" i="97"/>
  <c r="P643" i="97"/>
  <c r="P975" i="97"/>
  <c r="P422" i="97"/>
  <c r="P458" i="97"/>
  <c r="P462" i="97"/>
  <c r="P498" i="97"/>
  <c r="P507" i="97"/>
  <c r="P562" i="97"/>
  <c r="P571" i="97"/>
  <c r="P626" i="97"/>
  <c r="P635" i="97"/>
  <c r="P664" i="97"/>
  <c r="P679" i="97"/>
  <c r="P732" i="97"/>
  <c r="P815" i="97"/>
  <c r="P828" i="97"/>
  <c r="P895" i="97"/>
  <c r="P967" i="97"/>
  <c r="P470" i="97"/>
  <c r="P499" i="97"/>
  <c r="P563" i="97"/>
  <c r="P627" i="97"/>
  <c r="P669" i="97"/>
  <c r="P820" i="97"/>
  <c r="P887" i="97"/>
  <c r="P959" i="97"/>
  <c r="P988" i="97"/>
  <c r="P911" i="97"/>
  <c r="P430" i="97"/>
  <c r="P474" i="97"/>
  <c r="P478" i="97"/>
  <c r="P482" i="97"/>
  <c r="P491" i="97"/>
  <c r="P555" i="97"/>
  <c r="P619" i="97"/>
  <c r="P807" i="97"/>
  <c r="P879" i="97"/>
  <c r="P892" i="97"/>
  <c r="P951" i="97"/>
  <c r="P980" i="97"/>
  <c r="P903" i="97"/>
  <c r="P396" i="97"/>
  <c r="P483" i="97"/>
  <c r="P538" i="97"/>
  <c r="P547" i="97"/>
  <c r="P602" i="97"/>
  <c r="P611" i="97"/>
  <c r="P712" i="97"/>
  <c r="P751" i="97"/>
  <c r="P759" i="97"/>
  <c r="P772" i="97"/>
  <c r="P799" i="97"/>
  <c r="P884" i="97"/>
  <c r="P932" i="97"/>
  <c r="P972" i="97"/>
  <c r="P735" i="97"/>
  <c r="P743" i="97"/>
  <c r="P855" i="97"/>
  <c r="P863" i="97"/>
  <c r="P871" i="97"/>
  <c r="P991" i="97"/>
  <c r="P791" i="97"/>
  <c r="P919" i="97"/>
  <c r="P688" i="97"/>
  <c r="P706" i="97"/>
  <c r="P722" i="97"/>
  <c r="P783" i="97"/>
  <c r="P927" i="97"/>
  <c r="P775" i="97"/>
  <c r="P935" i="97"/>
  <c r="P680" i="97"/>
  <c r="P726" i="97"/>
  <c r="P730" i="97"/>
  <c r="P767" i="97"/>
  <c r="P943" i="97"/>
  <c r="P663" i="98"/>
  <c r="P667" i="98"/>
  <c r="P671" i="98"/>
  <c r="P675" i="98"/>
  <c r="P679" i="98"/>
  <c r="P683" i="98"/>
  <c r="P715" i="98"/>
  <c r="P719" i="98"/>
  <c r="P723" i="98"/>
  <c r="P727" i="98"/>
  <c r="P731" i="98"/>
  <c r="P735" i="98"/>
  <c r="P739" i="98"/>
  <c r="P743" i="98"/>
  <c r="P747" i="98"/>
  <c r="P751" i="98"/>
  <c r="P755" i="98"/>
  <c r="P759" i="98"/>
  <c r="P763" i="98"/>
  <c r="P687" i="98"/>
  <c r="P691" i="98"/>
  <c r="P695" i="98"/>
  <c r="P699" i="98"/>
  <c r="P703" i="98"/>
  <c r="P707" i="98"/>
  <c r="P711" i="98"/>
  <c r="P767" i="98"/>
  <c r="P771" i="98"/>
  <c r="P775" i="98"/>
  <c r="P779" i="98"/>
  <c r="P787" i="98"/>
  <c r="P795" i="98"/>
  <c r="P803" i="98"/>
  <c r="P811" i="98"/>
  <c r="P819" i="98"/>
  <c r="P827" i="98"/>
  <c r="P835" i="98"/>
  <c r="P843" i="98"/>
  <c r="P851" i="98"/>
  <c r="P859" i="98"/>
  <c r="P867" i="98"/>
  <c r="P875" i="98"/>
  <c r="P883" i="98"/>
  <c r="P891" i="98"/>
  <c r="P899" i="98"/>
  <c r="P907" i="98"/>
  <c r="P915" i="98"/>
  <c r="P661" i="98"/>
  <c r="P923" i="98"/>
  <c r="P931" i="98"/>
  <c r="P939" i="98"/>
  <c r="P947" i="98"/>
  <c r="P955" i="98"/>
  <c r="P963" i="98"/>
  <c r="P979" i="98"/>
  <c r="P987" i="98"/>
  <c r="P995" i="98"/>
  <c r="P971" i="98"/>
  <c r="P783" i="98"/>
  <c r="P791" i="98"/>
  <c r="P799" i="98"/>
  <c r="P807" i="98"/>
  <c r="P815" i="98"/>
  <c r="P823" i="98"/>
  <c r="P831" i="98"/>
  <c r="P839" i="98"/>
  <c r="P847" i="98"/>
  <c r="P855" i="98"/>
  <c r="P863" i="98"/>
  <c r="P871" i="98"/>
  <c r="P879" i="98"/>
  <c r="P887" i="98"/>
  <c r="P895" i="98"/>
  <c r="P903" i="98"/>
  <c r="P911" i="98"/>
  <c r="P919" i="98"/>
  <c r="P927" i="98"/>
  <c r="P935" i="98"/>
  <c r="P943" i="98"/>
  <c r="P951" i="98"/>
  <c r="P959" i="98"/>
  <c r="P967" i="98"/>
  <c r="P975" i="98"/>
  <c r="P983" i="98"/>
  <c r="P991" i="98"/>
  <c r="P999" i="98"/>
  <c r="AU27" i="95"/>
  <c r="BA11" i="95" s="1"/>
  <c r="AU15" i="95"/>
  <c r="AZ11" i="95" s="1"/>
  <c r="AM15" i="95"/>
  <c r="AM14" i="95"/>
  <c r="AL23" i="95" s="1"/>
  <c r="AL14" i="95"/>
  <c r="I22" i="95"/>
  <c r="N22" i="95" s="1"/>
  <c r="H22" i="95"/>
  <c r="M22" i="95" s="1"/>
  <c r="G22" i="95"/>
  <c r="L22" i="95" s="1"/>
  <c r="F22" i="95"/>
  <c r="K22" i="95" s="1"/>
  <c r="J17" i="95"/>
  <c r="Y19" i="98"/>
  <c r="Z12" i="98"/>
  <c r="Y11" i="98"/>
  <c r="AN9" i="98"/>
  <c r="AM9" i="98"/>
  <c r="Y21" i="97"/>
  <c r="Y20" i="97"/>
  <c r="R16" i="97"/>
  <c r="Z14" i="97"/>
  <c r="Z15" i="97" s="1"/>
  <c r="Z21" i="97" s="1"/>
  <c r="Y13" i="97"/>
  <c r="AN11" i="97"/>
  <c r="AM11" i="97"/>
  <c r="AL16" i="95" l="1"/>
  <c r="AM22" i="95"/>
  <c r="Z13" i="98"/>
  <c r="Z19" i="98" s="1"/>
  <c r="AM16" i="95"/>
  <c r="AM23" i="95" s="1"/>
  <c r="N32" i="98"/>
  <c r="P32" i="98" s="1"/>
  <c r="N40" i="98"/>
  <c r="P40" i="98" s="1"/>
  <c r="N53" i="98"/>
  <c r="N158" i="98"/>
  <c r="N218" i="98"/>
  <c r="P218" i="98" s="1"/>
  <c r="N236" i="98"/>
  <c r="N25" i="98"/>
  <c r="P25" i="98" s="1"/>
  <c r="N52" i="98"/>
  <c r="P52" i="98" s="1"/>
  <c r="N65" i="98"/>
  <c r="N81" i="98"/>
  <c r="P81" i="98" s="1"/>
  <c r="N124" i="98"/>
  <c r="N290" i="98"/>
  <c r="N29" i="98"/>
  <c r="P29" i="98" s="1"/>
  <c r="N45" i="98"/>
  <c r="P45" i="98" s="1"/>
  <c r="N109" i="98"/>
  <c r="P109" i="98" s="1"/>
  <c r="N161" i="98"/>
  <c r="P161" i="98" s="1"/>
  <c r="N240" i="98"/>
  <c r="P240" i="98" s="1"/>
  <c r="N23" i="98"/>
  <c r="P23" i="98" s="1"/>
  <c r="N36" i="98"/>
  <c r="P36" i="98" s="1"/>
  <c r="N49" i="98"/>
  <c r="P49" i="98" s="1"/>
  <c r="N100" i="98"/>
  <c r="N138" i="98"/>
  <c r="P138" i="98" s="1"/>
  <c r="N149" i="98"/>
  <c r="P149" i="98" s="1"/>
  <c r="N172" i="98"/>
  <c r="N258" i="98"/>
  <c r="P258" i="98" s="1"/>
  <c r="N276" i="98"/>
  <c r="P276" i="98" s="1"/>
  <c r="P53" i="98"/>
  <c r="N184" i="98"/>
  <c r="N336" i="98"/>
  <c r="P336" i="98" s="1"/>
  <c r="N77" i="98"/>
  <c r="N262" i="98"/>
  <c r="P262" i="98" s="1"/>
  <c r="N164" i="98"/>
  <c r="P164" i="98" s="1"/>
  <c r="N549" i="98"/>
  <c r="P549" i="98" s="1"/>
  <c r="N545" i="98"/>
  <c r="P545" i="98" s="1"/>
  <c r="N541" i="98"/>
  <c r="P541" i="98" s="1"/>
  <c r="N537" i="98"/>
  <c r="N533" i="98"/>
  <c r="P533" i="98" s="1"/>
  <c r="N529" i="98"/>
  <c r="P529" i="98" s="1"/>
  <c r="N525" i="98"/>
  <c r="P525" i="98" s="1"/>
  <c r="N521" i="98"/>
  <c r="P521" i="98" s="1"/>
  <c r="N517" i="98"/>
  <c r="P517" i="98" s="1"/>
  <c r="N513" i="98"/>
  <c r="N509" i="98"/>
  <c r="P509" i="98" s="1"/>
  <c r="N505" i="98"/>
  <c r="N501" i="98"/>
  <c r="P501" i="98" s="1"/>
  <c r="N497" i="98"/>
  <c r="P497" i="98" s="1"/>
  <c r="N493" i="98"/>
  <c r="P493" i="98" s="1"/>
  <c r="N489" i="98"/>
  <c r="P489" i="98" s="1"/>
  <c r="N485" i="98"/>
  <c r="P485" i="98" s="1"/>
  <c r="N481" i="98"/>
  <c r="P481" i="98" s="1"/>
  <c r="N477" i="98"/>
  <c r="P477" i="98" s="1"/>
  <c r="N473" i="98"/>
  <c r="P473" i="98" s="1"/>
  <c r="N469" i="98"/>
  <c r="P469" i="98" s="1"/>
  <c r="N465" i="98"/>
  <c r="P465" i="98" s="1"/>
  <c r="N461" i="98"/>
  <c r="P461" i="98" s="1"/>
  <c r="N457" i="98"/>
  <c r="P457" i="98" s="1"/>
  <c r="N453" i="98"/>
  <c r="P453" i="98" s="1"/>
  <c r="N449" i="98"/>
  <c r="P449" i="98" s="1"/>
  <c r="N547" i="98"/>
  <c r="P547" i="98" s="1"/>
  <c r="N543" i="98"/>
  <c r="P543" i="98" s="1"/>
  <c r="N539" i="98"/>
  <c r="N535" i="98"/>
  <c r="P535" i="98" s="1"/>
  <c r="N531" i="98"/>
  <c r="N527" i="98"/>
  <c r="P527" i="98" s="1"/>
  <c r="N523" i="98"/>
  <c r="P523" i="98" s="1"/>
  <c r="N519" i="98"/>
  <c r="P519" i="98" s="1"/>
  <c r="N515" i="98"/>
  <c r="P515" i="98" s="1"/>
  <c r="N511" i="98"/>
  <c r="N507" i="98"/>
  <c r="P507" i="98" s="1"/>
  <c r="N503" i="98"/>
  <c r="P503" i="98" s="1"/>
  <c r="N499" i="98"/>
  <c r="N495" i="98"/>
  <c r="N491" i="98"/>
  <c r="P491" i="98" s="1"/>
  <c r="N487" i="98"/>
  <c r="P487" i="98" s="1"/>
  <c r="N483" i="98"/>
  <c r="P483" i="98" s="1"/>
  <c r="N479" i="98"/>
  <c r="N475" i="98"/>
  <c r="P475" i="98" s="1"/>
  <c r="N471" i="98"/>
  <c r="P471" i="98" s="1"/>
  <c r="N467" i="98"/>
  <c r="N463" i="98"/>
  <c r="P463" i="98" s="1"/>
  <c r="N459" i="98"/>
  <c r="P459" i="98" s="1"/>
  <c r="N455" i="98"/>
  <c r="P455" i="98" s="1"/>
  <c r="N451" i="98"/>
  <c r="P451" i="98" s="1"/>
  <c r="N447" i="98"/>
  <c r="P447" i="98" s="1"/>
  <c r="N534" i="98"/>
  <c r="P534" i="98" s="1"/>
  <c r="N532" i="98"/>
  <c r="P532" i="98" s="1"/>
  <c r="N502" i="98"/>
  <c r="P502" i="98" s="1"/>
  <c r="N500" i="98"/>
  <c r="P500" i="98" s="1"/>
  <c r="N470" i="98"/>
  <c r="P470" i="98" s="1"/>
  <c r="N468" i="98"/>
  <c r="P468" i="98" s="1"/>
  <c r="N446" i="98"/>
  <c r="P446" i="98" s="1"/>
  <c r="N546" i="98"/>
  <c r="P546" i="98" s="1"/>
  <c r="N544" i="98"/>
  <c r="P544" i="98" s="1"/>
  <c r="N514" i="98"/>
  <c r="P514" i="98" s="1"/>
  <c r="N512" i="98"/>
  <c r="P512" i="98" s="1"/>
  <c r="N482" i="98"/>
  <c r="P482" i="98" s="1"/>
  <c r="N480" i="98"/>
  <c r="P480" i="98" s="1"/>
  <c r="N548" i="98"/>
  <c r="P548" i="98" s="1"/>
  <c r="P539" i="98"/>
  <c r="P537" i="98"/>
  <c r="N518" i="98"/>
  <c r="P518" i="98" s="1"/>
  <c r="N516" i="98"/>
  <c r="P516" i="98" s="1"/>
  <c r="P505" i="98"/>
  <c r="N486" i="98"/>
  <c r="P486" i="98" s="1"/>
  <c r="N484" i="98"/>
  <c r="P484" i="98" s="1"/>
  <c r="N454" i="98"/>
  <c r="P454" i="98" s="1"/>
  <c r="N542" i="98"/>
  <c r="P542" i="98" s="1"/>
  <c r="N508" i="98"/>
  <c r="P508" i="98" s="1"/>
  <c r="N494" i="98"/>
  <c r="P494" i="98" s="1"/>
  <c r="N460" i="98"/>
  <c r="P460" i="98" s="1"/>
  <c r="N448" i="98"/>
  <c r="P448" i="98" s="1"/>
  <c r="N442" i="98"/>
  <c r="P442" i="98" s="1"/>
  <c r="N433" i="98"/>
  <c r="P433" i="98" s="1"/>
  <c r="N426" i="98"/>
  <c r="P426" i="98" s="1"/>
  <c r="N417" i="98"/>
  <c r="P417" i="98" s="1"/>
  <c r="N410" i="98"/>
  <c r="P410" i="98" s="1"/>
  <c r="N538" i="98"/>
  <c r="P538" i="98" s="1"/>
  <c r="P531" i="98"/>
  <c r="N528" i="98"/>
  <c r="P528" i="98" s="1"/>
  <c r="N504" i="98"/>
  <c r="P504" i="98" s="1"/>
  <c r="N490" i="98"/>
  <c r="P490" i="98" s="1"/>
  <c r="N456" i="98"/>
  <c r="P456" i="98" s="1"/>
  <c r="N450" i="98"/>
  <c r="P450" i="98" s="1"/>
  <c r="N440" i="98"/>
  <c r="P440" i="98" s="1"/>
  <c r="N431" i="98"/>
  <c r="P431" i="98" s="1"/>
  <c r="N424" i="98"/>
  <c r="P424" i="98" s="1"/>
  <c r="N415" i="98"/>
  <c r="P415" i="98" s="1"/>
  <c r="N408" i="98"/>
  <c r="P408" i="98" s="1"/>
  <c r="N399" i="98"/>
  <c r="P399" i="98" s="1"/>
  <c r="N392" i="98"/>
  <c r="P392" i="98" s="1"/>
  <c r="N524" i="98"/>
  <c r="P524" i="98" s="1"/>
  <c r="P479" i="98"/>
  <c r="N466" i="98"/>
  <c r="P466" i="98" s="1"/>
  <c r="N445" i="98"/>
  <c r="P445" i="98" s="1"/>
  <c r="N438" i="98"/>
  <c r="P438" i="98" s="1"/>
  <c r="N429" i="98"/>
  <c r="P429" i="98" s="1"/>
  <c r="N422" i="98"/>
  <c r="P422" i="98" s="1"/>
  <c r="N413" i="98"/>
  <c r="P413" i="98" s="1"/>
  <c r="N406" i="98"/>
  <c r="N397" i="98"/>
  <c r="P397" i="98" s="1"/>
  <c r="N390" i="98"/>
  <c r="N381" i="98"/>
  <c r="N374" i="98"/>
  <c r="P374" i="98" s="1"/>
  <c r="N365" i="98"/>
  <c r="P365" i="98" s="1"/>
  <c r="N361" i="98"/>
  <c r="P361" i="98" s="1"/>
  <c r="N357" i="98"/>
  <c r="P357" i="98" s="1"/>
  <c r="N353" i="98"/>
  <c r="P353" i="98" s="1"/>
  <c r="N349" i="98"/>
  <c r="P349" i="98" s="1"/>
  <c r="N345" i="98"/>
  <c r="N341" i="98"/>
  <c r="P341" i="98" s="1"/>
  <c r="N337" i="98"/>
  <c r="P337" i="98" s="1"/>
  <c r="N333" i="98"/>
  <c r="P333" i="98" s="1"/>
  <c r="N329" i="98"/>
  <c r="N325" i="98"/>
  <c r="P325" i="98" s="1"/>
  <c r="N321" i="98"/>
  <c r="P321" i="98" s="1"/>
  <c r="N317" i="98"/>
  <c r="P317" i="98" s="1"/>
  <c r="N313" i="98"/>
  <c r="N309" i="98"/>
  <c r="P309" i="98" s="1"/>
  <c r="N305" i="98"/>
  <c r="P305" i="98" s="1"/>
  <c r="N301" i="98"/>
  <c r="P301" i="98" s="1"/>
  <c r="N297" i="98"/>
  <c r="N293" i="98"/>
  <c r="P293" i="98" s="1"/>
  <c r="P290" i="98"/>
  <c r="N289" i="98"/>
  <c r="P289" i="98" s="1"/>
  <c r="N285" i="98"/>
  <c r="N281" i="98"/>
  <c r="P281" i="98" s="1"/>
  <c r="N277" i="98"/>
  <c r="P277" i="98" s="1"/>
  <c r="N273" i="98"/>
  <c r="P273" i="98" s="1"/>
  <c r="N269" i="98"/>
  <c r="N265" i="98"/>
  <c r="P265" i="98" s="1"/>
  <c r="N261" i="98"/>
  <c r="P261" i="98" s="1"/>
  <c r="N257" i="98"/>
  <c r="P257" i="98" s="1"/>
  <c r="N253" i="98"/>
  <c r="N249" i="98"/>
  <c r="N245" i="98"/>
  <c r="P245" i="98" s="1"/>
  <c r="N241" i="98"/>
  <c r="P241" i="98" s="1"/>
  <c r="N237" i="98"/>
  <c r="P237" i="98" s="1"/>
  <c r="N233" i="98"/>
  <c r="P233" i="98" s="1"/>
  <c r="N229" i="98"/>
  <c r="P229" i="98" s="1"/>
  <c r="N225" i="98"/>
  <c r="P225" i="98" s="1"/>
  <c r="N221" i="98"/>
  <c r="N520" i="98"/>
  <c r="P520" i="98" s="1"/>
  <c r="P513" i="98"/>
  <c r="N510" i="98"/>
  <c r="P510" i="98" s="1"/>
  <c r="N476" i="98"/>
  <c r="P476" i="98" s="1"/>
  <c r="N462" i="98"/>
  <c r="P462" i="98" s="1"/>
  <c r="N452" i="98"/>
  <c r="P452" i="98" s="1"/>
  <c r="N443" i="98"/>
  <c r="P443" i="98" s="1"/>
  <c r="N436" i="98"/>
  <c r="P436" i="98" s="1"/>
  <c r="P432" i="98"/>
  <c r="N427" i="98"/>
  <c r="P427" i="98" s="1"/>
  <c r="N420" i="98"/>
  <c r="P420" i="98" s="1"/>
  <c r="N530" i="98"/>
  <c r="P530" i="98" s="1"/>
  <c r="N506" i="98"/>
  <c r="P506" i="98" s="1"/>
  <c r="P499" i="98"/>
  <c r="N496" i="98"/>
  <c r="P496" i="98" s="1"/>
  <c r="N472" i="98"/>
  <c r="P472" i="98" s="1"/>
  <c r="N458" i="98"/>
  <c r="P458" i="98" s="1"/>
  <c r="N441" i="98"/>
  <c r="P441" i="98" s="1"/>
  <c r="N434" i="98"/>
  <c r="P434" i="98" s="1"/>
  <c r="N425" i="98"/>
  <c r="P425" i="98" s="1"/>
  <c r="N418" i="98"/>
  <c r="P418" i="98" s="1"/>
  <c r="N409" i="98"/>
  <c r="N402" i="98"/>
  <c r="P402" i="98" s="1"/>
  <c r="N393" i="98"/>
  <c r="P393" i="98" s="1"/>
  <c r="N540" i="98"/>
  <c r="P540" i="98" s="1"/>
  <c r="N526" i="98"/>
  <c r="P526" i="98" s="1"/>
  <c r="P495" i="98"/>
  <c r="N492" i="98"/>
  <c r="P492" i="98" s="1"/>
  <c r="N439" i="98"/>
  <c r="P439" i="98" s="1"/>
  <c r="N432" i="98"/>
  <c r="N423" i="98"/>
  <c r="P423" i="98" s="1"/>
  <c r="N416" i="98"/>
  <c r="P416" i="98" s="1"/>
  <c r="N407" i="98"/>
  <c r="P407" i="98" s="1"/>
  <c r="N400" i="98"/>
  <c r="P400" i="98" s="1"/>
  <c r="N391" i="98"/>
  <c r="P391" i="98" s="1"/>
  <c r="N384" i="98"/>
  <c r="P384" i="98" s="1"/>
  <c r="N375" i="98"/>
  <c r="P375" i="98" s="1"/>
  <c r="N368" i="98"/>
  <c r="P368" i="98" s="1"/>
  <c r="N536" i="98"/>
  <c r="P536" i="98" s="1"/>
  <c r="N522" i="98"/>
  <c r="P522" i="98" s="1"/>
  <c r="N488" i="98"/>
  <c r="P488" i="98" s="1"/>
  <c r="N478" i="98"/>
  <c r="P478" i="98" s="1"/>
  <c r="N437" i="98"/>
  <c r="P437" i="98" s="1"/>
  <c r="N430" i="98"/>
  <c r="P430" i="98" s="1"/>
  <c r="N421" i="98"/>
  <c r="P421" i="98" s="1"/>
  <c r="N414" i="98"/>
  <c r="P414" i="98" s="1"/>
  <c r="N405" i="98"/>
  <c r="P405" i="98" s="1"/>
  <c r="N398" i="98"/>
  <c r="P398" i="98" s="1"/>
  <c r="N389" i="98"/>
  <c r="P389" i="98" s="1"/>
  <c r="N382" i="98"/>
  <c r="P382" i="98" s="1"/>
  <c r="N373" i="98"/>
  <c r="P373" i="98" s="1"/>
  <c r="N366" i="98"/>
  <c r="P366" i="98" s="1"/>
  <c r="N363" i="98"/>
  <c r="N359" i="98"/>
  <c r="P359" i="98" s="1"/>
  <c r="N355" i="98"/>
  <c r="P355" i="98" s="1"/>
  <c r="N351" i="98"/>
  <c r="P351" i="98" s="1"/>
  <c r="N347" i="98"/>
  <c r="P347" i="98" s="1"/>
  <c r="N343" i="98"/>
  <c r="P343" i="98" s="1"/>
  <c r="N339" i="98"/>
  <c r="P339" i="98" s="1"/>
  <c r="N335" i="98"/>
  <c r="P335" i="98" s="1"/>
  <c r="N331" i="98"/>
  <c r="N327" i="98"/>
  <c r="N323" i="98"/>
  <c r="P323" i="98" s="1"/>
  <c r="N319" i="98"/>
  <c r="P319" i="98" s="1"/>
  <c r="N315" i="98"/>
  <c r="N311" i="98"/>
  <c r="P311" i="98" s="1"/>
  <c r="N307" i="98"/>
  <c r="P307" i="98" s="1"/>
  <c r="N303" i="98"/>
  <c r="P303" i="98" s="1"/>
  <c r="N299" i="98"/>
  <c r="P299" i="98" s="1"/>
  <c r="N295" i="98"/>
  <c r="N291" i="98"/>
  <c r="P291" i="98" s="1"/>
  <c r="N287" i="98"/>
  <c r="P287" i="98" s="1"/>
  <c r="N283" i="98"/>
  <c r="P283" i="98" s="1"/>
  <c r="N279" i="98"/>
  <c r="P279" i="98" s="1"/>
  <c r="N275" i="98"/>
  <c r="P275" i="98" s="1"/>
  <c r="N271" i="98"/>
  <c r="P271" i="98" s="1"/>
  <c r="N267" i="98"/>
  <c r="P267" i="98" s="1"/>
  <c r="N263" i="98"/>
  <c r="P263" i="98" s="1"/>
  <c r="N259" i="98"/>
  <c r="P259" i="98" s="1"/>
  <c r="N255" i="98"/>
  <c r="P255" i="98" s="1"/>
  <c r="N251" i="98"/>
  <c r="N247" i="98"/>
  <c r="N243" i="98"/>
  <c r="P243" i="98" s="1"/>
  <c r="N239" i="98"/>
  <c r="P239" i="98" s="1"/>
  <c r="P236" i="98"/>
  <c r="N235" i="98"/>
  <c r="P235" i="98" s="1"/>
  <c r="N231" i="98"/>
  <c r="P231" i="98" s="1"/>
  <c r="N227" i="98"/>
  <c r="P227" i="98" s="1"/>
  <c r="N223" i="98"/>
  <c r="P223" i="98" s="1"/>
  <c r="N464" i="98"/>
  <c r="P464" i="98" s="1"/>
  <c r="N428" i="98"/>
  <c r="P428" i="98" s="1"/>
  <c r="N403" i="98"/>
  <c r="P403" i="98" s="1"/>
  <c r="N394" i="98"/>
  <c r="P394" i="98" s="1"/>
  <c r="N372" i="98"/>
  <c r="N369" i="98"/>
  <c r="P369" i="98" s="1"/>
  <c r="P511" i="98"/>
  <c r="N386" i="98"/>
  <c r="P386" i="98" s="1"/>
  <c r="N383" i="98"/>
  <c r="P383" i="98" s="1"/>
  <c r="N380" i="98"/>
  <c r="P380" i="98" s="1"/>
  <c r="N412" i="98"/>
  <c r="P412" i="98" s="1"/>
  <c r="P406" i="98"/>
  <c r="N377" i="98"/>
  <c r="P377" i="98" s="1"/>
  <c r="N371" i="98"/>
  <c r="P371" i="98" s="1"/>
  <c r="P363" i="98"/>
  <c r="N344" i="98"/>
  <c r="P344" i="98" s="1"/>
  <c r="N342" i="98"/>
  <c r="P342" i="98" s="1"/>
  <c r="P331" i="98"/>
  <c r="N312" i="98"/>
  <c r="P312" i="98" s="1"/>
  <c r="N310" i="98"/>
  <c r="P310" i="98" s="1"/>
  <c r="N302" i="98"/>
  <c r="P302" i="98" s="1"/>
  <c r="N286" i="98"/>
  <c r="P286" i="98" s="1"/>
  <c r="N270" i="98"/>
  <c r="P270" i="98" s="1"/>
  <c r="N254" i="98"/>
  <c r="P254" i="98" s="1"/>
  <c r="N238" i="98"/>
  <c r="P238" i="98" s="1"/>
  <c r="N222" i="98"/>
  <c r="P222" i="98" s="1"/>
  <c r="N219" i="98"/>
  <c r="N215" i="98"/>
  <c r="P215" i="98" s="1"/>
  <c r="N211" i="98"/>
  <c r="P211" i="98" s="1"/>
  <c r="N207" i="98"/>
  <c r="P207" i="98" s="1"/>
  <c r="N203" i="98"/>
  <c r="P203" i="98" s="1"/>
  <c r="N199" i="98"/>
  <c r="P199" i="98" s="1"/>
  <c r="N195" i="98"/>
  <c r="P195" i="98" s="1"/>
  <c r="N191" i="98"/>
  <c r="P191" i="98" s="1"/>
  <c r="N187" i="98"/>
  <c r="P184" i="98"/>
  <c r="N183" i="98"/>
  <c r="P183" i="98" s="1"/>
  <c r="N179" i="98"/>
  <c r="P179" i="98" s="1"/>
  <c r="N175" i="98"/>
  <c r="P175" i="98" s="1"/>
  <c r="P172" i="98"/>
  <c r="N171" i="98"/>
  <c r="P171" i="98" s="1"/>
  <c r="N167" i="98"/>
  <c r="P167" i="98" s="1"/>
  <c r="N163" i="98"/>
  <c r="P163" i="98" s="1"/>
  <c r="N159" i="98"/>
  <c r="P159" i="98" s="1"/>
  <c r="N155" i="98"/>
  <c r="P155" i="98" s="1"/>
  <c r="N151" i="98"/>
  <c r="P151" i="98" s="1"/>
  <c r="N147" i="98"/>
  <c r="P147" i="98" s="1"/>
  <c r="N143" i="98"/>
  <c r="P143" i="98" s="1"/>
  <c r="N139" i="98"/>
  <c r="P139" i="98" s="1"/>
  <c r="N135" i="98"/>
  <c r="P135" i="98" s="1"/>
  <c r="N131" i="98"/>
  <c r="P131" i="98" s="1"/>
  <c r="N127" i="98"/>
  <c r="P127" i="98" s="1"/>
  <c r="N435" i="98"/>
  <c r="P435" i="98" s="1"/>
  <c r="N411" i="98"/>
  <c r="P411" i="98" s="1"/>
  <c r="N401" i="98"/>
  <c r="P401" i="98" s="1"/>
  <c r="N396" i="98"/>
  <c r="P396" i="98" s="1"/>
  <c r="N388" i="98"/>
  <c r="P388" i="98" s="1"/>
  <c r="N385" i="98"/>
  <c r="P385" i="98" s="1"/>
  <c r="N474" i="98"/>
  <c r="P474" i="98" s="1"/>
  <c r="N419" i="98"/>
  <c r="P419" i="98" s="1"/>
  <c r="N379" i="98"/>
  <c r="P379" i="98" s="1"/>
  <c r="N352" i="98"/>
  <c r="P352" i="98" s="1"/>
  <c r="N350" i="98"/>
  <c r="P350" i="98" s="1"/>
  <c r="N320" i="98"/>
  <c r="P320" i="98" s="1"/>
  <c r="N318" i="98"/>
  <c r="P318" i="98" s="1"/>
  <c r="N298" i="98"/>
  <c r="P298" i="98" s="1"/>
  <c r="N282" i="98"/>
  <c r="P282" i="98" s="1"/>
  <c r="N266" i="98"/>
  <c r="P266" i="98" s="1"/>
  <c r="N250" i="98"/>
  <c r="P250" i="98" s="1"/>
  <c r="N234" i="98"/>
  <c r="P234" i="98" s="1"/>
  <c r="N220" i="98"/>
  <c r="P220" i="98" s="1"/>
  <c r="N216" i="98"/>
  <c r="P216" i="98" s="1"/>
  <c r="N212" i="98"/>
  <c r="P212" i="98" s="1"/>
  <c r="N208" i="98"/>
  <c r="P208" i="98" s="1"/>
  <c r="N204" i="98"/>
  <c r="P204" i="98" s="1"/>
  <c r="N200" i="98"/>
  <c r="P200" i="98" s="1"/>
  <c r="N498" i="98"/>
  <c r="P498" i="98" s="1"/>
  <c r="P409" i="98"/>
  <c r="N395" i="98"/>
  <c r="P395" i="98" s="1"/>
  <c r="N387" i="98"/>
  <c r="P387" i="98" s="1"/>
  <c r="N376" i="98"/>
  <c r="P376" i="98" s="1"/>
  <c r="N356" i="98"/>
  <c r="P356" i="98" s="1"/>
  <c r="N354" i="98"/>
  <c r="P354" i="98" s="1"/>
  <c r="P345" i="98"/>
  <c r="N324" i="98"/>
  <c r="P324" i="98" s="1"/>
  <c r="N322" i="98"/>
  <c r="P322" i="98" s="1"/>
  <c r="P313" i="98"/>
  <c r="N296" i="98"/>
  <c r="P296" i="98" s="1"/>
  <c r="P285" i="98"/>
  <c r="N280" i="98"/>
  <c r="P280" i="98" s="1"/>
  <c r="P269" i="98"/>
  <c r="N264" i="98"/>
  <c r="P264" i="98" s="1"/>
  <c r="P253" i="98"/>
  <c r="N248" i="98"/>
  <c r="P248" i="98" s="1"/>
  <c r="N232" i="98"/>
  <c r="P232" i="98" s="1"/>
  <c r="P221" i="98"/>
  <c r="P381" i="98"/>
  <c r="P372" i="98"/>
  <c r="N404" i="98"/>
  <c r="P404" i="98" s="1"/>
  <c r="N364" i="98"/>
  <c r="P364" i="98" s="1"/>
  <c r="N378" i="98"/>
  <c r="P378" i="98" s="1"/>
  <c r="N370" i="98"/>
  <c r="P370" i="98" s="1"/>
  <c r="N358" i="98"/>
  <c r="P358" i="98" s="1"/>
  <c r="N348" i="98"/>
  <c r="P348" i="98" s="1"/>
  <c r="N338" i="98"/>
  <c r="P338" i="98" s="1"/>
  <c r="N314" i="98"/>
  <c r="P314" i="98" s="1"/>
  <c r="N304" i="98"/>
  <c r="P304" i="98" s="1"/>
  <c r="P295" i="98"/>
  <c r="N284" i="98"/>
  <c r="P284" i="98" s="1"/>
  <c r="N278" i="98"/>
  <c r="P278" i="98" s="1"/>
  <c r="N244" i="98"/>
  <c r="P244" i="98" s="1"/>
  <c r="N202" i="98"/>
  <c r="P202" i="98" s="1"/>
  <c r="N198" i="98"/>
  <c r="P198" i="98" s="1"/>
  <c r="N189" i="98"/>
  <c r="P189" i="98" s="1"/>
  <c r="P187" i="98"/>
  <c r="N182" i="98"/>
  <c r="P182" i="98" s="1"/>
  <c r="N173" i="98"/>
  <c r="P173" i="98" s="1"/>
  <c r="N166" i="98"/>
  <c r="P166" i="98" s="1"/>
  <c r="N157" i="98"/>
  <c r="P157" i="98" s="1"/>
  <c r="N150" i="98"/>
  <c r="N141" i="98"/>
  <c r="P141" i="98" s="1"/>
  <c r="N134" i="98"/>
  <c r="P134" i="98" s="1"/>
  <c r="N125" i="98"/>
  <c r="N122" i="98"/>
  <c r="P122" i="98" s="1"/>
  <c r="N118" i="98"/>
  <c r="P118" i="98" s="1"/>
  <c r="N114" i="98"/>
  <c r="P114" i="98" s="1"/>
  <c r="N110" i="98"/>
  <c r="P110" i="98" s="1"/>
  <c r="N106" i="98"/>
  <c r="P106" i="98" s="1"/>
  <c r="N102" i="98"/>
  <c r="P102" i="98" s="1"/>
  <c r="N98" i="98"/>
  <c r="P98" i="98" s="1"/>
  <c r="N94" i="98"/>
  <c r="N90" i="98"/>
  <c r="P90" i="98" s="1"/>
  <c r="N86" i="98"/>
  <c r="P86" i="98" s="1"/>
  <c r="N82" i="98"/>
  <c r="P82" i="98" s="1"/>
  <c r="N78" i="98"/>
  <c r="P78" i="98" s="1"/>
  <c r="N74" i="98"/>
  <c r="P74" i="98" s="1"/>
  <c r="N70" i="98"/>
  <c r="P70" i="98" s="1"/>
  <c r="N66" i="98"/>
  <c r="P66" i="98" s="1"/>
  <c r="N62" i="98"/>
  <c r="P62" i="98" s="1"/>
  <c r="N58" i="98"/>
  <c r="P58" i="98" s="1"/>
  <c r="N54" i="98"/>
  <c r="P54" i="98" s="1"/>
  <c r="N50" i="98"/>
  <c r="P50" i="98" s="1"/>
  <c r="N46" i="98"/>
  <c r="P46" i="98" s="1"/>
  <c r="N42" i="98"/>
  <c r="P42" i="98" s="1"/>
  <c r="N38" i="98"/>
  <c r="P38" i="98" s="1"/>
  <c r="N34" i="98"/>
  <c r="P34" i="98" s="1"/>
  <c r="N30" i="98"/>
  <c r="P30" i="98" s="1"/>
  <c r="N26" i="98"/>
  <c r="P26" i="98" s="1"/>
  <c r="N22" i="98"/>
  <c r="P467" i="98"/>
  <c r="P390" i="98"/>
  <c r="N362" i="98"/>
  <c r="P362" i="98" s="1"/>
  <c r="N330" i="98"/>
  <c r="P330" i="98" s="1"/>
  <c r="P297" i="98"/>
  <c r="N272" i="98"/>
  <c r="P272" i="98" s="1"/>
  <c r="N252" i="98"/>
  <c r="P252" i="98" s="1"/>
  <c r="N246" i="98"/>
  <c r="P246" i="98" s="1"/>
  <c r="N210" i="98"/>
  <c r="P210" i="98" s="1"/>
  <c r="N194" i="98"/>
  <c r="P194" i="98" s="1"/>
  <c r="N185" i="98"/>
  <c r="P185" i="98" s="1"/>
  <c r="N178" i="98"/>
  <c r="P178" i="98" s="1"/>
  <c r="N169" i="98"/>
  <c r="P169" i="98" s="1"/>
  <c r="N162" i="98"/>
  <c r="P162" i="98" s="1"/>
  <c r="P158" i="98"/>
  <c r="N153" i="98"/>
  <c r="P153" i="98" s="1"/>
  <c r="N146" i="98"/>
  <c r="P146" i="98" s="1"/>
  <c r="N137" i="98"/>
  <c r="P137" i="98" s="1"/>
  <c r="N130" i="98"/>
  <c r="P130" i="98" s="1"/>
  <c r="N119" i="98"/>
  <c r="P119" i="98" s="1"/>
  <c r="N115" i="98"/>
  <c r="P115" i="98" s="1"/>
  <c r="N111" i="98"/>
  <c r="P111" i="98" s="1"/>
  <c r="N107" i="98"/>
  <c r="P107" i="98" s="1"/>
  <c r="N103" i="98"/>
  <c r="P103" i="98" s="1"/>
  <c r="P100" i="98"/>
  <c r="N99" i="98"/>
  <c r="P99" i="98" s="1"/>
  <c r="N95" i="98"/>
  <c r="P95" i="98" s="1"/>
  <c r="N91" i="98"/>
  <c r="P91" i="98" s="1"/>
  <c r="N87" i="98"/>
  <c r="P87" i="98" s="1"/>
  <c r="N83" i="98"/>
  <c r="P83" i="98" s="1"/>
  <c r="N79" i="98"/>
  <c r="P79" i="98" s="1"/>
  <c r="N75" i="98"/>
  <c r="P75" i="98" s="1"/>
  <c r="N71" i="98"/>
  <c r="P71" i="98" s="1"/>
  <c r="N67" i="98"/>
  <c r="P67" i="98" s="1"/>
  <c r="N63" i="98"/>
  <c r="P63" i="98" s="1"/>
  <c r="N59" i="98"/>
  <c r="P59" i="98" s="1"/>
  <c r="N55" i="98"/>
  <c r="P55" i="98" s="1"/>
  <c r="N51" i="98"/>
  <c r="P51" i="98" s="1"/>
  <c r="N47" i="98"/>
  <c r="P47" i="98" s="1"/>
  <c r="N43" i="98"/>
  <c r="P43" i="98" s="1"/>
  <c r="N39" i="98"/>
  <c r="P39" i="98" s="1"/>
  <c r="N35" i="98"/>
  <c r="P35" i="98" s="1"/>
  <c r="N444" i="98"/>
  <c r="P444" i="98" s="1"/>
  <c r="N367" i="98"/>
  <c r="P367" i="98" s="1"/>
  <c r="N340" i="98"/>
  <c r="P340" i="98" s="1"/>
  <c r="N326" i="98"/>
  <c r="P326" i="98" s="1"/>
  <c r="N316" i="98"/>
  <c r="P316" i="98" s="1"/>
  <c r="N306" i="98"/>
  <c r="P306" i="98" s="1"/>
  <c r="N300" i="98"/>
  <c r="P300" i="98" s="1"/>
  <c r="N294" i="98"/>
  <c r="P294" i="98" s="1"/>
  <c r="N260" i="98"/>
  <c r="P260" i="98" s="1"/>
  <c r="P251" i="98"/>
  <c r="N226" i="98"/>
  <c r="P226" i="98" s="1"/>
  <c r="N214" i="98"/>
  <c r="P214" i="98" s="1"/>
  <c r="N201" i="98"/>
  <c r="P201" i="98" s="1"/>
  <c r="N192" i="98"/>
  <c r="P192" i="98" s="1"/>
  <c r="N176" i="98"/>
  <c r="P176" i="98" s="1"/>
  <c r="N160" i="98"/>
  <c r="P160" i="98" s="1"/>
  <c r="N144" i="98"/>
  <c r="P144" i="98" s="1"/>
  <c r="N128" i="98"/>
  <c r="P128" i="98" s="1"/>
  <c r="N123" i="98"/>
  <c r="P123" i="98" s="1"/>
  <c r="P329" i="98"/>
  <c r="N308" i="98"/>
  <c r="P308" i="98" s="1"/>
  <c r="N230" i="98"/>
  <c r="P230" i="98" s="1"/>
  <c r="N197" i="98"/>
  <c r="P197" i="98" s="1"/>
  <c r="N186" i="98"/>
  <c r="P186" i="98" s="1"/>
  <c r="N152" i="98"/>
  <c r="P152" i="98" s="1"/>
  <c r="N132" i="98"/>
  <c r="P132" i="98" s="1"/>
  <c r="N129" i="98"/>
  <c r="P129" i="98" s="1"/>
  <c r="N126" i="98"/>
  <c r="P126" i="98" s="1"/>
  <c r="N117" i="98"/>
  <c r="P117" i="98" s="1"/>
  <c r="N104" i="98"/>
  <c r="P104" i="98" s="1"/>
  <c r="N85" i="98"/>
  <c r="P85" i="98" s="1"/>
  <c r="N72" i="98"/>
  <c r="P72" i="98" s="1"/>
  <c r="N217" i="98"/>
  <c r="P217" i="98" s="1"/>
  <c r="N180" i="98"/>
  <c r="P180" i="98" s="1"/>
  <c r="N177" i="98"/>
  <c r="P177" i="98" s="1"/>
  <c r="N174" i="98"/>
  <c r="P174" i="98" s="1"/>
  <c r="N140" i="98"/>
  <c r="P140" i="98" s="1"/>
  <c r="N121" i="98"/>
  <c r="P121" i="98" s="1"/>
  <c r="N108" i="98"/>
  <c r="P108" i="98" s="1"/>
  <c r="N89" i="98"/>
  <c r="P89" i="98" s="1"/>
  <c r="N76" i="98"/>
  <c r="P76" i="98" s="1"/>
  <c r="P65" i="98"/>
  <c r="N57" i="98"/>
  <c r="P57" i="98" s="1"/>
  <c r="N44" i="98"/>
  <c r="P44" i="98" s="1"/>
  <c r="N334" i="98"/>
  <c r="P334" i="98" s="1"/>
  <c r="N328" i="98"/>
  <c r="P328" i="98" s="1"/>
  <c r="N288" i="98"/>
  <c r="P288" i="98" s="1"/>
  <c r="N274" i="98"/>
  <c r="P274" i="98" s="1"/>
  <c r="P247" i="98"/>
  <c r="N213" i="98"/>
  <c r="P213" i="98" s="1"/>
  <c r="N188" i="98"/>
  <c r="P188" i="98" s="1"/>
  <c r="N165" i="98"/>
  <c r="P165" i="98" s="1"/>
  <c r="N154" i="98"/>
  <c r="P154" i="98" s="1"/>
  <c r="N112" i="98"/>
  <c r="P112" i="98" s="1"/>
  <c r="N93" i="98"/>
  <c r="P93" i="98" s="1"/>
  <c r="N80" i="98"/>
  <c r="P80" i="98" s="1"/>
  <c r="N61" i="98"/>
  <c r="P61" i="98" s="1"/>
  <c r="N48" i="98"/>
  <c r="P48" i="98" s="1"/>
  <c r="N28" i="98"/>
  <c r="P28" i="98" s="1"/>
  <c r="N292" i="98"/>
  <c r="P292" i="98" s="1"/>
  <c r="N256" i="98"/>
  <c r="P256" i="98" s="1"/>
  <c r="N242" i="98"/>
  <c r="P242" i="98" s="1"/>
  <c r="N228" i="98"/>
  <c r="P228" i="98" s="1"/>
  <c r="N224" i="98"/>
  <c r="P224" i="98" s="1"/>
  <c r="N209" i="98"/>
  <c r="P209" i="98" s="1"/>
  <c r="N206" i="98"/>
  <c r="P206" i="98" s="1"/>
  <c r="N168" i="98"/>
  <c r="P168" i="98" s="1"/>
  <c r="N148" i="98"/>
  <c r="P148" i="98" s="1"/>
  <c r="N145" i="98"/>
  <c r="P145" i="98" s="1"/>
  <c r="N142" i="98"/>
  <c r="P142" i="98" s="1"/>
  <c r="P125" i="98"/>
  <c r="N116" i="98"/>
  <c r="P116" i="98" s="1"/>
  <c r="N97" i="98"/>
  <c r="P97" i="98" s="1"/>
  <c r="N84" i="98"/>
  <c r="P84" i="98" s="1"/>
  <c r="N360" i="98"/>
  <c r="P360" i="98" s="1"/>
  <c r="N332" i="98"/>
  <c r="P332" i="98" s="1"/>
  <c r="P327" i="98"/>
  <c r="P315" i="98"/>
  <c r="P219" i="98"/>
  <c r="N205" i="98"/>
  <c r="P205" i="98" s="1"/>
  <c r="N196" i="98"/>
  <c r="P196" i="98" s="1"/>
  <c r="N193" i="98"/>
  <c r="P193" i="98" s="1"/>
  <c r="N190" i="98"/>
  <c r="P190" i="98" s="1"/>
  <c r="N156" i="98"/>
  <c r="P156" i="98" s="1"/>
  <c r="P150" i="98"/>
  <c r="N133" i="98"/>
  <c r="P133" i="98" s="1"/>
  <c r="N120" i="98"/>
  <c r="P120" i="98" s="1"/>
  <c r="N101" i="98"/>
  <c r="P101" i="98" s="1"/>
  <c r="N88" i="98"/>
  <c r="P88" i="98" s="1"/>
  <c r="P77" i="98"/>
  <c r="N69" i="98"/>
  <c r="P69" i="98" s="1"/>
  <c r="N56" i="98"/>
  <c r="P56" i="98" s="1"/>
  <c r="N37" i="98"/>
  <c r="P37" i="98" s="1"/>
  <c r="N33" i="98"/>
  <c r="P33" i="98" s="1"/>
  <c r="N24" i="98"/>
  <c r="P22" i="98"/>
  <c r="N268" i="98"/>
  <c r="P268" i="98" s="1"/>
  <c r="N181" i="98"/>
  <c r="P181" i="98" s="1"/>
  <c r="N170" i="98"/>
  <c r="P170" i="98" s="1"/>
  <c r="N136" i="98"/>
  <c r="P136" i="98" s="1"/>
  <c r="P124" i="98"/>
  <c r="N105" i="98"/>
  <c r="P105" i="98" s="1"/>
  <c r="P94" i="98"/>
  <c r="N92" i="98"/>
  <c r="P92" i="98" s="1"/>
  <c r="N73" i="98"/>
  <c r="P73" i="98" s="1"/>
  <c r="N60" i="98"/>
  <c r="P60" i="98" s="1"/>
  <c r="N41" i="98"/>
  <c r="P41" i="98" s="1"/>
  <c r="N31" i="98"/>
  <c r="P31" i="98" s="1"/>
  <c r="Y13" i="98"/>
  <c r="P24" i="98"/>
  <c r="N27" i="98"/>
  <c r="P27" i="98" s="1"/>
  <c r="N68" i="98"/>
  <c r="P68" i="98" s="1"/>
  <c r="N113" i="98"/>
  <c r="P113" i="98" s="1"/>
  <c r="N64" i="98"/>
  <c r="P64" i="98" s="1"/>
  <c r="N96" i="98"/>
  <c r="P96" i="98" s="1"/>
  <c r="P249" i="98"/>
  <c r="Z20" i="97"/>
  <c r="Y15" i="97"/>
  <c r="R16" i="93"/>
  <c r="AV12" i="95" l="1"/>
  <c r="AU12" i="95"/>
  <c r="AT12" i="95"/>
  <c r="AS12" i="95"/>
  <c r="AV11" i="95"/>
  <c r="AU11" i="95"/>
  <c r="AT11" i="95"/>
  <c r="AS11" i="95"/>
  <c r="L15" i="95"/>
  <c r="AW12" i="95" s="1"/>
  <c r="L14" i="95"/>
  <c r="V11" i="95"/>
  <c r="AV18" i="95" s="1"/>
  <c r="AV30" i="95" s="1"/>
  <c r="U11" i="95"/>
  <c r="AU18" i="95" s="1"/>
  <c r="AU30" i="95" s="1"/>
  <c r="T11" i="95"/>
  <c r="AT18" i="95" s="1"/>
  <c r="AT30" i="95" s="1"/>
  <c r="S11" i="95"/>
  <c r="AS18" i="95" s="1"/>
  <c r="AS30" i="95" s="1"/>
  <c r="AW11" i="95" l="1"/>
  <c r="Y21" i="93" l="1"/>
  <c r="Y20" i="93"/>
  <c r="Y13" i="93"/>
  <c r="Z14" i="93"/>
  <c r="AN11" i="93"/>
  <c r="AM11" i="93"/>
  <c r="Y15" i="93" l="1"/>
  <c r="Z20" i="93"/>
  <c r="Z15" i="93"/>
  <c r="Z21" i="93" s="1"/>
  <c r="F788" i="68" l="1"/>
  <c r="F780" i="68"/>
  <c r="F772" i="68"/>
  <c r="F764" i="68"/>
  <c r="F756" i="68"/>
  <c r="F748" i="68"/>
  <c r="F740" i="68"/>
  <c r="F732" i="68"/>
  <c r="F724" i="68"/>
  <c r="F716" i="68"/>
  <c r="F708" i="68"/>
  <c r="F700" i="68"/>
  <c r="F692" i="68"/>
  <c r="F684" i="68"/>
  <c r="F676" i="68"/>
  <c r="F668" i="68"/>
  <c r="F660" i="68"/>
  <c r="F652" i="68"/>
  <c r="F644" i="68"/>
  <c r="F636" i="68"/>
  <c r="F628" i="68"/>
  <c r="F620" i="68"/>
  <c r="F612" i="68"/>
  <c r="F604" i="68"/>
  <c r="F596" i="68"/>
  <c r="F588" i="68"/>
  <c r="F580" i="68"/>
  <c r="F572" i="68"/>
  <c r="F564" i="68"/>
  <c r="F556" i="68"/>
  <c r="F548" i="68"/>
  <c r="F540" i="68"/>
  <c r="F532" i="68"/>
  <c r="F524" i="68"/>
  <c r="F516" i="68"/>
  <c r="F508" i="68"/>
  <c r="F500" i="68"/>
  <c r="F492" i="68"/>
  <c r="F484" i="68"/>
  <c r="F476" i="68"/>
  <c r="F468" i="68"/>
  <c r="F460" i="68"/>
  <c r="F452" i="68"/>
  <c r="F444" i="68"/>
  <c r="F436" i="68"/>
  <c r="F428" i="68"/>
  <c r="F420" i="68"/>
  <c r="F412" i="68"/>
  <c r="F404" i="68"/>
  <c r="F396" i="68"/>
  <c r="F388" i="68"/>
  <c r="F380" i="68"/>
  <c r="F372" i="68"/>
  <c r="F364" i="68"/>
  <c r="F356" i="68"/>
  <c r="F348" i="68"/>
  <c r="F340" i="68"/>
  <c r="F332" i="68"/>
  <c r="F324" i="68"/>
  <c r="F316" i="68"/>
  <c r="F308" i="68"/>
  <c r="F300" i="68"/>
  <c r="F292" i="68"/>
  <c r="F285" i="68"/>
  <c r="F277" i="68"/>
  <c r="F269" i="68"/>
  <c r="F261" i="68"/>
  <c r="F253" i="68"/>
  <c r="F245" i="68"/>
  <c r="F237" i="68"/>
  <c r="F229" i="68"/>
  <c r="F221" i="68"/>
  <c r="F213" i="68"/>
  <c r="F205" i="68"/>
  <c r="F197" i="68"/>
  <c r="F189" i="68"/>
  <c r="F181" i="68"/>
  <c r="F173" i="68"/>
  <c r="F165" i="68"/>
  <c r="F157" i="68"/>
  <c r="F149" i="68"/>
  <c r="F141" i="68"/>
  <c r="F133" i="68"/>
  <c r="F787" i="68"/>
  <c r="F779" i="68"/>
  <c r="F771" i="68"/>
  <c r="F763" i="68"/>
  <c r="F755" i="68"/>
  <c r="F747" i="68"/>
  <c r="F739" i="68"/>
  <c r="F731" i="68"/>
  <c r="F723" i="68"/>
  <c r="F715" i="68"/>
  <c r="F707" i="68"/>
  <c r="F699" i="68"/>
  <c r="F691" i="68"/>
  <c r="F683" i="68"/>
  <c r="F675" i="68"/>
  <c r="F667" i="68"/>
  <c r="F659" i="68"/>
  <c r="F651" i="68"/>
  <c r="F643" i="68"/>
  <c r="F635" i="68"/>
  <c r="F627" i="68"/>
  <c r="F619" i="68"/>
  <c r="F611" i="68"/>
  <c r="F603" i="68"/>
  <c r="F595" i="68"/>
  <c r="F587" i="68"/>
  <c r="F579" i="68"/>
  <c r="F571" i="68"/>
  <c r="F563" i="68"/>
  <c r="F555" i="68"/>
  <c r="F547" i="68"/>
  <c r="F539" i="68"/>
  <c r="F531" i="68"/>
  <c r="F523" i="68"/>
  <c r="F515" i="68"/>
  <c r="F507" i="68"/>
  <c r="F499" i="68"/>
  <c r="F491" i="68"/>
  <c r="F483" i="68"/>
  <c r="F475" i="68"/>
  <c r="F467" i="68"/>
  <c r="F459" i="68"/>
  <c r="F451" i="68"/>
  <c r="F443" i="68"/>
  <c r="F435" i="68"/>
  <c r="F427" i="68"/>
  <c r="F419" i="68"/>
  <c r="F411" i="68"/>
  <c r="F403" i="68"/>
  <c r="F395" i="68"/>
  <c r="F387" i="68"/>
  <c r="F379" i="68"/>
  <c r="F371" i="68"/>
  <c r="F363" i="68"/>
  <c r="F355" i="68"/>
  <c r="F347" i="68"/>
  <c r="F339" i="68"/>
  <c r="F331" i="68"/>
  <c r="F323" i="68"/>
  <c r="F315" i="68"/>
  <c r="F307" i="68"/>
  <c r="F299" i="68"/>
  <c r="F291" i="68"/>
  <c r="F284" i="68"/>
  <c r="F276" i="68"/>
  <c r="F268" i="68"/>
  <c r="F260" i="68"/>
  <c r="F252" i="68"/>
  <c r="F244" i="68"/>
  <c r="F236" i="68"/>
  <c r="F228" i="68"/>
  <c r="F220" i="68"/>
  <c r="F212" i="68"/>
  <c r="F204" i="68"/>
  <c r="F196" i="68"/>
  <c r="F188" i="68"/>
  <c r="F180" i="68"/>
  <c r="F172" i="68"/>
  <c r="F164" i="68"/>
  <c r="F156" i="68"/>
  <c r="F148" i="68"/>
  <c r="F140" i="68"/>
  <c r="F132" i="68"/>
  <c r="F124" i="68"/>
  <c r="F116" i="68"/>
  <c r="F786" i="68"/>
  <c r="F778" i="68"/>
  <c r="F770" i="68"/>
  <c r="F762" i="68"/>
  <c r="F754" i="68"/>
  <c r="F746" i="68"/>
  <c r="F738" i="68"/>
  <c r="F730" i="68"/>
  <c r="F722" i="68"/>
  <c r="F714" i="68"/>
  <c r="F706" i="68"/>
  <c r="F698" i="68"/>
  <c r="F690" i="68"/>
  <c r="F682" i="68"/>
  <c r="F674" i="68"/>
  <c r="F666" i="68"/>
  <c r="F658" i="68"/>
  <c r="F650" i="68"/>
  <c r="F642" i="68"/>
  <c r="F634" i="68"/>
  <c r="F626" i="68"/>
  <c r="F618" i="68"/>
  <c r="F610" i="68"/>
  <c r="F602" i="68"/>
  <c r="F594" i="68"/>
  <c r="F586" i="68"/>
  <c r="F578" i="68"/>
  <c r="F570" i="68"/>
  <c r="F562" i="68"/>
  <c r="F554" i="68"/>
  <c r="F546" i="68"/>
  <c r="F538" i="68"/>
  <c r="F530" i="68"/>
  <c r="F522" i="68"/>
  <c r="F514" i="68"/>
  <c r="F506" i="68"/>
  <c r="F498" i="68"/>
  <c r="F490" i="68"/>
  <c r="F482" i="68"/>
  <c r="F474" i="68"/>
  <c r="F466" i="68"/>
  <c r="F458" i="68"/>
  <c r="F450" i="68"/>
  <c r="F442" i="68"/>
  <c r="F434" i="68"/>
  <c r="F426" i="68"/>
  <c r="F418" i="68"/>
  <c r="F410" i="68"/>
  <c r="F402" i="68"/>
  <c r="F394" i="68"/>
  <c r="F386" i="68"/>
  <c r="F378" i="68"/>
  <c r="F370" i="68"/>
  <c r="F362" i="68"/>
  <c r="F354" i="68"/>
  <c r="F346" i="68"/>
  <c r="F338" i="68"/>
  <c r="F330" i="68"/>
  <c r="F322" i="68"/>
  <c r="F314" i="68"/>
  <c r="F306" i="68"/>
  <c r="F298" i="68"/>
  <c r="F290" i="68"/>
  <c r="F283" i="68"/>
  <c r="F275" i="68"/>
  <c r="F267" i="68"/>
  <c r="F259" i="68"/>
  <c r="F251" i="68"/>
  <c r="F243" i="68"/>
  <c r="F235" i="68"/>
  <c r="F227" i="68"/>
  <c r="F219" i="68"/>
  <c r="F211" i="68"/>
  <c r="F203" i="68"/>
  <c r="F195" i="68"/>
  <c r="F187" i="68"/>
  <c r="F179" i="68"/>
  <c r="F171" i="68"/>
  <c r="F163" i="68"/>
  <c r="F155" i="68"/>
  <c r="F147" i="68"/>
  <c r="F139" i="68"/>
  <c r="F131" i="68"/>
  <c r="F123" i="68"/>
  <c r="F115" i="68"/>
  <c r="F785" i="68"/>
  <c r="F777" i="68"/>
  <c r="F769" i="68"/>
  <c r="F761" i="68"/>
  <c r="F753" i="68"/>
  <c r="F745" i="68"/>
  <c r="F737" i="68"/>
  <c r="F729" i="68"/>
  <c r="F721" i="68"/>
  <c r="F713" i="68"/>
  <c r="F705" i="68"/>
  <c r="F697" i="68"/>
  <c r="F689" i="68"/>
  <c r="F681" i="68"/>
  <c r="F673" i="68"/>
  <c r="F665" i="68"/>
  <c r="F657" i="68"/>
  <c r="F649" i="68"/>
  <c r="F641" i="68"/>
  <c r="F633" i="68"/>
  <c r="F625" i="68"/>
  <c r="F617" i="68"/>
  <c r="F609" i="68"/>
  <c r="F601" i="68"/>
  <c r="F593" i="68"/>
  <c r="F585" i="68"/>
  <c r="F577" i="68"/>
  <c r="F569" i="68"/>
  <c r="F561" i="68"/>
  <c r="F553" i="68"/>
  <c r="F545" i="68"/>
  <c r="F537" i="68"/>
  <c r="F529" i="68"/>
  <c r="F521" i="68"/>
  <c r="F513" i="68"/>
  <c r="F505" i="68"/>
  <c r="F497" i="68"/>
  <c r="F489" i="68"/>
  <c r="F481" i="68"/>
  <c r="F473" i="68"/>
  <c r="F465" i="68"/>
  <c r="F457" i="68"/>
  <c r="F449" i="68"/>
  <c r="F441" i="68"/>
  <c r="F433" i="68"/>
  <c r="F425" i="68"/>
  <c r="F417" i="68"/>
  <c r="F409" i="68"/>
  <c r="F401" i="68"/>
  <c r="F393" i="68"/>
  <c r="F385" i="68"/>
  <c r="F377" i="68"/>
  <c r="F369" i="68"/>
  <c r="F361" i="68"/>
  <c r="F353" i="68"/>
  <c r="F345" i="68"/>
  <c r="F337" i="68"/>
  <c r="F329" i="68"/>
  <c r="F321" i="68"/>
  <c r="F313" i="68"/>
  <c r="F305" i="68"/>
  <c r="F297" i="68"/>
  <c r="F289" i="68"/>
  <c r="F282" i="68"/>
  <c r="F274" i="68"/>
  <c r="F266" i="68"/>
  <c r="F258" i="68"/>
  <c r="F250" i="68"/>
  <c r="F242" i="68"/>
  <c r="F234" i="68"/>
  <c r="F226" i="68"/>
  <c r="F218" i="68"/>
  <c r="F210" i="68"/>
  <c r="F202" i="68"/>
  <c r="F194" i="68"/>
  <c r="F186" i="68"/>
  <c r="F178" i="68"/>
  <c r="F170" i="68"/>
  <c r="F162" i="68"/>
  <c r="F154" i="68"/>
  <c r="F146" i="68"/>
  <c r="F138" i="68"/>
  <c r="F130" i="68"/>
  <c r="F782" i="68"/>
  <c r="F774" i="68"/>
  <c r="F766" i="68"/>
  <c r="F758" i="68"/>
  <c r="F750" i="68"/>
  <c r="F742" i="68"/>
  <c r="F734" i="68"/>
  <c r="F726" i="68"/>
  <c r="F718" i="68"/>
  <c r="F710" i="68"/>
  <c r="F702" i="68"/>
  <c r="F694" i="68"/>
  <c r="F686" i="68"/>
  <c r="F678" i="68"/>
  <c r="F670" i="68"/>
  <c r="F662" i="68"/>
  <c r="F654" i="68"/>
  <c r="F646" i="68"/>
  <c r="F638" i="68"/>
  <c r="F630" i="68"/>
  <c r="F622" i="68"/>
  <c r="F614" i="68"/>
  <c r="F606" i="68"/>
  <c r="F598" i="68"/>
  <c r="F590" i="68"/>
  <c r="F582" i="68"/>
  <c r="F574" i="68"/>
  <c r="F566" i="68"/>
  <c r="F558" i="68"/>
  <c r="F550" i="68"/>
  <c r="F542" i="68"/>
  <c r="F534" i="68"/>
  <c r="F526" i="68"/>
  <c r="F518" i="68"/>
  <c r="F510" i="68"/>
  <c r="F502" i="68"/>
  <c r="F494" i="68"/>
  <c r="F486" i="68"/>
  <c r="F478" i="68"/>
  <c r="F470" i="68"/>
  <c r="F462" i="68"/>
  <c r="F454" i="68"/>
  <c r="F446" i="68"/>
  <c r="F438" i="68"/>
  <c r="F430" i="68"/>
  <c r="F422" i="68"/>
  <c r="F414" i="68"/>
  <c r="F406" i="68"/>
  <c r="F398" i="68"/>
  <c r="F390" i="68"/>
  <c r="F382" i="68"/>
  <c r="F374" i="68"/>
  <c r="F366" i="68"/>
  <c r="F358" i="68"/>
  <c r="F350" i="68"/>
  <c r="F342" i="68"/>
  <c r="F334" i="68"/>
  <c r="F326" i="68"/>
  <c r="F318" i="68"/>
  <c r="F310" i="68"/>
  <c r="F302" i="68"/>
  <c r="F294" i="68"/>
  <c r="F287" i="68"/>
  <c r="F279" i="68"/>
  <c r="F271" i="68"/>
  <c r="F263" i="68"/>
  <c r="F255" i="68"/>
  <c r="F247" i="68"/>
  <c r="F239" i="68"/>
  <c r="F231" i="68"/>
  <c r="F223" i="68"/>
  <c r="F215" i="68"/>
  <c r="F207" i="68"/>
  <c r="F199" i="68"/>
  <c r="F191" i="68"/>
  <c r="F183" i="68"/>
  <c r="F175" i="68"/>
  <c r="F167" i="68"/>
  <c r="F159" i="68"/>
  <c r="F151" i="68"/>
  <c r="F143" i="68"/>
  <c r="F135" i="68"/>
  <c r="F784" i="68"/>
  <c r="F765" i="68"/>
  <c r="F743" i="68"/>
  <c r="F720" i="68"/>
  <c r="F701" i="68"/>
  <c r="F679" i="68"/>
  <c r="F656" i="68"/>
  <c r="F637" i="68"/>
  <c r="F615" i="68"/>
  <c r="F592" i="68"/>
  <c r="F573" i="68"/>
  <c r="F551" i="68"/>
  <c r="F528" i="68"/>
  <c r="F509" i="68"/>
  <c r="F487" i="68"/>
  <c r="F464" i="68"/>
  <c r="F445" i="68"/>
  <c r="F423" i="68"/>
  <c r="F400" i="68"/>
  <c r="F381" i="68"/>
  <c r="F359" i="68"/>
  <c r="F336" i="68"/>
  <c r="F317" i="68"/>
  <c r="F295" i="68"/>
  <c r="F273" i="68"/>
  <c r="F254" i="68"/>
  <c r="F232" i="68"/>
  <c r="F209" i="68"/>
  <c r="F190" i="68"/>
  <c r="F168" i="68"/>
  <c r="F145" i="68"/>
  <c r="F127" i="68"/>
  <c r="F117" i="68"/>
  <c r="F107" i="68"/>
  <c r="F99" i="68"/>
  <c r="F91" i="68"/>
  <c r="F83" i="68"/>
  <c r="F75" i="68"/>
  <c r="F67" i="68"/>
  <c r="F59" i="68"/>
  <c r="F51" i="68"/>
  <c r="F47" i="68"/>
  <c r="F39" i="68"/>
  <c r="F32" i="68"/>
  <c r="F24" i="68"/>
  <c r="F17" i="68"/>
  <c r="F9" i="68"/>
  <c r="F783" i="68"/>
  <c r="F760" i="68"/>
  <c r="F741" i="68"/>
  <c r="F719" i="68"/>
  <c r="F696" i="68"/>
  <c r="F677" i="68"/>
  <c r="F655" i="68"/>
  <c r="F632" i="68"/>
  <c r="F613" i="68"/>
  <c r="F591" i="68"/>
  <c r="F568" i="68"/>
  <c r="F549" i="68"/>
  <c r="F527" i="68"/>
  <c r="F504" i="68"/>
  <c r="F485" i="68"/>
  <c r="F463" i="68"/>
  <c r="F440" i="68"/>
  <c r="F421" i="68"/>
  <c r="F399" i="68"/>
  <c r="F376" i="68"/>
  <c r="F357" i="68"/>
  <c r="F335" i="68"/>
  <c r="F312" i="68"/>
  <c r="F293" i="68"/>
  <c r="F272" i="68"/>
  <c r="F249" i="68"/>
  <c r="F230" i="68"/>
  <c r="F208" i="68"/>
  <c r="F185" i="68"/>
  <c r="F166" i="68"/>
  <c r="F144" i="68"/>
  <c r="F126" i="68"/>
  <c r="F114" i="68"/>
  <c r="F106" i="68"/>
  <c r="F98" i="68"/>
  <c r="F90" i="68"/>
  <c r="F82" i="68"/>
  <c r="F74" i="68"/>
  <c r="F66" i="68"/>
  <c r="F58" i="68"/>
  <c r="F46" i="68"/>
  <c r="F38" i="68"/>
  <c r="F31" i="68"/>
  <c r="F23" i="68"/>
  <c r="F16" i="68"/>
  <c r="F781" i="68"/>
  <c r="F759" i="68"/>
  <c r="F736" i="68"/>
  <c r="F717" i="68"/>
  <c r="F695" i="68"/>
  <c r="F672" i="68"/>
  <c r="F653" i="68"/>
  <c r="F631" i="68"/>
  <c r="F608" i="68"/>
  <c r="F589" i="68"/>
  <c r="F567" i="68"/>
  <c r="F544" i="68"/>
  <c r="F525" i="68"/>
  <c r="F503" i="68"/>
  <c r="F480" i="68"/>
  <c r="F461" i="68"/>
  <c r="F439" i="68"/>
  <c r="F416" i="68"/>
  <c r="F397" i="68"/>
  <c r="F375" i="68"/>
  <c r="F352" i="68"/>
  <c r="F333" i="68"/>
  <c r="F311" i="68"/>
  <c r="F270" i="68"/>
  <c r="F248" i="68"/>
  <c r="F225" i="68"/>
  <c r="F206" i="68"/>
  <c r="F184" i="68"/>
  <c r="F161" i="68"/>
  <c r="F142" i="68"/>
  <c r="F125" i="68"/>
  <c r="F113" i="68"/>
  <c r="F105" i="68"/>
  <c r="F97" i="68"/>
  <c r="F89" i="68"/>
  <c r="F81" i="68"/>
  <c r="F73" i="68"/>
  <c r="F65" i="68"/>
  <c r="F57" i="68"/>
  <c r="F45" i="68"/>
  <c r="F37" i="68"/>
  <c r="F30" i="68"/>
  <c r="F22" i="68"/>
  <c r="F15" i="68"/>
  <c r="F776" i="68"/>
  <c r="F757" i="68"/>
  <c r="F735" i="68"/>
  <c r="F712" i="68"/>
  <c r="F693" i="68"/>
  <c r="F671" i="68"/>
  <c r="F648" i="68"/>
  <c r="F629" i="68"/>
  <c r="F607" i="68"/>
  <c r="F584" i="68"/>
  <c r="F565" i="68"/>
  <c r="F543" i="68"/>
  <c r="F520" i="68"/>
  <c r="F501" i="68"/>
  <c r="F479" i="68"/>
  <c r="F456" i="68"/>
  <c r="F437" i="68"/>
  <c r="F415" i="68"/>
  <c r="F392" i="68"/>
  <c r="F373" i="68"/>
  <c r="F351" i="68"/>
  <c r="F328" i="68"/>
  <c r="F309" i="68"/>
  <c r="F288" i="68"/>
  <c r="F265" i="68"/>
  <c r="F246" i="68"/>
  <c r="F224" i="68"/>
  <c r="F201" i="68"/>
  <c r="F182" i="68"/>
  <c r="F160" i="68"/>
  <c r="F137" i="68"/>
  <c r="F122" i="68"/>
  <c r="F112" i="68"/>
  <c r="F104" i="68"/>
  <c r="F96" i="68"/>
  <c r="F88" i="68"/>
  <c r="F80" i="68"/>
  <c r="F72" i="68"/>
  <c r="F64" i="68"/>
  <c r="F56" i="68"/>
  <c r="F50" i="68"/>
  <c r="F44" i="68"/>
  <c r="F36" i="68"/>
  <c r="F29" i="68"/>
  <c r="F14" i="68"/>
  <c r="F768" i="68"/>
  <c r="F749" i="68"/>
  <c r="F727" i="68"/>
  <c r="F704" i="68"/>
  <c r="F685" i="68"/>
  <c r="F663" i="68"/>
  <c r="F640" i="68"/>
  <c r="F621" i="68"/>
  <c r="F599" i="68"/>
  <c r="F576" i="68"/>
  <c r="F557" i="68"/>
  <c r="F535" i="68"/>
  <c r="F512" i="68"/>
  <c r="F493" i="68"/>
  <c r="F471" i="68"/>
  <c r="F448" i="68"/>
  <c r="F429" i="68"/>
  <c r="F407" i="68"/>
  <c r="F384" i="68"/>
  <c r="F365" i="68"/>
  <c r="F343" i="68"/>
  <c r="F320" i="68"/>
  <c r="F301" i="68"/>
  <c r="F280" i="68"/>
  <c r="F257" i="68"/>
  <c r="F238" i="68"/>
  <c r="F216" i="68"/>
  <c r="F193" i="68"/>
  <c r="F174" i="68"/>
  <c r="F152" i="68"/>
  <c r="F129" i="68"/>
  <c r="F119" i="68"/>
  <c r="F109" i="68"/>
  <c r="F101" i="68"/>
  <c r="F93" i="68"/>
  <c r="F85" i="68"/>
  <c r="F77" i="68"/>
  <c r="F69" i="68"/>
  <c r="F61" i="68"/>
  <c r="F53" i="68"/>
  <c r="F41" i="68"/>
  <c r="F34" i="68"/>
  <c r="F26" i="68"/>
  <c r="F19" i="68"/>
  <c r="F11" i="68"/>
  <c r="F767" i="68"/>
  <c r="F744" i="68"/>
  <c r="F725" i="68"/>
  <c r="F703" i="68"/>
  <c r="F680" i="68"/>
  <c r="F661" i="68"/>
  <c r="F639" i="68"/>
  <c r="F616" i="68"/>
  <c r="F597" i="68"/>
  <c r="F575" i="68"/>
  <c r="F552" i="68"/>
  <c r="F533" i="68"/>
  <c r="F511" i="68"/>
  <c r="F488" i="68"/>
  <c r="F469" i="68"/>
  <c r="F447" i="68"/>
  <c r="F424" i="68"/>
  <c r="F775" i="68"/>
  <c r="F688" i="68"/>
  <c r="F605" i="68"/>
  <c r="F519" i="68"/>
  <c r="F432" i="68"/>
  <c r="F368" i="68"/>
  <c r="F319" i="68"/>
  <c r="F262" i="68"/>
  <c r="F200" i="68"/>
  <c r="F150" i="68"/>
  <c r="F110" i="68"/>
  <c r="F87" i="68"/>
  <c r="F68" i="68"/>
  <c r="F49" i="68"/>
  <c r="F28" i="68"/>
  <c r="F10" i="68"/>
  <c r="F40" i="68"/>
  <c r="F536" i="68"/>
  <c r="F325" i="68"/>
  <c r="F214" i="68"/>
  <c r="F111" i="68"/>
  <c r="F70" i="68"/>
  <c r="F33" i="68"/>
  <c r="F773" i="68"/>
  <c r="F687" i="68"/>
  <c r="F600" i="68"/>
  <c r="F517" i="68"/>
  <c r="F431" i="68"/>
  <c r="F367" i="68"/>
  <c r="F304" i="68"/>
  <c r="F256" i="68"/>
  <c r="F198" i="68"/>
  <c r="F136" i="68"/>
  <c r="F108" i="68"/>
  <c r="F86" i="68"/>
  <c r="F63" i="68"/>
  <c r="F48" i="68"/>
  <c r="F27" i="68"/>
  <c r="F8" i="68"/>
  <c r="F477" i="68"/>
  <c r="F176" i="68"/>
  <c r="F78" i="68"/>
  <c r="F5" i="68"/>
  <c r="F728" i="68"/>
  <c r="F472" i="68"/>
  <c r="F222" i="68"/>
  <c r="F95" i="68"/>
  <c r="F18" i="68"/>
  <c r="F752" i="68"/>
  <c r="F669" i="68"/>
  <c r="F583" i="68"/>
  <c r="F496" i="68"/>
  <c r="F413" i="68"/>
  <c r="F360" i="68"/>
  <c r="F303" i="68"/>
  <c r="F241" i="68"/>
  <c r="F192" i="68"/>
  <c r="F134" i="68"/>
  <c r="F103" i="68"/>
  <c r="F84" i="68"/>
  <c r="F62" i="68"/>
  <c r="F43" i="68"/>
  <c r="F25" i="68"/>
  <c r="F7" i="68"/>
  <c r="F286" i="68"/>
  <c r="F645" i="68"/>
  <c r="F341" i="68"/>
  <c r="F120" i="68"/>
  <c r="F35" i="68"/>
  <c r="F711" i="68"/>
  <c r="F624" i="68"/>
  <c r="F455" i="68"/>
  <c r="F327" i="68"/>
  <c r="F217" i="68"/>
  <c r="F118" i="68"/>
  <c r="F71" i="68"/>
  <c r="F751" i="68"/>
  <c r="F664" i="68"/>
  <c r="F581" i="68"/>
  <c r="F495" i="68"/>
  <c r="F408" i="68"/>
  <c r="F349" i="68"/>
  <c r="F296" i="68"/>
  <c r="F240" i="68"/>
  <c r="F177" i="68"/>
  <c r="F128" i="68"/>
  <c r="F102" i="68"/>
  <c r="F79" i="68"/>
  <c r="F60" i="68"/>
  <c r="F42" i="68"/>
  <c r="F21" i="68"/>
  <c r="F6" i="68"/>
  <c r="F4" i="68"/>
  <c r="F647" i="68"/>
  <c r="F560" i="68"/>
  <c r="F405" i="68"/>
  <c r="F233" i="68"/>
  <c r="F100" i="68"/>
  <c r="F20" i="68"/>
  <c r="F281" i="68"/>
  <c r="F54" i="68"/>
  <c r="F709" i="68"/>
  <c r="F623" i="68"/>
  <c r="F453" i="68"/>
  <c r="F383" i="68"/>
  <c r="F264" i="68"/>
  <c r="F153" i="68"/>
  <c r="F92" i="68"/>
  <c r="F12" i="68"/>
  <c r="F733" i="68"/>
  <c r="F344" i="68"/>
  <c r="F121" i="68"/>
  <c r="F55" i="68"/>
  <c r="F559" i="68"/>
  <c r="F391" i="68"/>
  <c r="F169" i="68"/>
  <c r="F76" i="68"/>
  <c r="F541" i="68"/>
  <c r="F389" i="68"/>
  <c r="F278" i="68"/>
  <c r="F158" i="68"/>
  <c r="F94" i="68"/>
  <c r="F52" i="68"/>
  <c r="F13" i="68"/>
  <c r="G788" i="68"/>
  <c r="G786" i="68"/>
  <c r="G785" i="68"/>
  <c r="G783" i="68"/>
  <c r="G782" i="68"/>
  <c r="G781" i="68"/>
  <c r="G780" i="68"/>
  <c r="G779" i="68"/>
  <c r="G778" i="68"/>
  <c r="G777" i="68"/>
  <c r="G776" i="68"/>
  <c r="G773" i="68"/>
  <c r="G772" i="68"/>
  <c r="G771" i="68"/>
  <c r="G770" i="68"/>
  <c r="G769" i="68"/>
  <c r="G768" i="68"/>
  <c r="G767" i="68"/>
  <c r="G766" i="68"/>
  <c r="G765" i="68"/>
  <c r="G764" i="68"/>
  <c r="G763" i="68"/>
  <c r="G762" i="68"/>
  <c r="G761" i="68"/>
  <c r="G760" i="68"/>
  <c r="G759" i="68"/>
  <c r="G758" i="68"/>
  <c r="G757" i="68"/>
  <c r="G756" i="68"/>
  <c r="G755" i="68"/>
  <c r="G754" i="68"/>
  <c r="G753" i="68"/>
  <c r="G752" i="68"/>
  <c r="G751" i="68"/>
  <c r="G750" i="68"/>
  <c r="G749" i="68"/>
  <c r="G748" i="68"/>
  <c r="G747" i="68"/>
  <c r="G745" i="68"/>
  <c r="G744" i="68"/>
  <c r="G743" i="68"/>
  <c r="G742" i="68"/>
  <c r="G741" i="68"/>
  <c r="G740" i="68"/>
  <c r="G739" i="68"/>
  <c r="G738" i="68"/>
  <c r="G737" i="68"/>
  <c r="G736" i="68"/>
  <c r="G735" i="68"/>
  <c r="G734" i="68"/>
  <c r="G733" i="68"/>
  <c r="G732" i="68"/>
  <c r="G731" i="68"/>
  <c r="G730" i="68"/>
  <c r="G729" i="68"/>
  <c r="G728" i="68"/>
  <c r="G727" i="68"/>
  <c r="G726" i="68"/>
  <c r="G725" i="68"/>
  <c r="G723" i="68"/>
  <c r="G722" i="68"/>
  <c r="G721" i="68"/>
  <c r="G720" i="68"/>
  <c r="G719" i="68"/>
  <c r="G718" i="68"/>
  <c r="G717" i="68"/>
  <c r="G716" i="68"/>
  <c r="G715" i="68"/>
  <c r="G714" i="68"/>
  <c r="G713" i="68"/>
  <c r="G712" i="68"/>
  <c r="G711" i="68"/>
  <c r="G710" i="68"/>
  <c r="G709" i="68"/>
  <c r="G708" i="68"/>
  <c r="G706" i="68"/>
  <c r="G705" i="68"/>
  <c r="G704" i="68"/>
  <c r="G703" i="68"/>
  <c r="G702" i="68"/>
  <c r="G701" i="68"/>
  <c r="G700" i="68"/>
  <c r="G699" i="68"/>
  <c r="G698" i="68"/>
  <c r="G697" i="68"/>
  <c r="G695" i="68"/>
  <c r="G694" i="68"/>
  <c r="G693" i="68"/>
  <c r="G692" i="68"/>
  <c r="G691" i="68"/>
  <c r="G690" i="68"/>
  <c r="G689" i="68"/>
  <c r="G688" i="68"/>
  <c r="G687" i="68"/>
  <c r="G686" i="68"/>
  <c r="G685" i="68"/>
  <c r="G684" i="68"/>
  <c r="G683" i="68"/>
  <c r="G682" i="68"/>
  <c r="G681" i="68"/>
  <c r="G680" i="68"/>
  <c r="G679" i="68"/>
  <c r="G677" i="68"/>
  <c r="G676" i="68"/>
  <c r="G675" i="68"/>
  <c r="G674" i="68"/>
  <c r="G673" i="68"/>
  <c r="G672" i="68"/>
  <c r="G671" i="68"/>
  <c r="G669" i="68"/>
  <c r="G667" i="68"/>
  <c r="G666" i="68"/>
  <c r="G665" i="68"/>
  <c r="G664" i="68"/>
  <c r="G663" i="68"/>
  <c r="G662" i="68"/>
  <c r="G661" i="68"/>
  <c r="G660" i="68"/>
  <c r="G659" i="68"/>
  <c r="G658" i="68"/>
  <c r="G657" i="68"/>
  <c r="G656" i="68"/>
  <c r="G655" i="68"/>
  <c r="G654" i="68"/>
  <c r="G653" i="68"/>
  <c r="G652" i="68"/>
  <c r="G651" i="68"/>
  <c r="G650" i="68"/>
  <c r="G649" i="68"/>
  <c r="G648" i="68"/>
  <c r="G647" i="68"/>
  <c r="G646" i="68"/>
  <c r="G645" i="68"/>
  <c r="G644" i="68"/>
  <c r="G643" i="68"/>
  <c r="G642" i="68"/>
  <c r="G641" i="68"/>
  <c r="G640" i="68"/>
  <c r="G639" i="68"/>
  <c r="G638" i="68"/>
  <c r="G637" i="68"/>
  <c r="G636" i="68"/>
  <c r="G635" i="68"/>
  <c r="G634" i="68"/>
  <c r="G633" i="68"/>
  <c r="G632" i="68"/>
  <c r="G631" i="68"/>
  <c r="G630" i="68"/>
  <c r="G629" i="68"/>
  <c r="G628" i="68"/>
  <c r="G627" i="68"/>
  <c r="G626" i="68"/>
  <c r="G625" i="68"/>
  <c r="G624" i="68"/>
  <c r="G623" i="68"/>
  <c r="G622" i="68"/>
  <c r="G621" i="68"/>
  <c r="G620" i="68"/>
  <c r="G619" i="68"/>
  <c r="G618" i="68"/>
  <c r="G617" i="68"/>
  <c r="G616" i="68"/>
  <c r="G615" i="68"/>
  <c r="G614" i="68"/>
  <c r="G613" i="68"/>
  <c r="G612" i="68"/>
  <c r="G611" i="68"/>
  <c r="G610" i="68"/>
  <c r="G609" i="68"/>
  <c r="G608" i="68"/>
  <c r="G607" i="68"/>
  <c r="G606" i="68"/>
  <c r="G604" i="68"/>
  <c r="G603" i="68"/>
  <c r="G602" i="68"/>
  <c r="G601" i="68"/>
  <c r="G600" i="68"/>
  <c r="G599" i="68"/>
  <c r="G598" i="68"/>
  <c r="G597" i="68"/>
  <c r="G596" i="68"/>
  <c r="G595" i="68"/>
  <c r="G594" i="68"/>
  <c r="G593" i="68"/>
  <c r="G592" i="68"/>
  <c r="G591" i="68"/>
  <c r="G590" i="68"/>
  <c r="G589" i="68"/>
  <c r="G588" i="68"/>
  <c r="G587" i="68"/>
  <c r="G586" i="68"/>
  <c r="G585" i="68"/>
  <c r="G583" i="68"/>
  <c r="G582" i="68"/>
  <c r="G581" i="68"/>
  <c r="G580" i="68"/>
  <c r="G579" i="68"/>
  <c r="G578" i="68"/>
  <c r="G577" i="68"/>
  <c r="G576" i="68"/>
  <c r="G575" i="68"/>
  <c r="G574" i="68"/>
  <c r="G573" i="68"/>
  <c r="G572" i="68"/>
  <c r="G571" i="68"/>
  <c r="G570" i="68"/>
  <c r="G569" i="68"/>
  <c r="G568" i="68"/>
  <c r="G567" i="68"/>
  <c r="G566" i="68"/>
  <c r="G565" i="68"/>
  <c r="G564" i="68"/>
  <c r="G563" i="68"/>
  <c r="G562" i="68"/>
  <c r="G561" i="68"/>
  <c r="G560" i="68"/>
  <c r="G559" i="68"/>
  <c r="G558" i="68"/>
  <c r="G557" i="68"/>
  <c r="G556" i="68"/>
  <c r="G555" i="68"/>
  <c r="G554" i="68"/>
  <c r="G553" i="68"/>
  <c r="G552" i="68"/>
  <c r="G551" i="68"/>
  <c r="G550" i="68"/>
  <c r="G549" i="68"/>
  <c r="G548" i="68"/>
  <c r="G547" i="68"/>
  <c r="G546" i="68"/>
  <c r="G545" i="68"/>
  <c r="G544" i="68"/>
  <c r="G543" i="68"/>
  <c r="G541" i="68"/>
  <c r="G540" i="68"/>
  <c r="G539" i="68"/>
  <c r="G538" i="68"/>
  <c r="G537" i="68"/>
  <c r="G536" i="68"/>
  <c r="G535" i="68"/>
  <c r="G534" i="68"/>
  <c r="G533" i="68"/>
  <c r="G532" i="68"/>
  <c r="G531" i="68"/>
  <c r="G529" i="68"/>
  <c r="G528" i="68"/>
  <c r="G527" i="68"/>
  <c r="G526" i="68"/>
  <c r="G525" i="68"/>
  <c r="G524" i="68"/>
  <c r="G523" i="68"/>
  <c r="G522" i="68"/>
  <c r="G521" i="68"/>
  <c r="G520" i="68"/>
  <c r="G519" i="68"/>
  <c r="G518" i="68"/>
  <c r="G517" i="68"/>
  <c r="G516" i="68"/>
  <c r="G515" i="68"/>
  <c r="G514" i="68"/>
  <c r="G513" i="68"/>
  <c r="G512" i="68"/>
  <c r="G511" i="68"/>
  <c r="G510" i="68"/>
  <c r="G509" i="68"/>
  <c r="G508" i="68"/>
  <c r="G507" i="68"/>
  <c r="G506" i="68"/>
  <c r="G505" i="68"/>
  <c r="G504" i="68"/>
  <c r="G503" i="68"/>
  <c r="G502" i="68"/>
  <c r="G501" i="68"/>
  <c r="G500" i="68"/>
  <c r="G499" i="68"/>
  <c r="G498" i="68"/>
  <c r="G497" i="68"/>
  <c r="G496" i="68"/>
  <c r="G495" i="68"/>
  <c r="G494" i="68"/>
  <c r="G493" i="68"/>
  <c r="G492" i="68"/>
  <c r="G491" i="68"/>
  <c r="G490" i="68"/>
  <c r="G489" i="68"/>
  <c r="G488" i="68"/>
  <c r="G487" i="68"/>
  <c r="G486" i="68"/>
  <c r="G485" i="68"/>
  <c r="G484" i="68"/>
  <c r="G483" i="68"/>
  <c r="G481" i="68"/>
  <c r="G480" i="68"/>
  <c r="G478" i="68"/>
  <c r="G477" i="68"/>
  <c r="G476" i="68"/>
  <c r="G475" i="68"/>
  <c r="G474" i="68"/>
  <c r="G473" i="68"/>
  <c r="G472" i="68"/>
  <c r="G471" i="68"/>
  <c r="G470" i="68"/>
  <c r="G469" i="68"/>
  <c r="G468" i="68"/>
  <c r="G467" i="68"/>
  <c r="G465" i="68"/>
  <c r="G464" i="68"/>
  <c r="G463" i="68"/>
  <c r="G462" i="68"/>
  <c r="G461" i="68"/>
  <c r="G460" i="68"/>
  <c r="G459" i="68"/>
  <c r="G458" i="68"/>
  <c r="G457" i="68"/>
  <c r="G456" i="68"/>
  <c r="G455" i="68"/>
  <c r="G454" i="68"/>
  <c r="G453" i="68"/>
  <c r="G452" i="68"/>
  <c r="G451" i="68"/>
  <c r="G450" i="68"/>
  <c r="G449" i="68"/>
  <c r="G448" i="68"/>
  <c r="G447" i="68"/>
  <c r="G446" i="68"/>
  <c r="G445" i="68"/>
  <c r="G444" i="68"/>
  <c r="G443" i="68"/>
  <c r="G442" i="68"/>
  <c r="G441" i="68"/>
  <c r="G440" i="68"/>
  <c r="G439" i="68"/>
  <c r="G438" i="68"/>
  <c r="G437" i="68"/>
  <c r="G436" i="68"/>
  <c r="G435" i="68"/>
  <c r="G434" i="68"/>
  <c r="G433" i="68"/>
  <c r="G432" i="68"/>
  <c r="G431" i="68"/>
  <c r="G429" i="68"/>
  <c r="G428" i="68"/>
  <c r="G427" i="68"/>
  <c r="G426" i="68"/>
  <c r="G425" i="68"/>
  <c r="G424" i="68"/>
  <c r="G423" i="68"/>
  <c r="G422" i="68"/>
  <c r="G421" i="68"/>
  <c r="G420" i="68"/>
  <c r="G419" i="68"/>
  <c r="G418" i="68"/>
  <c r="G417" i="68"/>
  <c r="G416" i="68"/>
  <c r="G415" i="68"/>
  <c r="G414" i="68"/>
  <c r="G413" i="68"/>
  <c r="G412" i="68"/>
  <c r="G411" i="68"/>
  <c r="G410" i="68"/>
  <c r="G409" i="68"/>
  <c r="G408" i="68"/>
  <c r="G407" i="68"/>
  <c r="G406" i="68"/>
  <c r="G405" i="68"/>
  <c r="G404" i="68"/>
  <c r="G403" i="68"/>
  <c r="G402" i="68"/>
  <c r="G401" i="68"/>
  <c r="G400" i="68"/>
  <c r="G399" i="68"/>
  <c r="G398" i="68"/>
  <c r="G397" i="68"/>
  <c r="G396" i="68"/>
  <c r="G395" i="68"/>
  <c r="G394" i="68"/>
  <c r="G393" i="68"/>
  <c r="G392" i="68"/>
  <c r="G391" i="68"/>
  <c r="G390" i="68"/>
  <c r="G389" i="68"/>
  <c r="G387" i="68"/>
  <c r="G386" i="68"/>
  <c r="G385" i="68"/>
  <c r="G384" i="68"/>
  <c r="G383" i="68"/>
  <c r="G382" i="68"/>
  <c r="G381" i="68"/>
  <c r="G380" i="68"/>
  <c r="G379" i="68"/>
  <c r="G378" i="68"/>
  <c r="G377" i="68"/>
  <c r="G376" i="68"/>
  <c r="G375" i="68"/>
  <c r="G374" i="68"/>
  <c r="G373" i="68"/>
  <c r="G372" i="68"/>
  <c r="G371" i="68"/>
  <c r="G370" i="68"/>
  <c r="G369" i="68"/>
  <c r="G368" i="68"/>
  <c r="G367" i="68"/>
  <c r="G366" i="68"/>
  <c r="G365" i="68"/>
  <c r="G364" i="68"/>
  <c r="G363" i="68"/>
  <c r="G362" i="68"/>
  <c r="G361" i="68"/>
  <c r="G360" i="68"/>
  <c r="G359" i="68"/>
  <c r="G358" i="68"/>
  <c r="G357" i="68"/>
  <c r="G355" i="68"/>
  <c r="G354" i="68"/>
  <c r="G353" i="68"/>
  <c r="G352" i="68"/>
  <c r="G351" i="68"/>
  <c r="G350" i="68"/>
  <c r="G349" i="68"/>
  <c r="G348" i="68"/>
  <c r="G347" i="68"/>
  <c r="G346" i="68"/>
  <c r="G345" i="68"/>
  <c r="G344" i="68"/>
  <c r="G343" i="68"/>
  <c r="G341" i="68"/>
  <c r="G340" i="68"/>
  <c r="G339" i="68"/>
  <c r="G338" i="68"/>
  <c r="G337" i="68"/>
  <c r="G335" i="68"/>
  <c r="G334" i="68"/>
  <c r="G333" i="68"/>
  <c r="G332" i="68"/>
  <c r="G331" i="68"/>
  <c r="G330" i="68"/>
  <c r="G329" i="68"/>
  <c r="G328" i="68"/>
  <c r="G327" i="68"/>
  <c r="G326" i="68"/>
  <c r="G325" i="68"/>
  <c r="G323" i="68"/>
  <c r="G322" i="68"/>
  <c r="G321" i="68"/>
  <c r="G319" i="68"/>
  <c r="G318" i="68"/>
  <c r="G317" i="68"/>
  <c r="G316" i="68"/>
  <c r="G315" i="68"/>
  <c r="G313" i="68"/>
  <c r="G312" i="68"/>
  <c r="G310" i="68"/>
  <c r="G309" i="68"/>
  <c r="G308" i="68"/>
  <c r="G307" i="68"/>
  <c r="G306" i="68"/>
  <c r="G305" i="68"/>
  <c r="G304" i="68"/>
  <c r="G303" i="68"/>
  <c r="G302" i="68"/>
  <c r="G301" i="68"/>
  <c r="G300" i="68"/>
  <c r="G299" i="68"/>
  <c r="G298" i="68"/>
  <c r="G297" i="68"/>
  <c r="G296" i="68"/>
  <c r="G295" i="68"/>
  <c r="G294" i="68"/>
  <c r="G293" i="68"/>
  <c r="G292" i="68"/>
  <c r="G291" i="68"/>
  <c r="G290" i="68"/>
  <c r="G289" i="68"/>
  <c r="G288" i="68"/>
  <c r="G287" i="68"/>
  <c r="G286" i="68"/>
  <c r="G284" i="68"/>
  <c r="G283" i="68"/>
  <c r="G282" i="68"/>
  <c r="G281" i="68"/>
  <c r="G280" i="68"/>
  <c r="G279" i="68"/>
  <c r="G278" i="68"/>
  <c r="G277" i="68"/>
  <c r="G276" i="68"/>
  <c r="G275" i="68"/>
  <c r="G274" i="68"/>
  <c r="G273" i="68"/>
  <c r="G272" i="68"/>
  <c r="G271" i="68"/>
  <c r="G270" i="68"/>
  <c r="G269" i="68"/>
  <c r="G268" i="68"/>
  <c r="G267" i="68"/>
  <c r="G266" i="68"/>
  <c r="G265" i="68"/>
  <c r="G264" i="68"/>
  <c r="G263" i="68"/>
  <c r="G262" i="68"/>
  <c r="G260" i="68"/>
  <c r="G259" i="68"/>
  <c r="G258" i="68"/>
  <c r="G257" i="68"/>
  <c r="G256" i="68"/>
  <c r="G255" i="68"/>
  <c r="G254" i="68"/>
  <c r="G253" i="68"/>
  <c r="G252" i="68"/>
  <c r="G251" i="68"/>
  <c r="G250" i="68"/>
  <c r="G249" i="68"/>
  <c r="G246" i="68"/>
  <c r="G245" i="68"/>
  <c r="G244" i="68"/>
  <c r="G243" i="68"/>
  <c r="G241" i="68"/>
  <c r="G240" i="68"/>
  <c r="G239" i="68"/>
  <c r="G238" i="68"/>
  <c r="G237" i="68"/>
  <c r="G236" i="68"/>
  <c r="G235" i="68"/>
  <c r="G234" i="68"/>
  <c r="G233" i="68"/>
  <c r="G232" i="68"/>
  <c r="G231" i="68"/>
  <c r="G230" i="68"/>
  <c r="G228" i="68"/>
  <c r="G227" i="68"/>
  <c r="G226" i="68"/>
  <c r="G225" i="68"/>
  <c r="G224" i="68"/>
  <c r="G223" i="68"/>
  <c r="G222" i="68"/>
  <c r="G221" i="68"/>
  <c r="G220" i="68"/>
  <c r="G219" i="68"/>
  <c r="G218" i="68"/>
  <c r="G217" i="68"/>
  <c r="G216" i="68"/>
  <c r="G215" i="68"/>
  <c r="G213" i="68"/>
  <c r="G212" i="68"/>
  <c r="G211" i="68"/>
  <c r="G210" i="68"/>
  <c r="G209" i="68"/>
  <c r="G208" i="68"/>
  <c r="G207" i="68"/>
  <c r="G206" i="68"/>
  <c r="G205" i="68"/>
  <c r="G203" i="68"/>
  <c r="G202" i="68"/>
  <c r="G201" i="68"/>
  <c r="G200" i="68"/>
  <c r="G199" i="68"/>
  <c r="G198" i="68"/>
  <c r="G196" i="68"/>
  <c r="G195" i="68"/>
  <c r="G194" i="68"/>
  <c r="G193" i="68"/>
  <c r="G192" i="68"/>
  <c r="G191" i="68"/>
  <c r="G190" i="68"/>
  <c r="G188" i="68"/>
  <c r="G187" i="68"/>
  <c r="G186" i="68"/>
  <c r="G185" i="68"/>
  <c r="G184" i="68"/>
  <c r="G183" i="68"/>
  <c r="G182" i="68"/>
  <c r="G181" i="68"/>
  <c r="G180" i="68"/>
  <c r="G179" i="68"/>
  <c r="G178" i="68"/>
  <c r="G177" i="68"/>
  <c r="G176" i="68"/>
  <c r="G175" i="68"/>
  <c r="G174" i="68"/>
  <c r="G173" i="68"/>
  <c r="G171" i="68"/>
  <c r="G170" i="68"/>
  <c r="G169" i="68"/>
  <c r="G168" i="68"/>
  <c r="G167" i="68"/>
  <c r="G166" i="68"/>
  <c r="G163" i="68"/>
  <c r="G162" i="68"/>
  <c r="G161" i="68"/>
  <c r="G160" i="68"/>
  <c r="G159" i="68"/>
  <c r="G158" i="68"/>
  <c r="G156" i="68"/>
  <c r="G155" i="68"/>
  <c r="G154" i="68"/>
  <c r="G153" i="68"/>
  <c r="G152" i="68"/>
  <c r="G150" i="68"/>
  <c r="G148" i="68"/>
  <c r="G147" i="68"/>
  <c r="G146" i="68"/>
  <c r="G145" i="68"/>
  <c r="G144" i="68"/>
  <c r="G143" i="68"/>
  <c r="G142" i="68"/>
  <c r="G141" i="68"/>
  <c r="G139" i="68"/>
  <c r="G138" i="68"/>
  <c r="G137" i="68"/>
  <c r="G136" i="68"/>
  <c r="G135" i="68"/>
  <c r="G134" i="68"/>
  <c r="G132" i="68"/>
  <c r="G131" i="68"/>
  <c r="G130" i="68"/>
  <c r="G129" i="68"/>
  <c r="G128" i="68"/>
  <c r="G127" i="68"/>
  <c r="G126" i="68"/>
  <c r="G124" i="68"/>
  <c r="G123" i="68"/>
  <c r="G122" i="68"/>
  <c r="G121" i="68"/>
  <c r="G120" i="68"/>
  <c r="G119" i="68"/>
  <c r="G118" i="68"/>
  <c r="G117" i="68"/>
  <c r="G116" i="68"/>
  <c r="G115" i="68"/>
  <c r="G114" i="68"/>
  <c r="G113" i="68"/>
  <c r="G112" i="68"/>
  <c r="G111" i="68"/>
  <c r="G110" i="68"/>
  <c r="G109" i="68"/>
  <c r="G107" i="68"/>
  <c r="G106" i="68"/>
  <c r="G105" i="68"/>
  <c r="G104" i="68"/>
  <c r="G103" i="68"/>
  <c r="G102" i="68"/>
  <c r="G100" i="68"/>
  <c r="G99" i="68"/>
  <c r="G98" i="68"/>
  <c r="G97" i="68"/>
  <c r="G96" i="68"/>
  <c r="G95" i="68"/>
  <c r="G94" i="68"/>
  <c r="G93" i="68"/>
  <c r="G92" i="68"/>
  <c r="G91" i="68"/>
  <c r="G90" i="68"/>
  <c r="G89" i="68"/>
  <c r="G88" i="68"/>
  <c r="G87" i="68"/>
  <c r="G86" i="68"/>
  <c r="G85" i="68"/>
  <c r="G84" i="68"/>
  <c r="G83" i="68"/>
  <c r="G82" i="68"/>
  <c r="G81" i="68"/>
  <c r="G80" i="68"/>
  <c r="G79" i="68"/>
  <c r="G78" i="68"/>
  <c r="G77" i="68"/>
  <c r="G76" i="68"/>
  <c r="G75" i="68"/>
  <c r="G74" i="68"/>
  <c r="G73" i="68"/>
  <c r="G72" i="68"/>
  <c r="G71" i="68"/>
  <c r="G70" i="68"/>
  <c r="G69" i="68"/>
  <c r="G68" i="68"/>
  <c r="G66" i="68"/>
  <c r="G65" i="68"/>
  <c r="G64" i="68"/>
  <c r="G63" i="68"/>
  <c r="G60" i="68"/>
  <c r="G59" i="68"/>
  <c r="G58" i="68"/>
  <c r="G57" i="68"/>
  <c r="G55" i="68"/>
  <c r="G54" i="68"/>
  <c r="G53" i="68"/>
  <c r="G51" i="68"/>
  <c r="G50" i="68"/>
  <c r="G48" i="68"/>
  <c r="G47" i="68"/>
  <c r="G46" i="68"/>
  <c r="G45" i="68"/>
  <c r="G44" i="68"/>
  <c r="G43" i="68"/>
  <c r="G42" i="68"/>
  <c r="G41" i="68"/>
  <c r="G40" i="68"/>
  <c r="G39" i="68"/>
  <c r="G38" i="68"/>
  <c r="G37" i="68"/>
  <c r="G36" i="68"/>
  <c r="G35" i="68"/>
  <c r="G32" i="68"/>
  <c r="G31" i="68"/>
  <c r="G30" i="68"/>
  <c r="G29" i="68"/>
  <c r="G28" i="68"/>
  <c r="G27" i="68"/>
  <c r="G26" i="68"/>
  <c r="G24" i="68"/>
  <c r="G23" i="68"/>
  <c r="G22" i="68"/>
  <c r="G21" i="68"/>
  <c r="G20" i="68"/>
  <c r="G19" i="68"/>
  <c r="G18" i="68"/>
  <c r="G17" i="68"/>
  <c r="G16" i="68"/>
  <c r="G15" i="68"/>
  <c r="G14" i="68"/>
  <c r="G13" i="68"/>
  <c r="G12" i="68"/>
  <c r="G10" i="68"/>
  <c r="G9" i="68"/>
  <c r="G8" i="68"/>
  <c r="G7" i="68"/>
  <c r="G6" i="68"/>
  <c r="H248" i="68" l="1"/>
  <c r="H599" i="68"/>
  <c r="H423" i="68"/>
  <c r="H62" i="68"/>
  <c r="H214" i="68"/>
  <c r="G157" i="68"/>
  <c r="G56" i="68"/>
  <c r="H14" i="68"/>
  <c r="H64" i="68"/>
  <c r="G248" i="68"/>
  <c r="H160" i="68"/>
  <c r="G5" i="68"/>
  <c r="H72" i="68"/>
  <c r="H216" i="68"/>
  <c r="H407" i="68"/>
  <c r="H295" i="68"/>
  <c r="H36" i="68"/>
  <c r="H317" i="68"/>
  <c r="H222" i="68"/>
  <c r="G62" i="68"/>
  <c r="G214" i="68"/>
  <c r="H301" i="68"/>
  <c r="H142" i="68"/>
  <c r="H166" i="68"/>
  <c r="H319" i="68"/>
  <c r="H447" i="68"/>
  <c r="H375" i="68"/>
  <c r="H94" i="68"/>
  <c r="H327" i="68"/>
  <c r="H80" i="68"/>
  <c r="H351" i="68"/>
  <c r="H439" i="68"/>
  <c r="H110" i="68"/>
  <c r="H254" i="68"/>
  <c r="H445" i="68"/>
  <c r="H158" i="68"/>
  <c r="H20" i="68"/>
  <c r="H29" i="68"/>
  <c r="H88" i="68"/>
  <c r="H373" i="68"/>
  <c r="H357" i="68"/>
  <c r="H192" i="68"/>
  <c r="H367" i="68"/>
  <c r="H152" i="68"/>
  <c r="H44" i="68"/>
  <c r="H104" i="68"/>
  <c r="H246" i="68"/>
  <c r="H415" i="68"/>
  <c r="H168" i="68"/>
  <c r="H176" i="68"/>
  <c r="H238" i="68"/>
  <c r="H335" i="68"/>
  <c r="H118" i="68"/>
  <c r="H405" i="68"/>
  <c r="H128" i="68"/>
  <c r="H286" i="68"/>
  <c r="H7" i="68"/>
  <c r="H343" i="68"/>
  <c r="H50" i="68"/>
  <c r="H70" i="68"/>
  <c r="H365" i="68"/>
  <c r="H206" i="68"/>
  <c r="H126" i="68"/>
  <c r="H54" i="68"/>
  <c r="G23" i="95" s="1" a="1"/>
  <c r="G23" i="95" s="1"/>
  <c r="H78" i="68"/>
  <c r="H144" i="68"/>
  <c r="H198" i="68"/>
  <c r="H278" i="68"/>
  <c r="H27" i="68"/>
  <c r="H150" i="68"/>
  <c r="G320" i="68"/>
  <c r="G336" i="68"/>
  <c r="G584" i="68"/>
  <c r="AV21" i="95" s="1" a="1"/>
  <c r="AV21" i="95" s="1"/>
  <c r="G784" i="68"/>
  <c r="G242" i="68"/>
  <c r="G67" i="68"/>
  <c r="G314" i="68"/>
  <c r="G482" i="68"/>
  <c r="G707" i="68"/>
  <c r="G149" i="68"/>
  <c r="G668" i="68"/>
  <c r="G724" i="68"/>
  <c r="H49" i="68"/>
  <c r="G49" i="68"/>
  <c r="G151" i="68"/>
  <c r="G247" i="68"/>
  <c r="G342" i="68"/>
  <c r="G430" i="68"/>
  <c r="G542" i="68"/>
  <c r="G670" i="68"/>
  <c r="G678" i="68"/>
  <c r="G774" i="68"/>
  <c r="H4" i="68"/>
  <c r="G4" i="68"/>
  <c r="H3" i="68"/>
  <c r="H468" i="68"/>
  <c r="H476" i="68"/>
  <c r="H484" i="68"/>
  <c r="H492" i="68"/>
  <c r="H500" i="68"/>
  <c r="H508" i="68"/>
  <c r="H524" i="68"/>
  <c r="H548" i="68"/>
  <c r="H556" i="68"/>
  <c r="H572" i="68"/>
  <c r="H580" i="68"/>
  <c r="H604" i="68"/>
  <c r="H612" i="68"/>
  <c r="H636" i="68"/>
  <c r="H652" i="68"/>
  <c r="H668" i="68"/>
  <c r="H676" i="68"/>
  <c r="H700" i="68"/>
  <c r="H724" i="68"/>
  <c r="H748" i="68"/>
  <c r="H756" i="68"/>
  <c r="H788" i="68"/>
  <c r="H462" i="68"/>
  <c r="H470" i="68"/>
  <c r="H494" i="68"/>
  <c r="H510" i="68"/>
  <c r="H534" i="68"/>
  <c r="H542" i="68"/>
  <c r="H550" i="68"/>
  <c r="H574" i="68"/>
  <c r="H590" i="68"/>
  <c r="H598" i="68"/>
  <c r="H606" i="68"/>
  <c r="H614" i="68"/>
  <c r="H638" i="68"/>
  <c r="H646" i="68"/>
  <c r="H670" i="68"/>
  <c r="H678" i="68"/>
  <c r="H702" i="68"/>
  <c r="H710" i="68"/>
  <c r="H718" i="68"/>
  <c r="H750" i="68"/>
  <c r="H774" i="68"/>
  <c r="H48" i="68"/>
  <c r="H60" i="68"/>
  <c r="H84" i="68"/>
  <c r="H180" i="68"/>
  <c r="H347" i="68"/>
  <c r="H363" i="68"/>
  <c r="AV35" i="95" s="1" a="1"/>
  <c r="AV35" i="95" s="1"/>
  <c r="H435" i="68"/>
  <c r="H498" i="68"/>
  <c r="H682" i="68"/>
  <c r="H40" i="68"/>
  <c r="H116" i="68"/>
  <c r="H148" i="68"/>
  <c r="H16" i="68"/>
  <c r="H23" i="68"/>
  <c r="H82" i="68"/>
  <c r="H17" i="68"/>
  <c r="H24" i="68"/>
  <c r="H59" i="68"/>
  <c r="H67" i="68"/>
  <c r="H75" i="68"/>
  <c r="H83" i="68"/>
  <c r="H99" i="68"/>
  <c r="H107" i="68"/>
  <c r="H115" i="68"/>
  <c r="H123" i="68"/>
  <c r="H131" i="68"/>
  <c r="H139" i="68"/>
  <c r="H147" i="68"/>
  <c r="H155" i="68"/>
  <c r="H163" i="68"/>
  <c r="H171" i="68"/>
  <c r="H179" i="68"/>
  <c r="H187" i="68"/>
  <c r="H211" i="68"/>
  <c r="H235" i="68"/>
  <c r="H243" i="68"/>
  <c r="H251" i="68"/>
  <c r="H259" i="68"/>
  <c r="H267" i="68"/>
  <c r="H275" i="68"/>
  <c r="H298" i="68"/>
  <c r="H306" i="68"/>
  <c r="H314" i="68"/>
  <c r="H338" i="68"/>
  <c r="H346" i="68"/>
  <c r="H354" i="68"/>
  <c r="H362" i="68"/>
  <c r="H370" i="68"/>
  <c r="H378" i="68"/>
  <c r="H386" i="68"/>
  <c r="H394" i="68"/>
  <c r="H426" i="68"/>
  <c r="H434" i="68"/>
  <c r="H450" i="68"/>
  <c r="H457" i="68"/>
  <c r="H505" i="68"/>
  <c r="H513" i="68"/>
  <c r="H529" i="68"/>
  <c r="H537" i="68"/>
  <c r="H569" i="68"/>
  <c r="H577" i="68"/>
  <c r="H585" i="68"/>
  <c r="H593" i="68"/>
  <c r="H625" i="68"/>
  <c r="H649" i="68"/>
  <c r="H665" i="68"/>
  <c r="H673" i="68"/>
  <c r="H681" i="68"/>
  <c r="H705" i="68"/>
  <c r="H737" i="68"/>
  <c r="H745" i="68"/>
  <c r="H753" i="68"/>
  <c r="H66" i="68"/>
  <c r="H10" i="68"/>
  <c r="H355" i="68"/>
  <c r="H379" i="68"/>
  <c r="H46" i="68"/>
  <c r="H92" i="68"/>
  <c r="H411" i="68"/>
  <c r="H38" i="68"/>
  <c r="H132" i="68"/>
  <c r="H156" i="68"/>
  <c r="H554" i="68"/>
  <c r="H650" i="68"/>
  <c r="H58" i="68"/>
  <c r="H90" i="68"/>
  <c r="H18" i="68"/>
  <c r="H68" i="68"/>
  <c r="H124" i="68"/>
  <c r="H188" i="68"/>
  <c r="H395" i="68"/>
  <c r="H514" i="68"/>
  <c r="H562" i="68"/>
  <c r="H31" i="68"/>
  <c r="H74" i="68"/>
  <c r="H98" i="68"/>
  <c r="H9" i="68"/>
  <c r="H32" i="68"/>
  <c r="H39" i="68"/>
  <c r="H47" i="68"/>
  <c r="H51" i="68"/>
  <c r="H91" i="68"/>
  <c r="H195" i="68"/>
  <c r="H203" i="68"/>
  <c r="H219" i="68"/>
  <c r="H227" i="68"/>
  <c r="H283" i="68"/>
  <c r="H290" i="68"/>
  <c r="H322" i="68"/>
  <c r="H330" i="68"/>
  <c r="H402" i="68"/>
  <c r="H410" i="68"/>
  <c r="H418" i="68"/>
  <c r="H442" i="68"/>
  <c r="H465" i="68"/>
  <c r="H473" i="68"/>
  <c r="H481" i="68"/>
  <c r="H489" i="68"/>
  <c r="H497" i="68"/>
  <c r="H521" i="68"/>
  <c r="H545" i="68"/>
  <c r="H553" i="68"/>
  <c r="H561" i="68"/>
  <c r="H601" i="68"/>
  <c r="H609" i="68"/>
  <c r="H617" i="68"/>
  <c r="H633" i="68"/>
  <c r="H641" i="68"/>
  <c r="H657" i="68"/>
  <c r="H689" i="68"/>
  <c r="H697" i="68"/>
  <c r="H713" i="68"/>
  <c r="H721" i="68"/>
  <c r="H729" i="68"/>
  <c r="H761" i="68"/>
  <c r="H769" i="68"/>
  <c r="H777" i="68"/>
  <c r="H785" i="68"/>
  <c r="H12" i="68"/>
  <c r="H42" i="68"/>
  <c r="H86" i="68"/>
  <c r="H102" i="68"/>
  <c r="H134" i="68"/>
  <c r="H174" i="68"/>
  <c r="H182" i="68"/>
  <c r="H190" i="68"/>
  <c r="H230" i="68"/>
  <c r="H262" i="68"/>
  <c r="H270" i="68"/>
  <c r="H293" i="68"/>
  <c r="H309" i="68"/>
  <c r="H325" i="68"/>
  <c r="H333" i="68"/>
  <c r="H341" i="68"/>
  <c r="H349" i="68"/>
  <c r="H381" i="68"/>
  <c r="H389" i="68"/>
  <c r="H397" i="68"/>
  <c r="H413" i="68"/>
  <c r="H421" i="68"/>
  <c r="H429" i="68"/>
  <c r="H437" i="68"/>
  <c r="H453" i="68"/>
  <c r="H460" i="68"/>
  <c r="H516" i="68"/>
  <c r="H532" i="68"/>
  <c r="H540" i="68"/>
  <c r="H564" i="68"/>
  <c r="H588" i="68"/>
  <c r="H596" i="68"/>
  <c r="H620" i="68"/>
  <c r="H628" i="68"/>
  <c r="H644" i="68"/>
  <c r="H660" i="68"/>
  <c r="H684" i="68"/>
  <c r="H692" i="68"/>
  <c r="H708" i="68"/>
  <c r="H716" i="68"/>
  <c r="H732" i="68"/>
  <c r="H740" i="68"/>
  <c r="H764" i="68"/>
  <c r="H772" i="68"/>
  <c r="H780" i="68"/>
  <c r="H96" i="68"/>
  <c r="H112" i="68"/>
  <c r="H120" i="68"/>
  <c r="H136" i="68"/>
  <c r="H184" i="68"/>
  <c r="H200" i="68"/>
  <c r="H208" i="68"/>
  <c r="H224" i="68"/>
  <c r="H232" i="68"/>
  <c r="H240" i="68"/>
  <c r="H256" i="68"/>
  <c r="H264" i="68"/>
  <c r="H272" i="68"/>
  <c r="H280" i="68"/>
  <c r="H288" i="68"/>
  <c r="H303" i="68"/>
  <c r="H359" i="68"/>
  <c r="H383" i="68"/>
  <c r="H391" i="68"/>
  <c r="H399" i="68"/>
  <c r="H431" i="68"/>
  <c r="H454" i="68"/>
  <c r="H478" i="68"/>
  <c r="H486" i="68"/>
  <c r="H502" i="68"/>
  <c r="H518" i="68"/>
  <c r="H526" i="68"/>
  <c r="H558" i="68"/>
  <c r="H566" i="68"/>
  <c r="H582" i="68"/>
  <c r="H622" i="68"/>
  <c r="H630" i="68"/>
  <c r="H654" i="68"/>
  <c r="H662" i="68"/>
  <c r="H686" i="68"/>
  <c r="H694" i="68"/>
  <c r="H726" i="68"/>
  <c r="H734" i="68"/>
  <c r="H742" i="68"/>
  <c r="H758" i="68"/>
  <c r="H766" i="68"/>
  <c r="H782" i="68"/>
  <c r="H106" i="68"/>
  <c r="H114" i="68"/>
  <c r="H122" i="68"/>
  <c r="H130" i="68"/>
  <c r="H138" i="68"/>
  <c r="H146" i="68"/>
  <c r="H154" i="68"/>
  <c r="H162" i="68"/>
  <c r="H170" i="68"/>
  <c r="H178" i="68"/>
  <c r="H186" i="68"/>
  <c r="H194" i="68"/>
  <c r="H202" i="68"/>
  <c r="H210" i="68"/>
  <c r="H218" i="68"/>
  <c r="H226" i="68"/>
  <c r="H234" i="68"/>
  <c r="H242" i="68"/>
  <c r="H250" i="68"/>
  <c r="H258" i="68"/>
  <c r="H266" i="68"/>
  <c r="H274" i="68"/>
  <c r="H282" i="68"/>
  <c r="H289" i="68"/>
  <c r="H297" i="68"/>
  <c r="H305" i="68"/>
  <c r="H313" i="68"/>
  <c r="H321" i="68"/>
  <c r="H329" i="68"/>
  <c r="H337" i="68"/>
  <c r="H345" i="68"/>
  <c r="H353" i="68"/>
  <c r="H361" i="68"/>
  <c r="H369" i="68"/>
  <c r="H377" i="68"/>
  <c r="H385" i="68"/>
  <c r="H393" i="68"/>
  <c r="H401" i="68"/>
  <c r="H409" i="68"/>
  <c r="H417" i="68"/>
  <c r="H425" i="68"/>
  <c r="H433" i="68"/>
  <c r="H441" i="68"/>
  <c r="H449" i="68"/>
  <c r="H456" i="68"/>
  <c r="H464" i="68"/>
  <c r="H472" i="68"/>
  <c r="H480" i="68"/>
  <c r="H488" i="68"/>
  <c r="H496" i="68"/>
  <c r="H504" i="68"/>
  <c r="H512" i="68"/>
  <c r="H520" i="68"/>
  <c r="H528" i="68"/>
  <c r="H536" i="68"/>
  <c r="H544" i="68"/>
  <c r="H552" i="68"/>
  <c r="H560" i="68"/>
  <c r="H568" i="68"/>
  <c r="H576" i="68"/>
  <c r="H584" i="68"/>
  <c r="H592" i="68"/>
  <c r="AS23" i="95" s="1" a="1"/>
  <c r="AS23" i="95" s="1"/>
  <c r="H600" i="68"/>
  <c r="H608" i="68"/>
  <c r="H616" i="68"/>
  <c r="H624" i="68"/>
  <c r="H632" i="68"/>
  <c r="H640" i="68"/>
  <c r="H648" i="68"/>
  <c r="H656" i="68"/>
  <c r="H664" i="68"/>
  <c r="H672" i="68"/>
  <c r="H680" i="68"/>
  <c r="H688" i="68"/>
  <c r="H704" i="68"/>
  <c r="H712" i="68"/>
  <c r="H720" i="68"/>
  <c r="H728" i="68"/>
  <c r="H736" i="68"/>
  <c r="H744" i="68"/>
  <c r="H752" i="68"/>
  <c r="H760" i="68"/>
  <c r="H768" i="68"/>
  <c r="H776" i="68"/>
  <c r="H784" i="68"/>
  <c r="H87" i="68"/>
  <c r="H28" i="68"/>
  <c r="H63" i="68"/>
  <c r="H127" i="68"/>
  <c r="H35" i="68"/>
  <c r="H71" i="68"/>
  <c r="H111" i="68"/>
  <c r="H8" i="68"/>
  <c r="H43" i="68"/>
  <c r="H79" i="68"/>
  <c r="H119" i="68"/>
  <c r="H13" i="68"/>
  <c r="H55" i="68"/>
  <c r="H103" i="68"/>
  <c r="H21" i="68"/>
  <c r="H95" i="68"/>
  <c r="H151" i="68"/>
  <c r="H143" i="68"/>
  <c r="H191" i="68"/>
  <c r="H239" i="68"/>
  <c r="H279" i="68"/>
  <c r="H318" i="68"/>
  <c r="H358" i="68"/>
  <c r="H135" i="68"/>
  <c r="H175" i="68"/>
  <c r="H215" i="68"/>
  <c r="H255" i="68"/>
  <c r="H287" i="68"/>
  <c r="H326" i="68"/>
  <c r="H366" i="68"/>
  <c r="H183" i="68"/>
  <c r="H223" i="68"/>
  <c r="H263" i="68"/>
  <c r="H302" i="68"/>
  <c r="H342" i="68"/>
  <c r="H374" i="68"/>
  <c r="H15" i="68"/>
  <c r="H22" i="68"/>
  <c r="H30" i="68"/>
  <c r="H37" i="68"/>
  <c r="H45" i="68"/>
  <c r="H57" i="68"/>
  <c r="H65" i="68"/>
  <c r="H73" i="68"/>
  <c r="H81" i="68"/>
  <c r="H89" i="68"/>
  <c r="H97" i="68"/>
  <c r="H105" i="68"/>
  <c r="H113" i="68"/>
  <c r="H121" i="68"/>
  <c r="H129" i="68"/>
  <c r="H137" i="68"/>
  <c r="H145" i="68"/>
  <c r="H153" i="68"/>
  <c r="H161" i="68"/>
  <c r="H169" i="68"/>
  <c r="H177" i="68"/>
  <c r="H185" i="68"/>
  <c r="H193" i="68"/>
  <c r="H201" i="68"/>
  <c r="H209" i="68"/>
  <c r="H217" i="68"/>
  <c r="H225" i="68"/>
  <c r="H233" i="68"/>
  <c r="H241" i="68"/>
  <c r="H249" i="68"/>
  <c r="H257" i="68"/>
  <c r="H265" i="68"/>
  <c r="H273" i="68"/>
  <c r="H281" i="68"/>
  <c r="H296" i="68"/>
  <c r="H304" i="68"/>
  <c r="H312" i="68"/>
  <c r="H320" i="68"/>
  <c r="H328" i="68"/>
  <c r="H336" i="68"/>
  <c r="H344" i="68"/>
  <c r="H352" i="68"/>
  <c r="H360" i="68"/>
  <c r="H368" i="68"/>
  <c r="H376" i="68"/>
  <c r="H384" i="68"/>
  <c r="H159" i="68"/>
  <c r="H199" i="68"/>
  <c r="H231" i="68"/>
  <c r="H271" i="68"/>
  <c r="H310" i="68"/>
  <c r="H334" i="68"/>
  <c r="H382" i="68"/>
  <c r="H167" i="68"/>
  <c r="H207" i="68"/>
  <c r="H247" i="68"/>
  <c r="H294" i="68"/>
  <c r="H350" i="68"/>
  <c r="H390" i="68"/>
  <c r="H392" i="68"/>
  <c r="H400" i="68"/>
  <c r="H408" i="68"/>
  <c r="H416" i="68"/>
  <c r="H424" i="68"/>
  <c r="H432" i="68"/>
  <c r="H440" i="68"/>
  <c r="H448" i="68"/>
  <c r="H455" i="68"/>
  <c r="H463" i="68"/>
  <c r="H471" i="68"/>
  <c r="H487" i="68"/>
  <c r="H495" i="68"/>
  <c r="H503" i="68"/>
  <c r="H511" i="68"/>
  <c r="H519" i="68"/>
  <c r="H527" i="68"/>
  <c r="H535" i="68"/>
  <c r="H543" i="68"/>
  <c r="H551" i="68"/>
  <c r="H559" i="68"/>
  <c r="H567" i="68"/>
  <c r="H575" i="68"/>
  <c r="H583" i="68"/>
  <c r="H591" i="68"/>
  <c r="H607" i="68"/>
  <c r="H615" i="68"/>
  <c r="H623" i="68"/>
  <c r="H631" i="68"/>
  <c r="H639" i="68"/>
  <c r="H647" i="68"/>
  <c r="H655" i="68"/>
  <c r="H663" i="68"/>
  <c r="H671" i="68"/>
  <c r="H679" i="68"/>
  <c r="H687" i="68"/>
  <c r="H695" i="68"/>
  <c r="H703" i="68"/>
  <c r="H711" i="68"/>
  <c r="H719" i="68"/>
  <c r="H727" i="68"/>
  <c r="H735" i="68"/>
  <c r="H743" i="68"/>
  <c r="H751" i="68"/>
  <c r="H759" i="68"/>
  <c r="H767" i="68"/>
  <c r="H783" i="68"/>
  <c r="H398" i="68"/>
  <c r="H406" i="68"/>
  <c r="H414" i="68"/>
  <c r="H422" i="68"/>
  <c r="H430" i="68"/>
  <c r="H438" i="68"/>
  <c r="H446" i="68"/>
  <c r="H461" i="68"/>
  <c r="H469" i="68"/>
  <c r="H477" i="68"/>
  <c r="H485" i="68"/>
  <c r="H493" i="68"/>
  <c r="H501" i="68"/>
  <c r="H509" i="68"/>
  <c r="H517" i="68"/>
  <c r="H525" i="68"/>
  <c r="H533" i="68"/>
  <c r="H541" i="68"/>
  <c r="H549" i="68"/>
  <c r="H557" i="68"/>
  <c r="H565" i="68"/>
  <c r="H573" i="68"/>
  <c r="H581" i="68"/>
  <c r="H589" i="68"/>
  <c r="H597" i="68"/>
  <c r="H613" i="68"/>
  <c r="H621" i="68"/>
  <c r="H629" i="68"/>
  <c r="H637" i="68"/>
  <c r="H645" i="68"/>
  <c r="H653" i="68"/>
  <c r="H661" i="68"/>
  <c r="H669" i="68"/>
  <c r="H677" i="68"/>
  <c r="H685" i="68"/>
  <c r="H693" i="68"/>
  <c r="H701" i="68"/>
  <c r="H709" i="68"/>
  <c r="H717" i="68"/>
  <c r="H725" i="68"/>
  <c r="H733" i="68"/>
  <c r="H741" i="68"/>
  <c r="H749" i="68"/>
  <c r="H757" i="68"/>
  <c r="H765" i="68"/>
  <c r="H773" i="68"/>
  <c r="H781" i="68"/>
  <c r="H285" i="68"/>
  <c r="H388" i="68"/>
  <c r="H19" i="68"/>
  <c r="H26" i="68"/>
  <c r="H41" i="68"/>
  <c r="H53" i="68"/>
  <c r="H77" i="68"/>
  <c r="H85" i="68"/>
  <c r="H93" i="68"/>
  <c r="H109" i="68"/>
  <c r="H117" i="68"/>
  <c r="H141" i="68"/>
  <c r="H149" i="68"/>
  <c r="H157" i="68"/>
  <c r="H173" i="68"/>
  <c r="H181" i="68"/>
  <c r="H205" i="68"/>
  <c r="H237" i="68"/>
  <c r="H269" i="68"/>
  <c r="H308" i="68"/>
  <c r="H213" i="68"/>
  <c r="H221" i="68"/>
  <c r="H253" i="68"/>
  <c r="H277" i="68"/>
  <c r="H292" i="68"/>
  <c r="H300" i="68"/>
  <c r="H316" i="68"/>
  <c r="H420" i="68"/>
  <c r="H635" i="68"/>
  <c r="H6" i="68"/>
  <c r="H33" i="68"/>
  <c r="H76" i="68"/>
  <c r="H164" i="68"/>
  <c r="H196" i="68"/>
  <c r="H125" i="68"/>
  <c r="H189" i="68"/>
  <c r="H11" i="68"/>
  <c r="H34" i="68"/>
  <c r="G34" i="68"/>
  <c r="H61" i="68"/>
  <c r="G61" i="68"/>
  <c r="H101" i="68"/>
  <c r="G101" i="68"/>
  <c r="H133" i="68"/>
  <c r="G133" i="68"/>
  <c r="H165" i="68"/>
  <c r="G165" i="68"/>
  <c r="H197" i="68"/>
  <c r="G197" i="68"/>
  <c r="G229" i="68"/>
  <c r="H261" i="68"/>
  <c r="G261" i="68"/>
  <c r="G324" i="68"/>
  <c r="H356" i="68"/>
  <c r="G356" i="68"/>
  <c r="G787" i="68"/>
  <c r="H787" i="68"/>
  <c r="H100" i="68"/>
  <c r="H387" i="68"/>
  <c r="H25" i="68"/>
  <c r="G25" i="68"/>
  <c r="H172" i="68"/>
  <c r="G172" i="68"/>
  <c r="H605" i="68"/>
  <c r="G33" i="68"/>
  <c r="H69" i="68"/>
  <c r="G125" i="68"/>
  <c r="G164" i="68"/>
  <c r="G388" i="68"/>
  <c r="H444" i="68"/>
  <c r="H578" i="68"/>
  <c r="H108" i="68"/>
  <c r="G108" i="68"/>
  <c r="H204" i="68"/>
  <c r="G204" i="68"/>
  <c r="G530" i="68"/>
  <c r="H530" i="68"/>
  <c r="G746" i="68"/>
  <c r="H746" i="68"/>
  <c r="H56" i="68"/>
  <c r="H479" i="68"/>
  <c r="H775" i="68"/>
  <c r="G285" i="68"/>
  <c r="H586" i="68"/>
  <c r="G11" i="68"/>
  <c r="G189" i="68"/>
  <c r="H458" i="68"/>
  <c r="H52" i="68"/>
  <c r="G52" i="68"/>
  <c r="H140" i="68"/>
  <c r="G140" i="68"/>
  <c r="G466" i="68"/>
  <c r="H466" i="68"/>
  <c r="H5" i="68"/>
  <c r="H311" i="68"/>
  <c r="H483" i="68"/>
  <c r="H696" i="68"/>
  <c r="G311" i="68"/>
  <c r="G479" i="68"/>
  <c r="G775" i="68"/>
  <c r="G605" i="68"/>
  <c r="H212" i="68"/>
  <c r="H220" i="68"/>
  <c r="H228" i="68"/>
  <c r="H236" i="68"/>
  <c r="H244" i="68"/>
  <c r="H252" i="68"/>
  <c r="H260" i="68"/>
  <c r="U13" i="95" s="1" a="1"/>
  <c r="U13" i="95" s="1"/>
  <c r="H268" i="68"/>
  <c r="H276" i="68"/>
  <c r="H284" i="68"/>
  <c r="H291" i="68"/>
  <c r="H299" i="68"/>
  <c r="H307" i="68"/>
  <c r="H315" i="68"/>
  <c r="H323" i="68"/>
  <c r="H331" i="68"/>
  <c r="H339" i="68"/>
  <c r="H371" i="68"/>
  <c r="H403" i="68"/>
  <c r="H419" i="68"/>
  <c r="H427" i="68"/>
  <c r="H443" i="68"/>
  <c r="H451" i="68"/>
  <c r="H474" i="68"/>
  <c r="H482" i="68"/>
  <c r="H490" i="68"/>
  <c r="H506" i="68"/>
  <c r="H522" i="68"/>
  <c r="H538" i="68"/>
  <c r="H546" i="68"/>
  <c r="H570" i="68"/>
  <c r="H594" i="68"/>
  <c r="H602" i="68"/>
  <c r="H610" i="68"/>
  <c r="H618" i="68"/>
  <c r="H626" i="68"/>
  <c r="H634" i="68"/>
  <c r="H642" i="68"/>
  <c r="H658" i="68"/>
  <c r="H666" i="68"/>
  <c r="H674" i="68"/>
  <c r="H690" i="68"/>
  <c r="H698" i="68"/>
  <c r="H706" i="68"/>
  <c r="H714" i="68"/>
  <c r="H722" i="68"/>
  <c r="H730" i="68"/>
  <c r="H738" i="68"/>
  <c r="H754" i="68"/>
  <c r="H762" i="68"/>
  <c r="H770" i="68"/>
  <c r="H778" i="68"/>
  <c r="H786" i="68"/>
  <c r="G696" i="68"/>
  <c r="H229" i="68"/>
  <c r="H245" i="68"/>
  <c r="H324" i="68"/>
  <c r="H332" i="68"/>
  <c r="H340" i="68"/>
  <c r="H348" i="68"/>
  <c r="H364" i="68"/>
  <c r="H372" i="68"/>
  <c r="H380" i="68"/>
  <c r="H396" i="68"/>
  <c r="H404" i="68"/>
  <c r="H412" i="68"/>
  <c r="H428" i="68"/>
  <c r="H436" i="68"/>
  <c r="H452" i="68"/>
  <c r="H459" i="68"/>
  <c r="H467" i="68"/>
  <c r="H475" i="68"/>
  <c r="H491" i="68"/>
  <c r="H499" i="68"/>
  <c r="H507" i="68"/>
  <c r="H515" i="68"/>
  <c r="H523" i="68"/>
  <c r="H531" i="68"/>
  <c r="H539" i="68"/>
  <c r="H547" i="68"/>
  <c r="H555" i="68"/>
  <c r="H563" i="68"/>
  <c r="H571" i="68"/>
  <c r="H579" i="68"/>
  <c r="H587" i="68"/>
  <c r="H595" i="68"/>
  <c r="AU19" i="95" s="1" a="1"/>
  <c r="AU19" i="95" s="1"/>
  <c r="H603" i="68"/>
  <c r="H611" i="68"/>
  <c r="H619" i="68"/>
  <c r="H627" i="68"/>
  <c r="H643" i="68"/>
  <c r="H651" i="68"/>
  <c r="H659" i="68"/>
  <c r="H667" i="68"/>
  <c r="H675" i="68"/>
  <c r="H683" i="68"/>
  <c r="H691" i="68"/>
  <c r="H699" i="68"/>
  <c r="H707" i="68"/>
  <c r="H715" i="68"/>
  <c r="H723" i="68"/>
  <c r="H731" i="68"/>
  <c r="H739" i="68"/>
  <c r="H747" i="68"/>
  <c r="H755" i="68"/>
  <c r="H763" i="68"/>
  <c r="H771" i="68"/>
  <c r="H779" i="68"/>
  <c r="U16" i="95" l="1" a="1"/>
  <c r="U16" i="95" s="1"/>
  <c r="AE17" i="97" a="1"/>
  <c r="AE17" i="97" s="1"/>
  <c r="W12" i="95" a="1"/>
  <c r="W12" i="95" s="1"/>
  <c r="AT31" i="95" a="1"/>
  <c r="AT31" i="95" s="1"/>
  <c r="H23" i="95" a="1"/>
  <c r="H23" i="95" s="1"/>
  <c r="AU32" i="95" a="1"/>
  <c r="AU32" i="95" s="1"/>
  <c r="V16" i="95" a="1"/>
  <c r="V16" i="95" s="1"/>
  <c r="T16" i="95" a="1"/>
  <c r="T16" i="95" s="1"/>
  <c r="C12" i="98" a="1"/>
  <c r="C12" i="98" s="1"/>
  <c r="T12" i="95" a="1"/>
  <c r="T12" i="95" s="1"/>
  <c r="AT23" i="95" a="1"/>
  <c r="AT23" i="95" s="1"/>
  <c r="V12" i="95" a="1"/>
  <c r="V12" i="95" s="1"/>
  <c r="AI17" i="97" a="1"/>
  <c r="AI17" i="97" s="1"/>
  <c r="AH17" i="97" s="1"/>
  <c r="AH18" i="97" s="1"/>
  <c r="AH19" i="97" s="1"/>
  <c r="AH20" i="97" s="1"/>
  <c r="AH21" i="97" s="1"/>
  <c r="AH22" i="97" s="1"/>
  <c r="AH23" i="97" s="1"/>
  <c r="AH24" i="97" s="1"/>
  <c r="AH25" i="97" s="1"/>
  <c r="AH26" i="97" s="1"/>
  <c r="AH27" i="97" s="1"/>
  <c r="AH28" i="97" s="1"/>
  <c r="AH29" i="97" s="1"/>
  <c r="AH30" i="97" s="1"/>
  <c r="AH31" i="97" s="1"/>
  <c r="AH32" i="97" s="1"/>
  <c r="AH33" i="97" s="1"/>
  <c r="AH34" i="97" s="1"/>
  <c r="AH35" i="97" s="1"/>
  <c r="AT35" i="95" a="1"/>
  <c r="AT35" i="95" s="1"/>
  <c r="M23" i="95" a="1"/>
  <c r="M23" i="95" s="1"/>
  <c r="C14" i="93" a="1"/>
  <c r="N536" i="93" s="1"/>
  <c r="P536" i="93" s="1"/>
  <c r="C14" i="97" a="1"/>
  <c r="N34" i="97" s="1"/>
  <c r="P34" i="97" s="1"/>
  <c r="AT33" i="95" a="1"/>
  <c r="AT33" i="95" s="1"/>
  <c r="AU31" i="95" a="1"/>
  <c r="AU31" i="95" s="1"/>
  <c r="AE15" i="98" a="1"/>
  <c r="AE15" i="98" s="1"/>
  <c r="T14" i="95" a="1"/>
  <c r="T14" i="95" s="1"/>
  <c r="AE17" i="93" a="1"/>
  <c r="AE17" i="93" s="1"/>
  <c r="AI17" i="93" a="1"/>
  <c r="AI17" i="93" s="1"/>
  <c r="AS35" i="95" a="1"/>
  <c r="AS35" i="95" s="1"/>
  <c r="S16" i="95" a="1"/>
  <c r="S16" i="95" s="1"/>
  <c r="U12" i="95" a="1"/>
  <c r="U12" i="95" s="1"/>
  <c r="AU20" i="95" a="1"/>
  <c r="AU20" i="95" s="1"/>
  <c r="F23" i="95" a="1"/>
  <c r="F23" i="95" s="1"/>
  <c r="W13" i="95" a="1"/>
  <c r="W13" i="95" s="1"/>
  <c r="AV32" i="95" a="1"/>
  <c r="AV32" i="95" s="1"/>
  <c r="K23" i="95" a="1"/>
  <c r="K23" i="95" s="1"/>
  <c r="AT32" i="95" a="1"/>
  <c r="AT32" i="95" s="1"/>
  <c r="AU23" i="95" a="1"/>
  <c r="AU23" i="95" s="1"/>
  <c r="S13" i="95" a="1"/>
  <c r="S13" i="95" s="1"/>
  <c r="U14" i="95" a="1"/>
  <c r="U14" i="95" s="1"/>
  <c r="N23" i="95" a="1"/>
  <c r="N23" i="95" s="1"/>
  <c r="AV33" i="95" a="1"/>
  <c r="AV33" i="95" s="1"/>
  <c r="S12" i="95" a="1"/>
  <c r="S12" i="95" s="1"/>
  <c r="AW31" i="95" a="1"/>
  <c r="AW31" i="95" s="1"/>
  <c r="BA12" i="95" s="1"/>
  <c r="AW19" i="95" a="1"/>
  <c r="AW19" i="95" s="1"/>
  <c r="AZ12" i="95" s="1"/>
  <c r="AU21" i="95" a="1"/>
  <c r="AU21" i="95" s="1"/>
  <c r="AU22" i="95" s="1"/>
  <c r="AI15" i="98" a="1"/>
  <c r="W14" i="95" a="1"/>
  <c r="W14" i="95" s="1"/>
  <c r="W15" i="95" s="1"/>
  <c r="AV31" i="95" a="1"/>
  <c r="AV31" i="95" s="1"/>
  <c r="S14" i="95" a="1"/>
  <c r="S14" i="95" s="1"/>
  <c r="AW32" i="95" a="1"/>
  <c r="AW32" i="95" s="1"/>
  <c r="AV19" i="95" a="1"/>
  <c r="AV19" i="95" s="1"/>
  <c r="AV22" i="95" s="1"/>
  <c r="AU33" i="95" a="1"/>
  <c r="AU33" i="95" s="1"/>
  <c r="V13" i="95" a="1"/>
  <c r="V13" i="95" s="1"/>
  <c r="AW33" i="95" a="1"/>
  <c r="AW33" i="95" s="1"/>
  <c r="AW20" i="95" a="1"/>
  <c r="AW20" i="95" s="1"/>
  <c r="I23" i="95" a="1"/>
  <c r="I23" i="95" s="1"/>
  <c r="AS31" i="95" a="1"/>
  <c r="AS31" i="95" s="1"/>
  <c r="AS19" i="95" a="1"/>
  <c r="AS19" i="95" s="1"/>
  <c r="AV23" i="95" a="1"/>
  <c r="AV23" i="95" s="1"/>
  <c r="AU35" i="95" a="1"/>
  <c r="AU35" i="95" s="1"/>
  <c r="V14" i="95" a="1"/>
  <c r="V14" i="95" s="1"/>
  <c r="AS32" i="95" a="1"/>
  <c r="AS32" i="95" s="1"/>
  <c r="AT20" i="95" a="1"/>
  <c r="AT20" i="95" s="1"/>
  <c r="AS20" i="95" a="1"/>
  <c r="AS20" i="95" s="1"/>
  <c r="AW21" i="95" a="1"/>
  <c r="AW21" i="95" s="1"/>
  <c r="L23" i="95" a="1"/>
  <c r="L23" i="95" s="1"/>
  <c r="AS33" i="95" a="1"/>
  <c r="AS33" i="95" s="1"/>
  <c r="AT21" i="95" a="1"/>
  <c r="AT21" i="95" s="1"/>
  <c r="AS21" i="95" a="1"/>
  <c r="AS21" i="95" s="1"/>
  <c r="AV20" i="95" a="1"/>
  <c r="AV20" i="95" s="1"/>
  <c r="T13" i="95" a="1"/>
  <c r="T13" i="95" s="1"/>
  <c r="AT19" i="95" a="1"/>
  <c r="AT19" i="95" s="1"/>
  <c r="B14" i="95" a="1"/>
  <c r="AU34" i="95" l="1"/>
  <c r="N322" i="93"/>
  <c r="P322" i="93" s="1"/>
  <c r="N304" i="93"/>
  <c r="P304" i="93" s="1"/>
  <c r="N112" i="93"/>
  <c r="P112" i="93" s="1"/>
  <c r="N289" i="93"/>
  <c r="P289" i="93" s="1"/>
  <c r="N430" i="93"/>
  <c r="P430" i="93" s="1"/>
  <c r="N421" i="93"/>
  <c r="P421" i="93" s="1"/>
  <c r="N35" i="93"/>
  <c r="P35" i="93" s="1"/>
  <c r="N116" i="93"/>
  <c r="P116" i="93" s="1"/>
  <c r="N397" i="93"/>
  <c r="P397" i="93" s="1"/>
  <c r="N142" i="93"/>
  <c r="P142" i="93" s="1"/>
  <c r="N232" i="93"/>
  <c r="P232" i="93" s="1"/>
  <c r="N137" i="93"/>
  <c r="P137" i="93" s="1"/>
  <c r="N158" i="93"/>
  <c r="P158" i="93" s="1"/>
  <c r="N17" i="93"/>
  <c r="P17" i="93" s="1"/>
  <c r="N458" i="93"/>
  <c r="P458" i="93" s="1"/>
  <c r="N514" i="93"/>
  <c r="P514" i="93" s="1"/>
  <c r="N453" i="93"/>
  <c r="P453" i="93" s="1"/>
  <c r="N362" i="93"/>
  <c r="P362" i="93" s="1"/>
  <c r="N255" i="93"/>
  <c r="P255" i="93" s="1"/>
  <c r="N80" i="93"/>
  <c r="P80" i="93" s="1"/>
  <c r="N497" i="93"/>
  <c r="P497" i="93" s="1"/>
  <c r="N544" i="93"/>
  <c r="P544" i="93" s="1"/>
  <c r="N504" i="93"/>
  <c r="P504" i="93" s="1"/>
  <c r="N496" i="93"/>
  <c r="P496" i="93" s="1"/>
  <c r="N63" i="93"/>
  <c r="P63" i="93" s="1"/>
  <c r="N139" i="93"/>
  <c r="P139" i="93" s="1"/>
  <c r="N221" i="93"/>
  <c r="P221" i="93" s="1"/>
  <c r="N227" i="93"/>
  <c r="P227" i="93" s="1"/>
  <c r="N438" i="93"/>
  <c r="P438" i="93" s="1"/>
  <c r="N545" i="93"/>
  <c r="P545" i="93" s="1"/>
  <c r="N374" i="93"/>
  <c r="P374" i="93" s="1"/>
  <c r="N253" i="93"/>
  <c r="P253" i="93" s="1"/>
  <c r="N529" i="93"/>
  <c r="P529" i="93" s="1"/>
  <c r="N230" i="93"/>
  <c r="P230" i="93" s="1"/>
  <c r="N476" i="93"/>
  <c r="P476" i="93" s="1"/>
  <c r="N262" i="93"/>
  <c r="P262" i="93" s="1"/>
  <c r="N539" i="93"/>
  <c r="P539" i="93" s="1"/>
  <c r="N358" i="93"/>
  <c r="P358" i="93" s="1"/>
  <c r="N145" i="93"/>
  <c r="P145" i="93" s="1"/>
  <c r="N480" i="93"/>
  <c r="P480" i="93" s="1"/>
  <c r="N87" i="93"/>
  <c r="P87" i="93" s="1"/>
  <c r="N425" i="93"/>
  <c r="P425" i="93" s="1"/>
  <c r="N123" i="93"/>
  <c r="P123" i="93" s="1"/>
  <c r="N394" i="93"/>
  <c r="P394" i="93" s="1"/>
  <c r="N260" i="93"/>
  <c r="P260" i="93" s="1"/>
  <c r="N36" i="93"/>
  <c r="P36" i="93" s="1"/>
  <c r="N66" i="93"/>
  <c r="P66" i="93" s="1"/>
  <c r="N101" i="93"/>
  <c r="P101" i="93" s="1"/>
  <c r="N188" i="93"/>
  <c r="P188" i="93" s="1"/>
  <c r="N321" i="93"/>
  <c r="P321" i="93" s="1"/>
  <c r="N487" i="93"/>
  <c r="P487" i="93" s="1"/>
  <c r="N194" i="93"/>
  <c r="P194" i="93" s="1"/>
  <c r="N55" i="93"/>
  <c r="P55" i="93" s="1"/>
  <c r="N324" i="93"/>
  <c r="P324" i="93" s="1"/>
  <c r="N547" i="93"/>
  <c r="P547" i="93" s="1"/>
  <c r="N316" i="93"/>
  <c r="P316" i="93" s="1"/>
  <c r="N39" i="93"/>
  <c r="P39" i="93" s="1"/>
  <c r="N301" i="93"/>
  <c r="P301" i="93" s="1"/>
  <c r="N100" i="93"/>
  <c r="P100" i="93" s="1"/>
  <c r="N495" i="93"/>
  <c r="P495" i="93" s="1"/>
  <c r="N171" i="93"/>
  <c r="P171" i="93" s="1"/>
  <c r="N368" i="93"/>
  <c r="P368" i="93" s="1"/>
  <c r="N180" i="93"/>
  <c r="P180" i="93" s="1"/>
  <c r="N449" i="93"/>
  <c r="P449" i="93" s="1"/>
  <c r="N228" i="93"/>
  <c r="P228" i="93" s="1"/>
  <c r="N500" i="93"/>
  <c r="P500" i="93" s="1"/>
  <c r="N241" i="93"/>
  <c r="P241" i="93" s="1"/>
  <c r="N551" i="93"/>
  <c r="P551" i="93" s="1"/>
  <c r="N186" i="93"/>
  <c r="P186" i="93" s="1"/>
  <c r="N58" i="93"/>
  <c r="P58" i="93" s="1"/>
  <c r="N144" i="93"/>
  <c r="P144" i="93" s="1"/>
  <c r="N283" i="93"/>
  <c r="P283" i="93" s="1"/>
  <c r="N463" i="93"/>
  <c r="P463" i="93" s="1"/>
  <c r="N177" i="93"/>
  <c r="P177" i="93" s="1"/>
  <c r="N37" i="93"/>
  <c r="P37" i="93" s="1"/>
  <c r="N268" i="93"/>
  <c r="P268" i="93" s="1"/>
  <c r="N538" i="93"/>
  <c r="P538" i="93" s="1"/>
  <c r="N308" i="93"/>
  <c r="P308" i="93" s="1"/>
  <c r="N484" i="93"/>
  <c r="P484" i="93" s="1"/>
  <c r="N293" i="93"/>
  <c r="P293" i="93" s="1"/>
  <c r="N83" i="93"/>
  <c r="P83" i="93" s="1"/>
  <c r="N381" i="93"/>
  <c r="P381" i="93" s="1"/>
  <c r="N163" i="93"/>
  <c r="P163" i="93" s="1"/>
  <c r="N344" i="93"/>
  <c r="P344" i="93" s="1"/>
  <c r="N104" i="93"/>
  <c r="P104" i="93" s="1"/>
  <c r="N432" i="93"/>
  <c r="P432" i="93" s="1"/>
  <c r="N220" i="93"/>
  <c r="P220" i="93" s="1"/>
  <c r="N403" i="93"/>
  <c r="P403" i="93" s="1"/>
  <c r="N297" i="93"/>
  <c r="P297" i="93" s="1"/>
  <c r="N377" i="93"/>
  <c r="N280" i="93"/>
  <c r="P280" i="93" s="1"/>
  <c r="N140" i="93"/>
  <c r="P140" i="93" s="1"/>
  <c r="N225" i="93"/>
  <c r="P225" i="93" s="1"/>
  <c r="N486" i="93"/>
  <c r="P486" i="93" s="1"/>
  <c r="N193" i="93"/>
  <c r="P193" i="93" s="1"/>
  <c r="N288" i="93"/>
  <c r="P288" i="93" s="1"/>
  <c r="N72" i="93"/>
  <c r="P72" i="93" s="1"/>
  <c r="N340" i="93"/>
  <c r="P340" i="93" s="1"/>
  <c r="N90" i="93"/>
  <c r="P90" i="93" s="1"/>
  <c r="N325" i="93"/>
  <c r="P325" i="93" s="1"/>
  <c r="N56" i="93"/>
  <c r="P56" i="93" s="1"/>
  <c r="N436" i="93"/>
  <c r="P436" i="93" s="1"/>
  <c r="N118" i="93"/>
  <c r="P118" i="93" s="1"/>
  <c r="N513" i="93"/>
  <c r="P513" i="93" s="1"/>
  <c r="N265" i="93"/>
  <c r="P265" i="93" s="1"/>
  <c r="N383" i="93"/>
  <c r="P383" i="93" s="1"/>
  <c r="N195" i="93"/>
  <c r="P195" i="93" s="1"/>
  <c r="N526" i="93"/>
  <c r="P526" i="93" s="1"/>
  <c r="N236" i="93"/>
  <c r="P236" i="93" s="1"/>
  <c r="N509" i="93"/>
  <c r="P509" i="93" s="1"/>
  <c r="N505" i="93"/>
  <c r="P505" i="93" s="1"/>
  <c r="N527" i="93"/>
  <c r="P527" i="93" s="1"/>
  <c r="N338" i="93"/>
  <c r="P338" i="93" s="1"/>
  <c r="N40" i="93"/>
  <c r="P40" i="93" s="1"/>
  <c r="N264" i="93"/>
  <c r="P264" i="93" s="1"/>
  <c r="N218" i="93"/>
  <c r="P218" i="93" s="1"/>
  <c r="N212" i="93"/>
  <c r="P212" i="93" s="1"/>
  <c r="N119" i="93"/>
  <c r="P119" i="93" s="1"/>
  <c r="N149" i="93"/>
  <c r="P149" i="93" s="1"/>
  <c r="N348" i="93"/>
  <c r="P348" i="93" s="1"/>
  <c r="N99" i="93"/>
  <c r="P99" i="93" s="1"/>
  <c r="N388" i="93"/>
  <c r="P388" i="93" s="1"/>
  <c r="N73" i="93"/>
  <c r="P73" i="93" s="1"/>
  <c r="N445" i="93"/>
  <c r="P445" i="93" s="1"/>
  <c r="N247" i="93"/>
  <c r="P247" i="93" s="1"/>
  <c r="N522" i="93"/>
  <c r="P522" i="93" s="1"/>
  <c r="N296" i="93"/>
  <c r="P296" i="93" s="1"/>
  <c r="N77" i="93"/>
  <c r="P77" i="93" s="1"/>
  <c r="N211" i="93"/>
  <c r="P211" i="93" s="1"/>
  <c r="N535" i="93"/>
  <c r="P535" i="93" s="1"/>
  <c r="N314" i="93"/>
  <c r="P314" i="93" s="1"/>
  <c r="N518" i="93"/>
  <c r="P518" i="93" s="1"/>
  <c r="N454" i="93"/>
  <c r="P454" i="93" s="1"/>
  <c r="N76" i="93"/>
  <c r="P76" i="93" s="1"/>
  <c r="N379" i="93"/>
  <c r="P379" i="93" s="1"/>
  <c r="N57" i="93"/>
  <c r="P57" i="93" s="1"/>
  <c r="N122" i="93"/>
  <c r="P122" i="93" s="1"/>
  <c r="N510" i="93"/>
  <c r="P510" i="93" s="1"/>
  <c r="N173" i="93"/>
  <c r="P173" i="93" s="1"/>
  <c r="N441" i="93"/>
  <c r="P441" i="93" s="1"/>
  <c r="N328" i="93"/>
  <c r="P328" i="93" s="1"/>
  <c r="N167" i="93"/>
  <c r="P167" i="93" s="1"/>
  <c r="N427" i="93"/>
  <c r="N207" i="93"/>
  <c r="P207" i="93" s="1"/>
  <c r="N405" i="93"/>
  <c r="P405" i="93" s="1"/>
  <c r="N151" i="93"/>
  <c r="P151" i="93" s="1"/>
  <c r="N512" i="93"/>
  <c r="P512" i="93" s="1"/>
  <c r="N263" i="93"/>
  <c r="P263" i="93" s="1"/>
  <c r="N506" i="93"/>
  <c r="P506" i="93" s="1"/>
  <c r="N456" i="93"/>
  <c r="P456" i="93" s="1"/>
  <c r="N187" i="93"/>
  <c r="P187" i="93" s="1"/>
  <c r="N329" i="93"/>
  <c r="P329" i="93" s="1"/>
  <c r="N88" i="93"/>
  <c r="P88" i="93" s="1"/>
  <c r="N331" i="93"/>
  <c r="P331" i="93" s="1"/>
  <c r="N478" i="93"/>
  <c r="P478" i="93" s="1"/>
  <c r="N161" i="93"/>
  <c r="P161" i="93" s="1"/>
  <c r="N19" i="93"/>
  <c r="P19" i="93" s="1"/>
  <c r="N97" i="93"/>
  <c r="P97" i="93" s="1"/>
  <c r="N528" i="93"/>
  <c r="P528" i="93" s="1"/>
  <c r="N537" i="93"/>
  <c r="P537" i="93" s="1"/>
  <c r="N210" i="93"/>
  <c r="P210" i="93" s="1"/>
  <c r="N490" i="93"/>
  <c r="P490" i="93" s="1"/>
  <c r="N351" i="93"/>
  <c r="P351" i="93" s="1"/>
  <c r="N245" i="93"/>
  <c r="P245" i="93" s="1"/>
  <c r="N443" i="93"/>
  <c r="P443" i="93" s="1"/>
  <c r="N222" i="93"/>
  <c r="P222" i="93" s="1"/>
  <c r="N468" i="93"/>
  <c r="P468" i="93" s="1"/>
  <c r="N168" i="93"/>
  <c r="P168" i="93" s="1"/>
  <c r="N521" i="93"/>
  <c r="P521" i="93" s="1"/>
  <c r="N350" i="93"/>
  <c r="P350" i="93" s="1"/>
  <c r="N515" i="93"/>
  <c r="P515" i="93" s="1"/>
  <c r="N464" i="93"/>
  <c r="P464" i="93" s="1"/>
  <c r="N78" i="93"/>
  <c r="P78" i="93" s="1"/>
  <c r="N337" i="93"/>
  <c r="P337" i="93" s="1"/>
  <c r="N105" i="93"/>
  <c r="P105" i="93" s="1"/>
  <c r="N385" i="93"/>
  <c r="P385" i="93" s="1"/>
  <c r="AT34" i="95"/>
  <c r="T15" i="95"/>
  <c r="AN12" i="97"/>
  <c r="AN13" i="97" s="1"/>
  <c r="AN12" i="93"/>
  <c r="AN13" i="93" s="1"/>
  <c r="AH17" i="93"/>
  <c r="AH18" i="93" s="1"/>
  <c r="AH19" i="93" s="1"/>
  <c r="AH20" i="93" s="1"/>
  <c r="AH21" i="93" s="1"/>
  <c r="AH22" i="93" s="1"/>
  <c r="AH23" i="93" s="1"/>
  <c r="AH24" i="93" s="1"/>
  <c r="AH25" i="93" s="1"/>
  <c r="AH26" i="93" s="1"/>
  <c r="AH27" i="93" s="1"/>
  <c r="AH28" i="93" s="1"/>
  <c r="AH29" i="93" s="1"/>
  <c r="AH30" i="93" s="1"/>
  <c r="AH31" i="93" s="1"/>
  <c r="AH32" i="93" s="1"/>
  <c r="AH33" i="93" s="1"/>
  <c r="AH34" i="93" s="1"/>
  <c r="AH35" i="93" s="1"/>
  <c r="AH36" i="93" s="1"/>
  <c r="AH37" i="93" s="1"/>
  <c r="AH38" i="93" s="1"/>
  <c r="AH39" i="93" s="1"/>
  <c r="AH40" i="93" s="1"/>
  <c r="AH41" i="93" s="1"/>
  <c r="AH42" i="93" s="1"/>
  <c r="AH43" i="93" s="1"/>
  <c r="AH44" i="93" s="1"/>
  <c r="AH45" i="93" s="1"/>
  <c r="AH46" i="93" s="1"/>
  <c r="AH47" i="93" s="1"/>
  <c r="AH48" i="93" s="1"/>
  <c r="AH49" i="93" s="1"/>
  <c r="AH50" i="93" s="1"/>
  <c r="AH51" i="93" s="1"/>
  <c r="AH52" i="93" s="1"/>
  <c r="AH53" i="93" s="1"/>
  <c r="AH54" i="93" s="1"/>
  <c r="AH55" i="93" s="1"/>
  <c r="AH56" i="93" s="1"/>
  <c r="AH57" i="93" s="1"/>
  <c r="AH58" i="93" s="1"/>
  <c r="AH59" i="93" s="1"/>
  <c r="AH60" i="93" s="1"/>
  <c r="AH61" i="93" s="1"/>
  <c r="AH62" i="93" s="1"/>
  <c r="AH63" i="93" s="1"/>
  <c r="AH64" i="93" s="1"/>
  <c r="AH65" i="93" s="1"/>
  <c r="AH66" i="93" s="1"/>
  <c r="AH67" i="93" s="1"/>
  <c r="AH68" i="93" s="1"/>
  <c r="AH69" i="93" s="1"/>
  <c r="AH70" i="93" s="1"/>
  <c r="AH71" i="93" s="1"/>
  <c r="AH72" i="93" s="1"/>
  <c r="AH73" i="93" s="1"/>
  <c r="AH74" i="93" s="1"/>
  <c r="AH75" i="93" s="1"/>
  <c r="AH76" i="93" s="1"/>
  <c r="AH77" i="93" s="1"/>
  <c r="AH78" i="93" s="1"/>
  <c r="AH79" i="93" s="1"/>
  <c r="AH80" i="93" s="1"/>
  <c r="AH81" i="93" s="1"/>
  <c r="AH82" i="93" s="1"/>
  <c r="AH83" i="93" s="1"/>
  <c r="AH84" i="93" s="1"/>
  <c r="AH85" i="93" s="1"/>
  <c r="AH86" i="93" s="1"/>
  <c r="AH87" i="93" s="1"/>
  <c r="AH88" i="93" s="1"/>
  <c r="AH89" i="93" s="1"/>
  <c r="AH90" i="93" s="1"/>
  <c r="AH91" i="93" s="1"/>
  <c r="AH92" i="93" s="1"/>
  <c r="AH93" i="93" s="1"/>
  <c r="AH94" i="93" s="1"/>
  <c r="AH95" i="93" s="1"/>
  <c r="AH96" i="93" s="1"/>
  <c r="AH97" i="93" s="1"/>
  <c r="AH98" i="93" s="1"/>
  <c r="AH99" i="93" s="1"/>
  <c r="AH100" i="93" s="1"/>
  <c r="AH101" i="93" s="1"/>
  <c r="AH102" i="93" s="1"/>
  <c r="AH103" i="93" s="1"/>
  <c r="AH104" i="93" s="1"/>
  <c r="AH105" i="93" s="1"/>
  <c r="AH106" i="93" s="1"/>
  <c r="AH107" i="93" s="1"/>
  <c r="AH108" i="93" s="1"/>
  <c r="AH109" i="93" s="1"/>
  <c r="AH110" i="93" s="1"/>
  <c r="AH111" i="93" s="1"/>
  <c r="AH112" i="93" s="1"/>
  <c r="AH113" i="93" s="1"/>
  <c r="AH114" i="93" s="1"/>
  <c r="AH115" i="93" s="1"/>
  <c r="AH116" i="93" s="1"/>
  <c r="AH117" i="93" s="1"/>
  <c r="AH118" i="93" s="1"/>
  <c r="AH119" i="93" s="1"/>
  <c r="AH120" i="93" s="1"/>
  <c r="AH121" i="93" s="1"/>
  <c r="AH122" i="93" s="1"/>
  <c r="AH123" i="93" s="1"/>
  <c r="AH124" i="93" s="1"/>
  <c r="AH125" i="93" s="1"/>
  <c r="AH126" i="93" s="1"/>
  <c r="AH127" i="93" s="1"/>
  <c r="AH128" i="93" s="1"/>
  <c r="AH129" i="93" s="1"/>
  <c r="AH130" i="93" s="1"/>
  <c r="AH131" i="93" s="1"/>
  <c r="AH132" i="93" s="1"/>
  <c r="AH133" i="93" s="1"/>
  <c r="AH134" i="93" s="1"/>
  <c r="AH135" i="93" s="1"/>
  <c r="AH136" i="93" s="1"/>
  <c r="AH137" i="93" s="1"/>
  <c r="AH138" i="93" s="1"/>
  <c r="AH139" i="93" s="1"/>
  <c r="AH140" i="93" s="1"/>
  <c r="AH141" i="93" s="1"/>
  <c r="AH142" i="93" s="1"/>
  <c r="AH143" i="93" s="1"/>
  <c r="AH144" i="93" s="1"/>
  <c r="AH145" i="93" s="1"/>
  <c r="AH146" i="93" s="1"/>
  <c r="AH147" i="93" s="1"/>
  <c r="AH148" i="93" s="1"/>
  <c r="AH149" i="93" s="1"/>
  <c r="AH150" i="93" s="1"/>
  <c r="AH151" i="93" s="1"/>
  <c r="AH152" i="93" s="1"/>
  <c r="AH153" i="93" s="1"/>
  <c r="AH154" i="93" s="1"/>
  <c r="AH155" i="93" s="1"/>
  <c r="AH156" i="93" s="1"/>
  <c r="AH157" i="93" s="1"/>
  <c r="AH158" i="93" s="1"/>
  <c r="AH159" i="93" s="1"/>
  <c r="AH160" i="93" s="1"/>
  <c r="AH161" i="93" s="1"/>
  <c r="AH162" i="93" s="1"/>
  <c r="AH163" i="93" s="1"/>
  <c r="AH164" i="93" s="1"/>
  <c r="AH165" i="93" s="1"/>
  <c r="AH166" i="93" s="1"/>
  <c r="AH167" i="93" s="1"/>
  <c r="AH168" i="93" s="1"/>
  <c r="AH169" i="93" s="1"/>
  <c r="AH170" i="93" s="1"/>
  <c r="AH171" i="93" s="1"/>
  <c r="AH172" i="93" s="1"/>
  <c r="AH173" i="93" s="1"/>
  <c r="AH174" i="93" s="1"/>
  <c r="AH175" i="93" s="1"/>
  <c r="AH176" i="93" s="1"/>
  <c r="AH177" i="93" s="1"/>
  <c r="AH178" i="93" s="1"/>
  <c r="AH179" i="93" s="1"/>
  <c r="AH180" i="93" s="1"/>
  <c r="AH181" i="93" s="1"/>
  <c r="AH182" i="93" s="1"/>
  <c r="AH183" i="93" s="1"/>
  <c r="AH184" i="93" s="1"/>
  <c r="AH185" i="93" s="1"/>
  <c r="AH186" i="93" s="1"/>
  <c r="AH187" i="93" s="1"/>
  <c r="AH188" i="93" s="1"/>
  <c r="AH189" i="93" s="1"/>
  <c r="AH190" i="93" s="1"/>
  <c r="AH191" i="93" s="1"/>
  <c r="AH192" i="93" s="1"/>
  <c r="AH193" i="93" s="1"/>
  <c r="AH194" i="93" s="1"/>
  <c r="AH195" i="93" s="1"/>
  <c r="AH196" i="93" s="1"/>
  <c r="AH197" i="93" s="1"/>
  <c r="AH198" i="93" s="1"/>
  <c r="AH199" i="93" s="1"/>
  <c r="AH200" i="93" s="1"/>
  <c r="AH201" i="93" s="1"/>
  <c r="AH202" i="93" s="1"/>
  <c r="AH203" i="93" s="1"/>
  <c r="AH204" i="93" s="1"/>
  <c r="AH205" i="93" s="1"/>
  <c r="AH206" i="93" s="1"/>
  <c r="AH207" i="93" s="1"/>
  <c r="AH208" i="93" s="1"/>
  <c r="AH209" i="93" s="1"/>
  <c r="AH210" i="93" s="1"/>
  <c r="AH211" i="93" s="1"/>
  <c r="AH212" i="93" s="1"/>
  <c r="AH213" i="93" s="1"/>
  <c r="AH214" i="93" s="1"/>
  <c r="AH215" i="93" s="1"/>
  <c r="AH216" i="93" s="1"/>
  <c r="AH217" i="93" s="1"/>
  <c r="AH218" i="93" s="1"/>
  <c r="AH219" i="93" s="1"/>
  <c r="AH220" i="93" s="1"/>
  <c r="AH221" i="93" s="1"/>
  <c r="AH222" i="93" s="1"/>
  <c r="AH223" i="93" s="1"/>
  <c r="AH224" i="93" s="1"/>
  <c r="AH225" i="93" s="1"/>
  <c r="AH226" i="93" s="1"/>
  <c r="AH227" i="93" s="1"/>
  <c r="AH228" i="93" s="1"/>
  <c r="AH229" i="93" s="1"/>
  <c r="AH230" i="93" s="1"/>
  <c r="AH231" i="93" s="1"/>
  <c r="AH232" i="93" s="1"/>
  <c r="AH233" i="93" s="1"/>
  <c r="AH234" i="93" s="1"/>
  <c r="AH235" i="93" s="1"/>
  <c r="AH236" i="93" s="1"/>
  <c r="AH237" i="93" s="1"/>
  <c r="AH238" i="93" s="1"/>
  <c r="AH239" i="93" s="1"/>
  <c r="AH240" i="93" s="1"/>
  <c r="AH241" i="93" s="1"/>
  <c r="AH242" i="93" s="1"/>
  <c r="AH243" i="93" s="1"/>
  <c r="AH244" i="93" s="1"/>
  <c r="AH245" i="93" s="1"/>
  <c r="AH246" i="93" s="1"/>
  <c r="AH247" i="93" s="1"/>
  <c r="AH248" i="93" s="1"/>
  <c r="AH249" i="93" s="1"/>
  <c r="AH250" i="93" s="1"/>
  <c r="AH251" i="93" s="1"/>
  <c r="AH252" i="93" s="1"/>
  <c r="AH253" i="93" s="1"/>
  <c r="AH254" i="93" s="1"/>
  <c r="AH255" i="93" s="1"/>
  <c r="AH256" i="93" s="1"/>
  <c r="AH257" i="93" s="1"/>
  <c r="AH258" i="93" s="1"/>
  <c r="AH259" i="93" s="1"/>
  <c r="AH260" i="93" s="1"/>
  <c r="AH261" i="93" s="1"/>
  <c r="AH262" i="93" s="1"/>
  <c r="AM12" i="93"/>
  <c r="AM13" i="93" s="1"/>
  <c r="AD17" i="93"/>
  <c r="AD18" i="93" s="1"/>
  <c r="AD19" i="93" s="1"/>
  <c r="AD20" i="93" s="1"/>
  <c r="AD21" i="93" s="1"/>
  <c r="AD22" i="93" s="1"/>
  <c r="AD23" i="93" s="1"/>
  <c r="AD24" i="93" s="1"/>
  <c r="AD25" i="93" s="1"/>
  <c r="AD26" i="93" s="1"/>
  <c r="AD27" i="93" s="1"/>
  <c r="AD28" i="93" s="1"/>
  <c r="AD29" i="93" s="1"/>
  <c r="AD30" i="93" s="1"/>
  <c r="AD31" i="93" s="1"/>
  <c r="AD32" i="93" s="1"/>
  <c r="AD33" i="93" s="1"/>
  <c r="AD34" i="93" s="1"/>
  <c r="AD35" i="93" s="1"/>
  <c r="AD36" i="93" s="1"/>
  <c r="AD37" i="93" s="1"/>
  <c r="AD38" i="93" s="1"/>
  <c r="AD39" i="93" s="1"/>
  <c r="AD40" i="93" s="1"/>
  <c r="AD41" i="93" s="1"/>
  <c r="AD42" i="93" s="1"/>
  <c r="AD43" i="93" s="1"/>
  <c r="AD44" i="93" s="1"/>
  <c r="AD45" i="93" s="1"/>
  <c r="AD46" i="93" s="1"/>
  <c r="AD47" i="93" s="1"/>
  <c r="AD48" i="93" s="1"/>
  <c r="AD49" i="93" s="1"/>
  <c r="AD50" i="93" s="1"/>
  <c r="AD51" i="93" s="1"/>
  <c r="AD52" i="93" s="1"/>
  <c r="AD53" i="93" s="1"/>
  <c r="AD54" i="93" s="1"/>
  <c r="AD55" i="93" s="1"/>
  <c r="AD56" i="93" s="1"/>
  <c r="AD57" i="93" s="1"/>
  <c r="AD58" i="93" s="1"/>
  <c r="AD59" i="93" s="1"/>
  <c r="AD60" i="93" s="1"/>
  <c r="AD61" i="93" s="1"/>
  <c r="AD62" i="93" s="1"/>
  <c r="AD63" i="93" s="1"/>
  <c r="AD64" i="93" s="1"/>
  <c r="AD65" i="93" s="1"/>
  <c r="AD66" i="93" s="1"/>
  <c r="AD67" i="93" s="1"/>
  <c r="AD68" i="93" s="1"/>
  <c r="AD69" i="93" s="1"/>
  <c r="AD70" i="93" s="1"/>
  <c r="AD71" i="93" s="1"/>
  <c r="AD72" i="93" s="1"/>
  <c r="AD73" i="93" s="1"/>
  <c r="AD74" i="93" s="1"/>
  <c r="AD75" i="93" s="1"/>
  <c r="AD76" i="93" s="1"/>
  <c r="AD77" i="93" s="1"/>
  <c r="AD78" i="93" s="1"/>
  <c r="AD79" i="93" s="1"/>
  <c r="AD80" i="93" s="1"/>
  <c r="AD81" i="93" s="1"/>
  <c r="AD82" i="93" s="1"/>
  <c r="AD83" i="93" s="1"/>
  <c r="AD84" i="93" s="1"/>
  <c r="AD85" i="93" s="1"/>
  <c r="AD86" i="93" s="1"/>
  <c r="AD87" i="93" s="1"/>
  <c r="AD88" i="93" s="1"/>
  <c r="AD89" i="93" s="1"/>
  <c r="AD90" i="93" s="1"/>
  <c r="AD91" i="93" s="1"/>
  <c r="AD92" i="93" s="1"/>
  <c r="AD93" i="93" s="1"/>
  <c r="AD94" i="93" s="1"/>
  <c r="AD95" i="93" s="1"/>
  <c r="AD96" i="93" s="1"/>
  <c r="AD97" i="93" s="1"/>
  <c r="AD98" i="93" s="1"/>
  <c r="AD99" i="93" s="1"/>
  <c r="AD100" i="93" s="1"/>
  <c r="AD101" i="93" s="1"/>
  <c r="AD102" i="93" s="1"/>
  <c r="AD103" i="93" s="1"/>
  <c r="AD104" i="93" s="1"/>
  <c r="AD105" i="93" s="1"/>
  <c r="AD106" i="93" s="1"/>
  <c r="AD107" i="93" s="1"/>
  <c r="AD108" i="93" s="1"/>
  <c r="AD109" i="93" s="1"/>
  <c r="AD110" i="93" s="1"/>
  <c r="AD111" i="93" s="1"/>
  <c r="AD112" i="93" s="1"/>
  <c r="AD113" i="93" s="1"/>
  <c r="AD114" i="93" s="1"/>
  <c r="AD115" i="93" s="1"/>
  <c r="AD116" i="93" s="1"/>
  <c r="AD117" i="93" s="1"/>
  <c r="AD118" i="93" s="1"/>
  <c r="AD119" i="93" s="1"/>
  <c r="AD120" i="93" s="1"/>
  <c r="AD121" i="93" s="1"/>
  <c r="AD122" i="93" s="1"/>
  <c r="N61" i="93"/>
  <c r="P61" i="93" s="1"/>
  <c r="N217" i="93"/>
  <c r="P217" i="93" s="1"/>
  <c r="N24" i="93"/>
  <c r="P24" i="93" s="1"/>
  <c r="N343" i="93"/>
  <c r="P343" i="93" s="1"/>
  <c r="N50" i="93"/>
  <c r="P50" i="93" s="1"/>
  <c r="N395" i="93"/>
  <c r="P395" i="93" s="1"/>
  <c r="N89" i="93"/>
  <c r="P89" i="93" s="1"/>
  <c r="N356" i="93"/>
  <c r="P356" i="93" s="1"/>
  <c r="N238" i="93"/>
  <c r="P238" i="93" s="1"/>
  <c r="N502" i="93"/>
  <c r="P502" i="93" s="1"/>
  <c r="N460" i="93"/>
  <c r="P460" i="93" s="1"/>
  <c r="N270" i="93"/>
  <c r="P270" i="93" s="1"/>
  <c r="N42" i="93"/>
  <c r="P42" i="93" s="1"/>
  <c r="N320" i="93"/>
  <c r="P320" i="93" s="1"/>
  <c r="N392" i="93"/>
  <c r="P392" i="93" s="1"/>
  <c r="N121" i="93"/>
  <c r="P121" i="93" s="1"/>
  <c r="N353" i="93"/>
  <c r="P353" i="93" s="1"/>
  <c r="N465" i="93"/>
  <c r="P465" i="93" s="1"/>
  <c r="N18" i="93"/>
  <c r="P18" i="93" s="1"/>
  <c r="N148" i="93"/>
  <c r="P148" i="93" s="1"/>
  <c r="N251" i="93"/>
  <c r="P251" i="93" s="1"/>
  <c r="N339" i="93"/>
  <c r="P339" i="93" s="1"/>
  <c r="N426" i="93"/>
  <c r="P426" i="93" s="1"/>
  <c r="N185" i="93"/>
  <c r="P185" i="93" s="1"/>
  <c r="N84" i="93"/>
  <c r="P84" i="93" s="1"/>
  <c r="N382" i="93"/>
  <c r="P382" i="93" s="1"/>
  <c r="N235" i="93"/>
  <c r="P235" i="93" s="1"/>
  <c r="N120" i="93"/>
  <c r="P120" i="93" s="1"/>
  <c r="N143" i="93"/>
  <c r="P143" i="93" s="1"/>
  <c r="N103" i="93"/>
  <c r="P103" i="93" s="1"/>
  <c r="N128" i="93"/>
  <c r="P128" i="93" s="1"/>
  <c r="N411" i="93"/>
  <c r="P411" i="93" s="1"/>
  <c r="N291" i="93"/>
  <c r="P291" i="93" s="1"/>
  <c r="N237" i="93"/>
  <c r="P237" i="93" s="1"/>
  <c r="N240" i="93"/>
  <c r="P240" i="93" s="1"/>
  <c r="N45" i="93"/>
  <c r="P45" i="93" s="1"/>
  <c r="N302" i="93"/>
  <c r="P302" i="93" s="1"/>
  <c r="N26" i="93"/>
  <c r="P26" i="93" s="1"/>
  <c r="N367" i="93"/>
  <c r="P367" i="93" s="1"/>
  <c r="N49" i="93"/>
  <c r="P49" i="93" s="1"/>
  <c r="N248" i="93"/>
  <c r="P248" i="93" s="1"/>
  <c r="N93" i="93"/>
  <c r="P93" i="93" s="1"/>
  <c r="N327" i="93"/>
  <c r="P327" i="93" s="1"/>
  <c r="N75" i="93"/>
  <c r="P75" i="93" s="1"/>
  <c r="N420" i="93"/>
  <c r="P420" i="93" s="1"/>
  <c r="N196" i="93"/>
  <c r="P196" i="93" s="1"/>
  <c r="N470" i="93"/>
  <c r="P470" i="93" s="1"/>
  <c r="N98" i="93"/>
  <c r="P98" i="93" s="1"/>
  <c r="N183" i="93"/>
  <c r="P183" i="93" s="1"/>
  <c r="N284" i="93"/>
  <c r="P284" i="93" s="1"/>
  <c r="N364" i="93"/>
  <c r="P364" i="93" s="1"/>
  <c r="N467" i="93"/>
  <c r="P467" i="93" s="1"/>
  <c r="N38" i="93"/>
  <c r="P38" i="93" s="1"/>
  <c r="N150" i="93"/>
  <c r="P150" i="93" s="1"/>
  <c r="N269" i="93"/>
  <c r="P269" i="93" s="1"/>
  <c r="N341" i="93"/>
  <c r="P341" i="93" s="1"/>
  <c r="N435" i="93"/>
  <c r="P435" i="93" s="1"/>
  <c r="N520" i="93"/>
  <c r="P520" i="93" s="1"/>
  <c r="N91" i="93"/>
  <c r="P91" i="93" s="1"/>
  <c r="N223" i="93"/>
  <c r="P223" i="93" s="1"/>
  <c r="N373" i="93"/>
  <c r="P373" i="93" s="1"/>
  <c r="N469" i="93"/>
  <c r="P469" i="93" s="1"/>
  <c r="N22" i="93"/>
  <c r="P22" i="93" s="1"/>
  <c r="N160" i="93"/>
  <c r="P160" i="93" s="1"/>
  <c r="N286" i="93"/>
  <c r="P286" i="93" s="1"/>
  <c r="N406" i="93"/>
  <c r="P406" i="93" s="1"/>
  <c r="N540" i="93"/>
  <c r="P540" i="93" s="1"/>
  <c r="N68" i="93"/>
  <c r="P68" i="93" s="1"/>
  <c r="N226" i="93"/>
  <c r="P226" i="93" s="1"/>
  <c r="N376" i="93"/>
  <c r="P376" i="93" s="1"/>
  <c r="N498" i="93"/>
  <c r="P498" i="93" s="1"/>
  <c r="N431" i="93"/>
  <c r="P431" i="93" s="1"/>
  <c r="N25" i="93"/>
  <c r="P25" i="93" s="1"/>
  <c r="N146" i="93"/>
  <c r="P146" i="93" s="1"/>
  <c r="N250" i="93"/>
  <c r="P250" i="93" s="1"/>
  <c r="N361" i="93"/>
  <c r="P361" i="93" s="1"/>
  <c r="N473" i="93"/>
  <c r="P473" i="93" s="1"/>
  <c r="N27" i="93"/>
  <c r="P27" i="93" s="1"/>
  <c r="N157" i="93"/>
  <c r="P157" i="93" s="1"/>
  <c r="N259" i="93"/>
  <c r="P259" i="93" s="1"/>
  <c r="N347" i="93"/>
  <c r="P347" i="93" s="1"/>
  <c r="N450" i="93"/>
  <c r="P450" i="93" s="1"/>
  <c r="C14" i="93"/>
  <c r="B14" i="93" s="1"/>
  <c r="B15" i="93" s="1"/>
  <c r="B16" i="93" s="1"/>
  <c r="B17" i="93" s="1"/>
  <c r="B18" i="93" s="1"/>
  <c r="B19" i="93" s="1"/>
  <c r="B20" i="93" s="1"/>
  <c r="B21" i="93" s="1"/>
  <c r="B22" i="93" s="1"/>
  <c r="B23" i="93" s="1"/>
  <c r="B24" i="93" s="1"/>
  <c r="B25" i="93" s="1"/>
  <c r="B26" i="93" s="1"/>
  <c r="B27" i="93" s="1"/>
  <c r="B28" i="93" s="1"/>
  <c r="B29" i="93" s="1"/>
  <c r="B30" i="93" s="1"/>
  <c r="B31" i="93" s="1"/>
  <c r="B32" i="93" s="1"/>
  <c r="B33" i="93" s="1"/>
  <c r="B34" i="93" s="1"/>
  <c r="B35" i="93" s="1"/>
  <c r="B36" i="93" s="1"/>
  <c r="B37" i="93" s="1"/>
  <c r="B38" i="93" s="1"/>
  <c r="B39" i="93" s="1"/>
  <c r="B40" i="93" s="1"/>
  <c r="B41" i="93" s="1"/>
  <c r="B42" i="93" s="1"/>
  <c r="B43" i="93" s="1"/>
  <c r="B44" i="93" s="1"/>
  <c r="B45" i="93" s="1"/>
  <c r="B46" i="93" s="1"/>
  <c r="B47" i="93" s="1"/>
  <c r="B48" i="93" s="1"/>
  <c r="B49" i="93" s="1"/>
  <c r="B50" i="93" s="1"/>
  <c r="B51" i="93" s="1"/>
  <c r="B52" i="93" s="1"/>
  <c r="B53" i="93" s="1"/>
  <c r="B54" i="93" s="1"/>
  <c r="B55" i="93" s="1"/>
  <c r="B56" i="93" s="1"/>
  <c r="B57" i="93" s="1"/>
  <c r="B58" i="93" s="1"/>
  <c r="B59" i="93" s="1"/>
  <c r="B60" i="93" s="1"/>
  <c r="B61" i="93" s="1"/>
  <c r="B62" i="93" s="1"/>
  <c r="B63" i="93" s="1"/>
  <c r="B64" i="93" s="1"/>
  <c r="B65" i="93" s="1"/>
  <c r="B66" i="93" s="1"/>
  <c r="B67" i="93" s="1"/>
  <c r="B68" i="93" s="1"/>
  <c r="B69" i="93" s="1"/>
  <c r="B70" i="93" s="1"/>
  <c r="B71" i="93" s="1"/>
  <c r="B72" i="93" s="1"/>
  <c r="B73" i="93" s="1"/>
  <c r="B74" i="93" s="1"/>
  <c r="B75" i="93" s="1"/>
  <c r="B76" i="93" s="1"/>
  <c r="B77" i="93" s="1"/>
  <c r="B78" i="93" s="1"/>
  <c r="B79" i="93" s="1"/>
  <c r="B80" i="93" s="1"/>
  <c r="B81" i="93" s="1"/>
  <c r="B82" i="93" s="1"/>
  <c r="B83" i="93" s="1"/>
  <c r="B84" i="93" s="1"/>
  <c r="B85" i="93" s="1"/>
  <c r="B86" i="93" s="1"/>
  <c r="B87" i="93" s="1"/>
  <c r="B88" i="93" s="1"/>
  <c r="B89" i="93" s="1"/>
  <c r="B90" i="93" s="1"/>
  <c r="B91" i="93" s="1"/>
  <c r="B92" i="93" s="1"/>
  <c r="B93" i="93" s="1"/>
  <c r="B94" i="93" s="1"/>
  <c r="B95" i="93" s="1"/>
  <c r="B96" i="93" s="1"/>
  <c r="B97" i="93" s="1"/>
  <c r="B98" i="93" s="1"/>
  <c r="B99" i="93" s="1"/>
  <c r="B100" i="93" s="1"/>
  <c r="B101" i="93" s="1"/>
  <c r="B102" i="93" s="1"/>
  <c r="B103" i="93" s="1"/>
  <c r="B104" i="93" s="1"/>
  <c r="B105" i="93" s="1"/>
  <c r="B106" i="93" s="1"/>
  <c r="B107" i="93" s="1"/>
  <c r="B108" i="93" s="1"/>
  <c r="B109" i="93" s="1"/>
  <c r="B110" i="93" s="1"/>
  <c r="B111" i="93" s="1"/>
  <c r="B112" i="93" s="1"/>
  <c r="B113" i="93" s="1"/>
  <c r="B114" i="93" s="1"/>
  <c r="B115" i="93" s="1"/>
  <c r="B116" i="93" s="1"/>
  <c r="B117" i="93" s="1"/>
  <c r="B118" i="93" s="1"/>
  <c r="B119" i="93" s="1"/>
  <c r="B120" i="93" s="1"/>
  <c r="B121" i="93" s="1"/>
  <c r="B122" i="93" s="1"/>
  <c r="B123" i="93" s="1"/>
  <c r="B124" i="93" s="1"/>
  <c r="B125" i="93" s="1"/>
  <c r="B126" i="93" s="1"/>
  <c r="B127" i="93" s="1"/>
  <c r="B128" i="93" s="1"/>
  <c r="B129" i="93" s="1"/>
  <c r="B130" i="93" s="1"/>
  <c r="B131" i="93" s="1"/>
  <c r="B132" i="93" s="1"/>
  <c r="B133" i="93" s="1"/>
  <c r="B134" i="93" s="1"/>
  <c r="B135" i="93" s="1"/>
  <c r="B136" i="93" s="1"/>
  <c r="B137" i="93" s="1"/>
  <c r="B138" i="93" s="1"/>
  <c r="B139" i="93" s="1"/>
  <c r="B140" i="93" s="1"/>
  <c r="B141" i="93" s="1"/>
  <c r="B142" i="93" s="1"/>
  <c r="B143" i="93" s="1"/>
  <c r="B144" i="93" s="1"/>
  <c r="B145" i="93" s="1"/>
  <c r="B146" i="93" s="1"/>
  <c r="B147" i="93" s="1"/>
  <c r="B148" i="93" s="1"/>
  <c r="B149" i="93" s="1"/>
  <c r="B150" i="93" s="1"/>
  <c r="B151" i="93" s="1"/>
  <c r="B152" i="93" s="1"/>
  <c r="B153" i="93" s="1"/>
  <c r="B154" i="93" s="1"/>
  <c r="B155" i="93" s="1"/>
  <c r="B156" i="93" s="1"/>
  <c r="B157" i="93" s="1"/>
  <c r="B158" i="93" s="1"/>
  <c r="B159" i="93" s="1"/>
  <c r="B160" i="93" s="1"/>
  <c r="B161" i="93" s="1"/>
  <c r="B162" i="93" s="1"/>
  <c r="B163" i="93" s="1"/>
  <c r="B164" i="93" s="1"/>
  <c r="B165" i="93" s="1"/>
  <c r="B166" i="93" s="1"/>
  <c r="B167" i="93" s="1"/>
  <c r="B168" i="93" s="1"/>
  <c r="B169" i="93" s="1"/>
  <c r="B170" i="93" s="1"/>
  <c r="B171" i="93" s="1"/>
  <c r="B172" i="93" s="1"/>
  <c r="B173" i="93" s="1"/>
  <c r="B174" i="93" s="1"/>
  <c r="B175" i="93" s="1"/>
  <c r="B176" i="93" s="1"/>
  <c r="B177" i="93" s="1"/>
  <c r="B178" i="93" s="1"/>
  <c r="B179" i="93" s="1"/>
  <c r="B180" i="93" s="1"/>
  <c r="B181" i="93" s="1"/>
  <c r="B182" i="93" s="1"/>
  <c r="B183" i="93" s="1"/>
  <c r="B184" i="93" s="1"/>
  <c r="B185" i="93" s="1"/>
  <c r="B186" i="93" s="1"/>
  <c r="B187" i="93" s="1"/>
  <c r="B188" i="93" s="1"/>
  <c r="B189" i="93" s="1"/>
  <c r="B190" i="93" s="1"/>
  <c r="B191" i="93" s="1"/>
  <c r="B192" i="93" s="1"/>
  <c r="B193" i="93" s="1"/>
  <c r="B194" i="93" s="1"/>
  <c r="B195" i="93" s="1"/>
  <c r="B196" i="93" s="1"/>
  <c r="B197" i="93" s="1"/>
  <c r="B198" i="93" s="1"/>
  <c r="B199" i="93" s="1"/>
  <c r="B200" i="93" s="1"/>
  <c r="B201" i="93" s="1"/>
  <c r="B202" i="93" s="1"/>
  <c r="B203" i="93" s="1"/>
  <c r="B204" i="93" s="1"/>
  <c r="B205" i="93" s="1"/>
  <c r="B206" i="93" s="1"/>
  <c r="B207" i="93" s="1"/>
  <c r="B208" i="93" s="1"/>
  <c r="B209" i="93" s="1"/>
  <c r="B210" i="93" s="1"/>
  <c r="B211" i="93" s="1"/>
  <c r="B212" i="93" s="1"/>
  <c r="B213" i="93" s="1"/>
  <c r="B214" i="93" s="1"/>
  <c r="B215" i="93" s="1"/>
  <c r="B216" i="93" s="1"/>
  <c r="B217" i="93" s="1"/>
  <c r="B218" i="93" s="1"/>
  <c r="B219" i="93" s="1"/>
  <c r="B220" i="93" s="1"/>
  <c r="B221" i="93" s="1"/>
  <c r="B222" i="93" s="1"/>
  <c r="B223" i="93" s="1"/>
  <c r="B224" i="93" s="1"/>
  <c r="B225" i="93" s="1"/>
  <c r="B226" i="93" s="1"/>
  <c r="B227" i="93" s="1"/>
  <c r="B228" i="93" s="1"/>
  <c r="B229" i="93" s="1"/>
  <c r="B230" i="93" s="1"/>
  <c r="B231" i="93" s="1"/>
  <c r="B232" i="93" s="1"/>
  <c r="B233" i="93" s="1"/>
  <c r="B234" i="93" s="1"/>
  <c r="B235" i="93" s="1"/>
  <c r="B236" i="93" s="1"/>
  <c r="B237" i="93" s="1"/>
  <c r="B238" i="93" s="1"/>
  <c r="B239" i="93" s="1"/>
  <c r="B240" i="93" s="1"/>
  <c r="B241" i="93" s="1"/>
  <c r="B242" i="93" s="1"/>
  <c r="B243" i="93" s="1"/>
  <c r="B244" i="93" s="1"/>
  <c r="B245" i="93" s="1"/>
  <c r="B246" i="93" s="1"/>
  <c r="B247" i="93" s="1"/>
  <c r="B248" i="93" s="1"/>
  <c r="B249" i="93" s="1"/>
  <c r="B250" i="93" s="1"/>
  <c r="B251" i="93" s="1"/>
  <c r="B252" i="93" s="1"/>
  <c r="B253" i="93" s="1"/>
  <c r="B254" i="93" s="1"/>
  <c r="B255" i="93" s="1"/>
  <c r="B256" i="93" s="1"/>
  <c r="B257" i="93" s="1"/>
  <c r="B258" i="93" s="1"/>
  <c r="B259" i="93" s="1"/>
  <c r="B260" i="93" s="1"/>
  <c r="B261" i="93" s="1"/>
  <c r="B262" i="93" s="1"/>
  <c r="B263" i="93" s="1"/>
  <c r="B264" i="93" s="1"/>
  <c r="B265" i="93" s="1"/>
  <c r="B266" i="93" s="1"/>
  <c r="B267" i="93" s="1"/>
  <c r="B268" i="93" s="1"/>
  <c r="B269" i="93" s="1"/>
  <c r="B270" i="93" s="1"/>
  <c r="B271" i="93" s="1"/>
  <c r="B272" i="93" s="1"/>
  <c r="B273" i="93" s="1"/>
  <c r="B274" i="93" s="1"/>
  <c r="B275" i="93" s="1"/>
  <c r="B276" i="93" s="1"/>
  <c r="B277" i="93" s="1"/>
  <c r="B278" i="93" s="1"/>
  <c r="B279" i="93" s="1"/>
  <c r="B280" i="93" s="1"/>
  <c r="B281" i="93" s="1"/>
  <c r="B282" i="93" s="1"/>
  <c r="B283" i="93" s="1"/>
  <c r="B284" i="93" s="1"/>
  <c r="B285" i="93" s="1"/>
  <c r="B286" i="93" s="1"/>
  <c r="B287" i="93" s="1"/>
  <c r="B288" i="93" s="1"/>
  <c r="B289" i="93" s="1"/>
  <c r="B290" i="93" s="1"/>
  <c r="B291" i="93" s="1"/>
  <c r="B292" i="93" s="1"/>
  <c r="B293" i="93" s="1"/>
  <c r="B294" i="93" s="1"/>
  <c r="B295" i="93" s="1"/>
  <c r="B296" i="93" s="1"/>
  <c r="B297" i="93" s="1"/>
  <c r="B298" i="93" s="1"/>
  <c r="B299" i="93" s="1"/>
  <c r="B300" i="93" s="1"/>
  <c r="B301" i="93" s="1"/>
  <c r="B302" i="93" s="1"/>
  <c r="B303" i="93" s="1"/>
  <c r="B304" i="93" s="1"/>
  <c r="B305" i="93" s="1"/>
  <c r="B306" i="93" s="1"/>
  <c r="B307" i="93" s="1"/>
  <c r="B308" i="93" s="1"/>
  <c r="B309" i="93" s="1"/>
  <c r="B310" i="93" s="1"/>
  <c r="B311" i="93" s="1"/>
  <c r="B312" i="93" s="1"/>
  <c r="B313" i="93" s="1"/>
  <c r="B314" i="93" s="1"/>
  <c r="B315" i="93" s="1"/>
  <c r="B316" i="93" s="1"/>
  <c r="B317" i="93" s="1"/>
  <c r="B318" i="93" s="1"/>
  <c r="B319" i="93" s="1"/>
  <c r="B320" i="93" s="1"/>
  <c r="B321" i="93" s="1"/>
  <c r="B322" i="93" s="1"/>
  <c r="B323" i="93" s="1"/>
  <c r="B324" i="93" s="1"/>
  <c r="B325" i="93" s="1"/>
  <c r="B326" i="93" s="1"/>
  <c r="B327" i="93" s="1"/>
  <c r="B328" i="93" s="1"/>
  <c r="B329" i="93" s="1"/>
  <c r="B330" i="93" s="1"/>
  <c r="B331" i="93" s="1"/>
  <c r="B332" i="93" s="1"/>
  <c r="B333" i="93" s="1"/>
  <c r="B334" i="93" s="1"/>
  <c r="B335" i="93" s="1"/>
  <c r="B336" i="93" s="1"/>
  <c r="B337" i="93" s="1"/>
  <c r="B338" i="93" s="1"/>
  <c r="B339" i="93" s="1"/>
  <c r="B340" i="93" s="1"/>
  <c r="B341" i="93" s="1"/>
  <c r="B342" i="93" s="1"/>
  <c r="B343" i="93" s="1"/>
  <c r="B344" i="93" s="1"/>
  <c r="B345" i="93" s="1"/>
  <c r="B346" i="93" s="1"/>
  <c r="B347" i="93" s="1"/>
  <c r="B348" i="93" s="1"/>
  <c r="B349" i="93" s="1"/>
  <c r="B350" i="93" s="1"/>
  <c r="B351" i="93" s="1"/>
  <c r="B352" i="93" s="1"/>
  <c r="B353" i="93" s="1"/>
  <c r="B354" i="93" s="1"/>
  <c r="B355" i="93" s="1"/>
  <c r="B356" i="93" s="1"/>
  <c r="B357" i="93" s="1"/>
  <c r="B358" i="93" s="1"/>
  <c r="B359" i="93" s="1"/>
  <c r="B360" i="93" s="1"/>
  <c r="B361" i="93" s="1"/>
  <c r="B362" i="93" s="1"/>
  <c r="B363" i="93" s="1"/>
  <c r="B364" i="93" s="1"/>
  <c r="B365" i="93" s="1"/>
  <c r="B366" i="93" s="1"/>
  <c r="B367" i="93" s="1"/>
  <c r="B368" i="93" s="1"/>
  <c r="B369" i="93" s="1"/>
  <c r="B370" i="93" s="1"/>
  <c r="B371" i="93" s="1"/>
  <c r="B372" i="93" s="1"/>
  <c r="B373" i="93" s="1"/>
  <c r="B374" i="93" s="1"/>
  <c r="B375" i="93" s="1"/>
  <c r="B376" i="93" s="1"/>
  <c r="B377" i="93" s="1"/>
  <c r="B378" i="93" s="1"/>
  <c r="B379" i="93" s="1"/>
  <c r="B380" i="93" s="1"/>
  <c r="B381" i="93" s="1"/>
  <c r="B382" i="93" s="1"/>
  <c r="B383" i="93" s="1"/>
  <c r="B384" i="93" s="1"/>
  <c r="B385" i="93" s="1"/>
  <c r="B386" i="93" s="1"/>
  <c r="B387" i="93" s="1"/>
  <c r="B388" i="93" s="1"/>
  <c r="B389" i="93" s="1"/>
  <c r="B390" i="93" s="1"/>
  <c r="B391" i="93" s="1"/>
  <c r="B392" i="93" s="1"/>
  <c r="B393" i="93" s="1"/>
  <c r="B394" i="93" s="1"/>
  <c r="B395" i="93" s="1"/>
  <c r="B396" i="93" s="1"/>
  <c r="B397" i="93" s="1"/>
  <c r="B398" i="93" s="1"/>
  <c r="B399" i="93" s="1"/>
  <c r="B400" i="93" s="1"/>
  <c r="B401" i="93" s="1"/>
  <c r="B402" i="93" s="1"/>
  <c r="B403" i="93" s="1"/>
  <c r="B404" i="93" s="1"/>
  <c r="B405" i="93" s="1"/>
  <c r="B406" i="93" s="1"/>
  <c r="B407" i="93" s="1"/>
  <c r="B408" i="93" s="1"/>
  <c r="B409" i="93" s="1"/>
  <c r="B410" i="93" s="1"/>
  <c r="B411" i="93" s="1"/>
  <c r="B412" i="93" s="1"/>
  <c r="B413" i="93" s="1"/>
  <c r="B414" i="93" s="1"/>
  <c r="B415" i="93" s="1"/>
  <c r="B416" i="93" s="1"/>
  <c r="B417" i="93" s="1"/>
  <c r="B418" i="93" s="1"/>
  <c r="B419" i="93" s="1"/>
  <c r="B420" i="93" s="1"/>
  <c r="B421" i="93" s="1"/>
  <c r="B422" i="93" s="1"/>
  <c r="B423" i="93" s="1"/>
  <c r="B424" i="93" s="1"/>
  <c r="B425" i="93" s="1"/>
  <c r="B426" i="93" s="1"/>
  <c r="B427" i="93" s="1"/>
  <c r="B428" i="93" s="1"/>
  <c r="B429" i="93" s="1"/>
  <c r="B430" i="93" s="1"/>
  <c r="B431" i="93" s="1"/>
  <c r="B432" i="93" s="1"/>
  <c r="B433" i="93" s="1"/>
  <c r="B434" i="93" s="1"/>
  <c r="B435" i="93" s="1"/>
  <c r="B436" i="93" s="1"/>
  <c r="B437" i="93" s="1"/>
  <c r="B438" i="93" s="1"/>
  <c r="B439" i="93" s="1"/>
  <c r="B440" i="93" s="1"/>
  <c r="B441" i="93" s="1"/>
  <c r="B442" i="93" s="1"/>
  <c r="B443" i="93" s="1"/>
  <c r="B444" i="93" s="1"/>
  <c r="B445" i="93" s="1"/>
  <c r="B446" i="93" s="1"/>
  <c r="B447" i="93" s="1"/>
  <c r="B448" i="93" s="1"/>
  <c r="B449" i="93" s="1"/>
  <c r="B450" i="93" s="1"/>
  <c r="B451" i="93" s="1"/>
  <c r="B452" i="93" s="1"/>
  <c r="B453" i="93" s="1"/>
  <c r="B454" i="93" s="1"/>
  <c r="B455" i="93" s="1"/>
  <c r="B456" i="93" s="1"/>
  <c r="B457" i="93" s="1"/>
  <c r="B458" i="93" s="1"/>
  <c r="B459" i="93" s="1"/>
  <c r="B460" i="93" s="1"/>
  <c r="B461" i="93" s="1"/>
  <c r="B462" i="93" s="1"/>
  <c r="B463" i="93" s="1"/>
  <c r="B464" i="93" s="1"/>
  <c r="B465" i="93" s="1"/>
  <c r="B466" i="93" s="1"/>
  <c r="B467" i="93" s="1"/>
  <c r="B468" i="93" s="1"/>
  <c r="B469" i="93" s="1"/>
  <c r="B470" i="93" s="1"/>
  <c r="B471" i="93" s="1"/>
  <c r="B472" i="93" s="1"/>
  <c r="B473" i="93" s="1"/>
  <c r="B474" i="93" s="1"/>
  <c r="B475" i="93" s="1"/>
  <c r="B476" i="93" s="1"/>
  <c r="B477" i="93" s="1"/>
  <c r="B478" i="93" s="1"/>
  <c r="B479" i="93" s="1"/>
  <c r="B480" i="93" s="1"/>
  <c r="B481" i="93" s="1"/>
  <c r="B482" i="93" s="1"/>
  <c r="B483" i="93" s="1"/>
  <c r="B484" i="93" s="1"/>
  <c r="B485" i="93" s="1"/>
  <c r="B486" i="93" s="1"/>
  <c r="B487" i="93" s="1"/>
  <c r="B488" i="93" s="1"/>
  <c r="B489" i="93" s="1"/>
  <c r="B490" i="93" s="1"/>
  <c r="B491" i="93" s="1"/>
  <c r="B492" i="93" s="1"/>
  <c r="B493" i="93" s="1"/>
  <c r="B494" i="93" s="1"/>
  <c r="B495" i="93" s="1"/>
  <c r="B496" i="93" s="1"/>
  <c r="B497" i="93" s="1"/>
  <c r="B498" i="93" s="1"/>
  <c r="B499" i="93" s="1"/>
  <c r="B500" i="93" s="1"/>
  <c r="B501" i="93" s="1"/>
  <c r="B502" i="93" s="1"/>
  <c r="B503" i="93" s="1"/>
  <c r="B504" i="93" s="1"/>
  <c r="B505" i="93" s="1"/>
  <c r="B506" i="93" s="1"/>
  <c r="B507" i="93" s="1"/>
  <c r="B508" i="93" s="1"/>
  <c r="B509" i="93" s="1"/>
  <c r="B510" i="93" s="1"/>
  <c r="B511" i="93" s="1"/>
  <c r="B512" i="93" s="1"/>
  <c r="B513" i="93" s="1"/>
  <c r="B514" i="93" s="1"/>
  <c r="B515" i="93" s="1"/>
  <c r="B516" i="93" s="1"/>
  <c r="B517" i="93" s="1"/>
  <c r="B518" i="93" s="1"/>
  <c r="B519" i="93" s="1"/>
  <c r="B520" i="93" s="1"/>
  <c r="B521" i="93" s="1"/>
  <c r="B522" i="93" s="1"/>
  <c r="B523" i="93" s="1"/>
  <c r="B524" i="93" s="1"/>
  <c r="B525" i="93" s="1"/>
  <c r="B526" i="93" s="1"/>
  <c r="B527" i="93" s="1"/>
  <c r="B528" i="93" s="1"/>
  <c r="B529" i="93" s="1"/>
  <c r="B530" i="93" s="1"/>
  <c r="B531" i="93" s="1"/>
  <c r="B532" i="93" s="1"/>
  <c r="B533" i="93" s="1"/>
  <c r="B534" i="93" s="1"/>
  <c r="B535" i="93" s="1"/>
  <c r="B536" i="93" s="1"/>
  <c r="B537" i="93" s="1"/>
  <c r="B538" i="93" s="1"/>
  <c r="B539" i="93" s="1"/>
  <c r="B540" i="93" s="1"/>
  <c r="B541" i="93" s="1"/>
  <c r="B542" i="93" s="1"/>
  <c r="B543" i="93" s="1"/>
  <c r="B544" i="93" s="1"/>
  <c r="B545" i="93" s="1"/>
  <c r="B546" i="93" s="1"/>
  <c r="B547" i="93" s="1"/>
  <c r="B548" i="93" s="1"/>
  <c r="B549" i="93" s="1"/>
  <c r="B550" i="93" s="1"/>
  <c r="B551" i="93" s="1"/>
  <c r="N336" i="93"/>
  <c r="P336" i="93" s="1"/>
  <c r="N59" i="93"/>
  <c r="P59" i="93" s="1"/>
  <c r="N201" i="93"/>
  <c r="P201" i="93" s="1"/>
  <c r="N229" i="93"/>
  <c r="P229" i="93" s="1"/>
  <c r="N305" i="93"/>
  <c r="P305" i="93" s="1"/>
  <c r="N178" i="93"/>
  <c r="P178" i="93" s="1"/>
  <c r="N175" i="93"/>
  <c r="P175" i="93" s="1"/>
  <c r="N451" i="93"/>
  <c r="P451" i="93" s="1"/>
  <c r="N134" i="93"/>
  <c r="P134" i="93" s="1"/>
  <c r="N414" i="93"/>
  <c r="P414" i="93" s="1"/>
  <c r="N176" i="93"/>
  <c r="P176" i="93" s="1"/>
  <c r="N127" i="93"/>
  <c r="P127" i="93" s="1"/>
  <c r="N531" i="93"/>
  <c r="P531" i="93" s="1"/>
  <c r="N488" i="93"/>
  <c r="P488" i="93" s="1"/>
  <c r="N546" i="93"/>
  <c r="P546" i="93" s="1"/>
  <c r="N272" i="93"/>
  <c r="P272" i="93" s="1"/>
  <c r="N165" i="93"/>
  <c r="P165" i="93" s="1"/>
  <c r="N330" i="93"/>
  <c r="P330" i="93" s="1"/>
  <c r="N354" i="93"/>
  <c r="P354" i="93" s="1"/>
  <c r="N275" i="93"/>
  <c r="P275" i="93" s="1"/>
  <c r="N67" i="93"/>
  <c r="P67" i="93" s="1"/>
  <c r="N131" i="93"/>
  <c r="P131" i="93" s="1"/>
  <c r="N390" i="93"/>
  <c r="P390" i="93" s="1"/>
  <c r="N70" i="93"/>
  <c r="P70" i="93" s="1"/>
  <c r="N323" i="93"/>
  <c r="P323" i="93" s="1"/>
  <c r="N113" i="93"/>
  <c r="P113" i="93" s="1"/>
  <c r="N346" i="93"/>
  <c r="P346" i="93" s="1"/>
  <c r="N94" i="93"/>
  <c r="P94" i="93" s="1"/>
  <c r="N491" i="93"/>
  <c r="P491" i="93" s="1"/>
  <c r="N252" i="93"/>
  <c r="P252" i="93" s="1"/>
  <c r="N107" i="93"/>
  <c r="P107" i="93" s="1"/>
  <c r="N198" i="93"/>
  <c r="P198" i="93" s="1"/>
  <c r="N299" i="93"/>
  <c r="P299" i="93" s="1"/>
  <c r="N372" i="93"/>
  <c r="P372" i="93" s="1"/>
  <c r="N483" i="93"/>
  <c r="P483" i="93" s="1"/>
  <c r="N47" i="93"/>
  <c r="P47" i="93" s="1"/>
  <c r="N159" i="93"/>
  <c r="P159" i="93" s="1"/>
  <c r="N277" i="93"/>
  <c r="P277" i="93" s="1"/>
  <c r="N349" i="93"/>
  <c r="P349" i="93" s="1"/>
  <c r="N444" i="93"/>
  <c r="P444" i="93" s="1"/>
  <c r="N530" i="93"/>
  <c r="P530" i="93" s="1"/>
  <c r="N108" i="93"/>
  <c r="P108" i="93" s="1"/>
  <c r="N231" i="93"/>
  <c r="P231" i="93" s="1"/>
  <c r="N389" i="93"/>
  <c r="P389" i="93" s="1"/>
  <c r="N477" i="93"/>
  <c r="P477" i="93" s="1"/>
  <c r="N48" i="93"/>
  <c r="P48" i="93" s="1"/>
  <c r="N192" i="93"/>
  <c r="P192" i="93" s="1"/>
  <c r="N326" i="93"/>
  <c r="P326" i="93" s="1"/>
  <c r="N429" i="93"/>
  <c r="P429" i="93" s="1"/>
  <c r="N424" i="93"/>
  <c r="P424" i="93" s="1"/>
  <c r="N86" i="93"/>
  <c r="P86" i="93" s="1"/>
  <c r="N234" i="93"/>
  <c r="P234" i="93" s="1"/>
  <c r="N409" i="93"/>
  <c r="P409" i="93" s="1"/>
  <c r="N516" i="93"/>
  <c r="P516" i="93" s="1"/>
  <c r="N543" i="93"/>
  <c r="P543" i="93" s="1"/>
  <c r="N34" i="93"/>
  <c r="P34" i="93" s="1"/>
  <c r="N155" i="93"/>
  <c r="P155" i="93" s="1"/>
  <c r="N258" i="93"/>
  <c r="P258" i="93" s="1"/>
  <c r="N369" i="93"/>
  <c r="P369" i="93" s="1"/>
  <c r="N481" i="93"/>
  <c r="P481" i="93" s="1"/>
  <c r="N53" i="93"/>
  <c r="P53" i="93" s="1"/>
  <c r="N189" i="93"/>
  <c r="P189" i="93" s="1"/>
  <c r="N267" i="93"/>
  <c r="P267" i="93" s="1"/>
  <c r="N363" i="93"/>
  <c r="P363" i="93" s="1"/>
  <c r="N466" i="93"/>
  <c r="P466" i="93" s="1"/>
  <c r="N166" i="93"/>
  <c r="P166" i="93" s="1"/>
  <c r="N162" i="93"/>
  <c r="P162" i="93" s="1"/>
  <c r="N147" i="93"/>
  <c r="P147" i="93" s="1"/>
  <c r="N279" i="93"/>
  <c r="P279" i="93" s="1"/>
  <c r="N204" i="93"/>
  <c r="P204" i="93" s="1"/>
  <c r="N455" i="93"/>
  <c r="P455" i="93" s="1"/>
  <c r="N311" i="93"/>
  <c r="P311" i="93" s="1"/>
  <c r="N256" i="93"/>
  <c r="P256" i="93" s="1"/>
  <c r="N295" i="93"/>
  <c r="P295" i="93" s="1"/>
  <c r="N407" i="93"/>
  <c r="P407" i="93" s="1"/>
  <c r="N169" i="93"/>
  <c r="P169" i="93" s="1"/>
  <c r="N457" i="93"/>
  <c r="P457" i="93" s="1"/>
  <c r="N471" i="93"/>
  <c r="P471" i="93" s="1"/>
  <c r="N402" i="93"/>
  <c r="P402" i="93" s="1"/>
  <c r="N313" i="93"/>
  <c r="P313" i="93" s="1"/>
  <c r="N110" i="93"/>
  <c r="P110" i="93" s="1"/>
  <c r="N386" i="93"/>
  <c r="P386" i="93" s="1"/>
  <c r="N152" i="93"/>
  <c r="P152" i="93" s="1"/>
  <c r="N416" i="93"/>
  <c r="P416" i="93" s="1"/>
  <c r="N92" i="93"/>
  <c r="P92" i="93" s="1"/>
  <c r="N391" i="93"/>
  <c r="P391" i="93" s="1"/>
  <c r="N136" i="93"/>
  <c r="P136" i="93" s="1"/>
  <c r="N393" i="93"/>
  <c r="P393" i="93" s="1"/>
  <c r="N115" i="93"/>
  <c r="P115" i="93" s="1"/>
  <c r="N54" i="93"/>
  <c r="P54" i="93" s="1"/>
  <c r="N290" i="93"/>
  <c r="P290" i="93" s="1"/>
  <c r="N550" i="93"/>
  <c r="P550" i="93" s="1"/>
  <c r="N133" i="93"/>
  <c r="P133" i="93" s="1"/>
  <c r="N206" i="93"/>
  <c r="P206" i="93" s="1"/>
  <c r="N307" i="93"/>
  <c r="P307" i="93" s="1"/>
  <c r="N387" i="93"/>
  <c r="P387" i="93" s="1"/>
  <c r="N492" i="93"/>
  <c r="P492" i="93" s="1"/>
  <c r="N64" i="93"/>
  <c r="P64" i="93" s="1"/>
  <c r="N191" i="93"/>
  <c r="P191" i="93" s="1"/>
  <c r="N285" i="93"/>
  <c r="P285" i="93" s="1"/>
  <c r="N365" i="93"/>
  <c r="P365" i="93" s="1"/>
  <c r="N452" i="93"/>
  <c r="P452" i="93" s="1"/>
  <c r="N548" i="93"/>
  <c r="P548" i="93" s="1"/>
  <c r="N126" i="93"/>
  <c r="P126" i="93" s="1"/>
  <c r="N239" i="93"/>
  <c r="P239" i="93" s="1"/>
  <c r="N415" i="93"/>
  <c r="P415" i="93" s="1"/>
  <c r="N494" i="93"/>
  <c r="P494" i="93" s="1"/>
  <c r="N65" i="93"/>
  <c r="P65" i="93" s="1"/>
  <c r="N208" i="93"/>
  <c r="P208" i="93" s="1"/>
  <c r="N334" i="93"/>
  <c r="P334" i="93" s="1"/>
  <c r="N437" i="93"/>
  <c r="P437" i="93" s="1"/>
  <c r="N439" i="93"/>
  <c r="P439" i="93" s="1"/>
  <c r="N95" i="93"/>
  <c r="P95" i="93" s="1"/>
  <c r="N249" i="93"/>
  <c r="P249" i="93" s="1"/>
  <c r="N418" i="93"/>
  <c r="P418" i="93" s="1"/>
  <c r="N525" i="93"/>
  <c r="P525" i="93" s="1"/>
  <c r="N16" i="93"/>
  <c r="P16" i="93" s="1"/>
  <c r="N60" i="93"/>
  <c r="P60" i="93" s="1"/>
  <c r="N164" i="93"/>
  <c r="P164" i="93" s="1"/>
  <c r="N273" i="93"/>
  <c r="P273" i="93" s="1"/>
  <c r="N384" i="93"/>
  <c r="P384" i="93" s="1"/>
  <c r="N507" i="93"/>
  <c r="P507" i="93" s="1"/>
  <c r="N62" i="93"/>
  <c r="P62" i="93" s="1"/>
  <c r="N197" i="93"/>
  <c r="P197" i="93" s="1"/>
  <c r="N298" i="93"/>
  <c r="P298" i="93" s="1"/>
  <c r="N371" i="93"/>
  <c r="P371" i="93" s="1"/>
  <c r="N474" i="93"/>
  <c r="P474" i="93" s="1"/>
  <c r="N79" i="93"/>
  <c r="P79" i="93" s="1"/>
  <c r="N85" i="93"/>
  <c r="P85" i="93" s="1"/>
  <c r="N181" i="93"/>
  <c r="P181" i="93" s="1"/>
  <c r="N282" i="93"/>
  <c r="P282" i="93" s="1"/>
  <c r="N32" i="93"/>
  <c r="P32" i="93" s="1"/>
  <c r="N399" i="93"/>
  <c r="P399" i="93" s="1"/>
  <c r="N276" i="93"/>
  <c r="P276" i="93" s="1"/>
  <c r="N20" i="93"/>
  <c r="P20" i="93" s="1"/>
  <c r="N333" i="93"/>
  <c r="P333" i="93" s="1"/>
  <c r="N82" i="93"/>
  <c r="P82" i="93" s="1"/>
  <c r="N309" i="93"/>
  <c r="P309" i="93" s="1"/>
  <c r="N549" i="93"/>
  <c r="P549" i="93" s="1"/>
  <c r="N398" i="93"/>
  <c r="P398" i="93" s="1"/>
  <c r="N179" i="93"/>
  <c r="P179" i="93" s="1"/>
  <c r="N400" i="93"/>
  <c r="P400" i="93" s="1"/>
  <c r="N219" i="93"/>
  <c r="P219" i="93" s="1"/>
  <c r="N202" i="93"/>
  <c r="P202" i="93" s="1"/>
  <c r="N408" i="93"/>
  <c r="P408" i="93" s="1"/>
  <c r="N182" i="93"/>
  <c r="P182" i="93" s="1"/>
  <c r="N433" i="93"/>
  <c r="P433" i="93" s="1"/>
  <c r="P377" i="93"/>
  <c r="N359" i="93"/>
  <c r="P359" i="93" s="1"/>
  <c r="N224" i="93"/>
  <c r="P224" i="93" s="1"/>
  <c r="N479" i="93"/>
  <c r="P479" i="93" s="1"/>
  <c r="N447" i="93"/>
  <c r="P447" i="93" s="1"/>
  <c r="N294" i="93"/>
  <c r="P294" i="93" s="1"/>
  <c r="N335" i="93"/>
  <c r="P335" i="93" s="1"/>
  <c r="N23" i="93"/>
  <c r="P23" i="93" s="1"/>
  <c r="N243" i="93"/>
  <c r="P243" i="93" s="1"/>
  <c r="N15" i="93"/>
  <c r="P15" i="93" s="1"/>
  <c r="N523" i="93"/>
  <c r="P523" i="93" s="1"/>
  <c r="N499" i="93"/>
  <c r="P499" i="93" s="1"/>
  <c r="N404" i="93"/>
  <c r="P404" i="93" s="1"/>
  <c r="N170" i="93"/>
  <c r="P170" i="93" s="1"/>
  <c r="N434" i="93"/>
  <c r="P434" i="93" s="1"/>
  <c r="N209" i="93"/>
  <c r="P209" i="93" s="1"/>
  <c r="N462" i="93"/>
  <c r="P462" i="93" s="1"/>
  <c r="N153" i="93"/>
  <c r="P153" i="93" s="1"/>
  <c r="N417" i="93"/>
  <c r="P417" i="93" s="1"/>
  <c r="N154" i="93"/>
  <c r="P154" i="93" s="1"/>
  <c r="N419" i="93"/>
  <c r="P419" i="93" s="1"/>
  <c r="N156" i="93"/>
  <c r="P156" i="93" s="1"/>
  <c r="N96" i="93"/>
  <c r="P96" i="93" s="1"/>
  <c r="N310" i="93"/>
  <c r="P310" i="93" s="1"/>
  <c r="N28" i="93"/>
  <c r="P28" i="93" s="1"/>
  <c r="N141" i="93"/>
  <c r="P141" i="93" s="1"/>
  <c r="N214" i="93"/>
  <c r="P214" i="93" s="1"/>
  <c r="N315" i="93"/>
  <c r="P315" i="93" s="1"/>
  <c r="N413" i="93"/>
  <c r="P413" i="93" s="1"/>
  <c r="N511" i="93"/>
  <c r="P511" i="93" s="1"/>
  <c r="N81" i="93"/>
  <c r="P81" i="93" s="1"/>
  <c r="N199" i="93"/>
  <c r="P199" i="93" s="1"/>
  <c r="N300" i="93"/>
  <c r="P300" i="93" s="1"/>
  <c r="N380" i="93"/>
  <c r="P380" i="93" s="1"/>
  <c r="N459" i="93"/>
  <c r="P459" i="93" s="1"/>
  <c r="N21" i="93"/>
  <c r="P21" i="93" s="1"/>
  <c r="N135" i="93"/>
  <c r="P135" i="93" s="1"/>
  <c r="N246" i="93"/>
  <c r="P246" i="93" s="1"/>
  <c r="N428" i="93"/>
  <c r="P428" i="93" s="1"/>
  <c r="N503" i="93"/>
  <c r="P503" i="93" s="1"/>
  <c r="N74" i="93"/>
  <c r="P74" i="93" s="1"/>
  <c r="N216" i="93"/>
  <c r="P216" i="93" s="1"/>
  <c r="N342" i="93"/>
  <c r="P342" i="93" s="1"/>
  <c r="N446" i="93"/>
  <c r="P446" i="93" s="1"/>
  <c r="N448" i="93"/>
  <c r="P448" i="93" s="1"/>
  <c r="N129" i="93"/>
  <c r="P129" i="93" s="1"/>
  <c r="N257" i="93"/>
  <c r="P257" i="93" s="1"/>
  <c r="N440" i="93"/>
  <c r="P440" i="93" s="1"/>
  <c r="N534" i="93"/>
  <c r="P534" i="93" s="1"/>
  <c r="N51" i="93"/>
  <c r="P51" i="93" s="1"/>
  <c r="N69" i="93"/>
  <c r="P69" i="93" s="1"/>
  <c r="N172" i="93"/>
  <c r="P172" i="93" s="1"/>
  <c r="N281" i="93"/>
  <c r="P281" i="93" s="1"/>
  <c r="N401" i="93"/>
  <c r="P401" i="93" s="1"/>
  <c r="N517" i="93"/>
  <c r="P517" i="93" s="1"/>
  <c r="N71" i="93"/>
  <c r="P71" i="93" s="1"/>
  <c r="N205" i="93"/>
  <c r="P205" i="93" s="1"/>
  <c r="N306" i="93"/>
  <c r="P306" i="93" s="1"/>
  <c r="N378" i="93"/>
  <c r="P378" i="93" s="1"/>
  <c r="N482" i="93"/>
  <c r="P482" i="93" s="1"/>
  <c r="N47" i="97"/>
  <c r="P47" i="97" s="1"/>
  <c r="N40" i="97"/>
  <c r="P40" i="97" s="1"/>
  <c r="U15" i="95"/>
  <c r="N27" i="97"/>
  <c r="P27" i="97" s="1"/>
  <c r="N20" i="97"/>
  <c r="P20" i="97" s="1"/>
  <c r="N50" i="97"/>
  <c r="P50" i="97" s="1"/>
  <c r="N41" i="97"/>
  <c r="P41" i="97" s="1"/>
  <c r="N28" i="97"/>
  <c r="P28" i="97" s="1"/>
  <c r="N52" i="97"/>
  <c r="P52" i="97" s="1"/>
  <c r="N45" i="97"/>
  <c r="P45" i="97" s="1"/>
  <c r="C14" i="97"/>
  <c r="B14" i="97" s="1"/>
  <c r="AT22" i="95"/>
  <c r="N51" i="97"/>
  <c r="P51" i="97" s="1"/>
  <c r="N46" i="97"/>
  <c r="P46" i="97" s="1"/>
  <c r="N19" i="97"/>
  <c r="N31" i="97"/>
  <c r="P31" i="97" s="1"/>
  <c r="N26" i="97"/>
  <c r="P26" i="97" s="1"/>
  <c r="N33" i="97"/>
  <c r="P33" i="97" s="1"/>
  <c r="N18" i="97"/>
  <c r="P18" i="97" s="1"/>
  <c r="N25" i="97"/>
  <c r="P25" i="97" s="1"/>
  <c r="N37" i="97"/>
  <c r="P37" i="97" s="1"/>
  <c r="N32" i="97"/>
  <c r="P32" i="97" s="1"/>
  <c r="P19" i="97"/>
  <c r="N23" i="97"/>
  <c r="P23" i="97" s="1"/>
  <c r="N24" i="97"/>
  <c r="P24" i="97" s="1"/>
  <c r="N42" i="97"/>
  <c r="P42" i="97" s="1"/>
  <c r="N43" i="97"/>
  <c r="P43" i="97" s="1"/>
  <c r="N38" i="97"/>
  <c r="P38" i="97" s="1"/>
  <c r="N16" i="97"/>
  <c r="P16" i="97" s="1"/>
  <c r="N29" i="97"/>
  <c r="P29" i="97" s="1"/>
  <c r="N30" i="97"/>
  <c r="P30" i="97" s="1"/>
  <c r="N48" i="97"/>
  <c r="P48" i="97" s="1"/>
  <c r="N49" i="97"/>
  <c r="P49" i="97" s="1"/>
  <c r="N44" i="97"/>
  <c r="P44" i="97" s="1"/>
  <c r="N22" i="97"/>
  <c r="P22" i="97" s="1"/>
  <c r="N35" i="97"/>
  <c r="P35" i="97" s="1"/>
  <c r="N36" i="97"/>
  <c r="P36" i="97" s="1"/>
  <c r="N54" i="97"/>
  <c r="P54" i="97" s="1"/>
  <c r="N21" i="97"/>
  <c r="P21" i="97" s="1"/>
  <c r="N55" i="97"/>
  <c r="P55" i="97" s="1"/>
  <c r="N39" i="97"/>
  <c r="P39" i="97" s="1"/>
  <c r="N15" i="97"/>
  <c r="P15" i="97" s="1"/>
  <c r="N53" i="97"/>
  <c r="P53" i="97" s="1"/>
  <c r="N17" i="97"/>
  <c r="P17" i="97" s="1"/>
  <c r="B14" i="95"/>
  <c r="AA15" i="95"/>
  <c r="AC15" i="95" s="1"/>
  <c r="S15" i="95"/>
  <c r="AW22" i="95"/>
  <c r="AZ13" i="95" s="1"/>
  <c r="V15" i="95"/>
  <c r="N532" i="93"/>
  <c r="P532" i="93" s="1"/>
  <c r="N318" i="93"/>
  <c r="P318" i="93" s="1"/>
  <c r="N533" i="93"/>
  <c r="P533" i="93" s="1"/>
  <c r="N102" i="93"/>
  <c r="P102" i="93" s="1"/>
  <c r="N501" i="93"/>
  <c r="P501" i="93" s="1"/>
  <c r="N41" i="93"/>
  <c r="P41" i="93" s="1"/>
  <c r="N106" i="93"/>
  <c r="P106" i="93" s="1"/>
  <c r="N319" i="93"/>
  <c r="P319" i="93" s="1"/>
  <c r="N508" i="93"/>
  <c r="P508" i="93" s="1"/>
  <c r="N375" i="93"/>
  <c r="P375" i="93" s="1"/>
  <c r="N274" i="93"/>
  <c r="P274" i="93" s="1"/>
  <c r="N244" i="93"/>
  <c r="P244" i="93" s="1"/>
  <c r="N412" i="93"/>
  <c r="P412" i="93" s="1"/>
  <c r="N111" i="93"/>
  <c r="P111" i="93" s="1"/>
  <c r="N303" i="93"/>
  <c r="P303" i="93" s="1"/>
  <c r="N541" i="93"/>
  <c r="P541" i="93" s="1"/>
  <c r="N132" i="93"/>
  <c r="P132" i="93" s="1"/>
  <c r="N287" i="93"/>
  <c r="P287" i="93" s="1"/>
  <c r="N542" i="93"/>
  <c r="P542" i="93" s="1"/>
  <c r="N174" i="93"/>
  <c r="P174" i="93" s="1"/>
  <c r="N370" i="93"/>
  <c r="P370" i="93" s="1"/>
  <c r="N52" i="93"/>
  <c r="P52" i="93" s="1"/>
  <c r="N271" i="93"/>
  <c r="P271" i="93" s="1"/>
  <c r="N519" i="93"/>
  <c r="P519" i="93" s="1"/>
  <c r="N233" i="93"/>
  <c r="P233" i="93" s="1"/>
  <c r="N423" i="93"/>
  <c r="P423" i="93" s="1"/>
  <c r="N46" i="93"/>
  <c r="P46" i="93" s="1"/>
  <c r="N124" i="93"/>
  <c r="P124" i="93" s="1"/>
  <c r="N190" i="93"/>
  <c r="P190" i="93" s="1"/>
  <c r="N261" i="93"/>
  <c r="P261" i="93" s="1"/>
  <c r="N332" i="93"/>
  <c r="P332" i="93" s="1"/>
  <c r="N396" i="93"/>
  <c r="P396" i="93" s="1"/>
  <c r="N475" i="93"/>
  <c r="P475" i="93" s="1"/>
  <c r="N29" i="93"/>
  <c r="P29" i="93" s="1"/>
  <c r="N125" i="93"/>
  <c r="P125" i="93" s="1"/>
  <c r="N215" i="93"/>
  <c r="P215" i="93" s="1"/>
  <c r="N292" i="93"/>
  <c r="P292" i="93" s="1"/>
  <c r="N357" i="93"/>
  <c r="P357" i="93" s="1"/>
  <c r="P427" i="93"/>
  <c r="N493" i="93"/>
  <c r="P493" i="93" s="1"/>
  <c r="N30" i="93"/>
  <c r="P30" i="93" s="1"/>
  <c r="N117" i="93"/>
  <c r="P117" i="93" s="1"/>
  <c r="N184" i="93"/>
  <c r="P184" i="93" s="1"/>
  <c r="N254" i="93"/>
  <c r="P254" i="93" s="1"/>
  <c r="N317" i="93"/>
  <c r="P317" i="93" s="1"/>
  <c r="N422" i="93"/>
  <c r="P422" i="93" s="1"/>
  <c r="N485" i="93"/>
  <c r="P485" i="93" s="1"/>
  <c r="N31" i="93"/>
  <c r="P31" i="93" s="1"/>
  <c r="N109" i="93"/>
  <c r="P109" i="93" s="1"/>
  <c r="N200" i="93"/>
  <c r="P200" i="93" s="1"/>
  <c r="N278" i="93"/>
  <c r="P278" i="93" s="1"/>
  <c r="N366" i="93"/>
  <c r="P366" i="93" s="1"/>
  <c r="N461" i="93"/>
  <c r="P461" i="93" s="1"/>
  <c r="N352" i="93"/>
  <c r="P352" i="93" s="1"/>
  <c r="N524" i="93"/>
  <c r="P524" i="93" s="1"/>
  <c r="N138" i="93"/>
  <c r="P138" i="93" s="1"/>
  <c r="N242" i="93"/>
  <c r="P242" i="93" s="1"/>
  <c r="N312" i="93"/>
  <c r="P312" i="93" s="1"/>
  <c r="N472" i="93"/>
  <c r="P472" i="93" s="1"/>
  <c r="N360" i="93"/>
  <c r="P360" i="93" s="1"/>
  <c r="N33" i="93"/>
  <c r="P33" i="93" s="1"/>
  <c r="N43" i="93"/>
  <c r="P43" i="93" s="1"/>
  <c r="N130" i="93"/>
  <c r="P130" i="93" s="1"/>
  <c r="N203" i="93"/>
  <c r="P203" i="93" s="1"/>
  <c r="N266" i="93"/>
  <c r="P266" i="93" s="1"/>
  <c r="N345" i="93"/>
  <c r="P345" i="93" s="1"/>
  <c r="N410" i="93"/>
  <c r="P410" i="93" s="1"/>
  <c r="N489" i="93"/>
  <c r="P489" i="93" s="1"/>
  <c r="N44" i="93"/>
  <c r="P44" i="93" s="1"/>
  <c r="N114" i="93"/>
  <c r="P114" i="93" s="1"/>
  <c r="N213" i="93"/>
  <c r="P213" i="93" s="1"/>
  <c r="N355" i="93"/>
  <c r="P355" i="93" s="1"/>
  <c r="N442" i="93"/>
  <c r="P442" i="93" s="1"/>
  <c r="AI15" i="98"/>
  <c r="J12" i="98"/>
  <c r="J11" i="98"/>
  <c r="AM10" i="98"/>
  <c r="AD15" i="98"/>
  <c r="AD16" i="98" s="1"/>
  <c r="AD17" i="98" s="1"/>
  <c r="AD18" i="98" s="1"/>
  <c r="AD19" i="98" s="1"/>
  <c r="AD17" i="97"/>
  <c r="AM12" i="97"/>
  <c r="AM13" i="97" s="1"/>
  <c r="AW34" i="95"/>
  <c r="BA13" i="95" s="1"/>
  <c r="AV34" i="95"/>
  <c r="AS34" i="95"/>
  <c r="N346" i="98"/>
  <c r="P346" i="98" s="1"/>
  <c r="N16" i="98"/>
  <c r="P16" i="98" s="1"/>
  <c r="N21" i="98"/>
  <c r="P21" i="98" s="1"/>
  <c r="N18" i="98"/>
  <c r="P18" i="98" s="1"/>
  <c r="N20" i="98"/>
  <c r="P20" i="98" s="1"/>
  <c r="N14" i="98"/>
  <c r="P14" i="98" s="1"/>
  <c r="N17" i="98"/>
  <c r="P17" i="98" s="1"/>
  <c r="N15" i="98"/>
  <c r="P15" i="98" s="1"/>
  <c r="N19" i="98"/>
  <c r="P19" i="98" s="1"/>
  <c r="N13" i="98"/>
  <c r="P13" i="98" s="1"/>
  <c r="W16" i="95"/>
  <c r="AS22" i="95"/>
  <c r="AW23" i="95"/>
  <c r="AZ14" i="95" s="1"/>
  <c r="AW35" i="95"/>
  <c r="BA14" i="95" s="1"/>
  <c r="AA205" i="95"/>
  <c r="AC205" i="95" s="1"/>
  <c r="AA148" i="95"/>
  <c r="AC148" i="95" s="1"/>
  <c r="AA80" i="95"/>
  <c r="AC80" i="95" s="1"/>
  <c r="AA33" i="95"/>
  <c r="AC33" i="95" s="1"/>
  <c r="AA185" i="95"/>
  <c r="AC185" i="95" s="1"/>
  <c r="AA131" i="95"/>
  <c r="AC131" i="95" s="1"/>
  <c r="AA63" i="95"/>
  <c r="AC63" i="95" s="1"/>
  <c r="AA189" i="95"/>
  <c r="AC189" i="95" s="1"/>
  <c r="AA130" i="95"/>
  <c r="AC130" i="95" s="1"/>
  <c r="AA84" i="95"/>
  <c r="AC84" i="95" s="1"/>
  <c r="AA46" i="95"/>
  <c r="AC46" i="95" s="1"/>
  <c r="AA201" i="95"/>
  <c r="AC201" i="95" s="1"/>
  <c r="AA125" i="95"/>
  <c r="AC125" i="95" s="1"/>
  <c r="AA79" i="95"/>
  <c r="AC79" i="95" s="1"/>
  <c r="AA56" i="95"/>
  <c r="AC56" i="95" s="1"/>
  <c r="AA193" i="95"/>
  <c r="AC193" i="95" s="1"/>
  <c r="AA150" i="95"/>
  <c r="AC150" i="95" s="1"/>
  <c r="AA82" i="95"/>
  <c r="AC82" i="95" s="1"/>
  <c r="AA29" i="95"/>
  <c r="AA167" i="95"/>
  <c r="AC167" i="95" s="1"/>
  <c r="AA192" i="95"/>
  <c r="AC192" i="95" s="1"/>
  <c r="AA140" i="95"/>
  <c r="AC140" i="95" s="1"/>
  <c r="AA92" i="95"/>
  <c r="AC92" i="95" s="1"/>
  <c r="AA49" i="95"/>
  <c r="AA139" i="95"/>
  <c r="AC139" i="95" s="1"/>
  <c r="AA128" i="95"/>
  <c r="AC128" i="95" s="1"/>
  <c r="AA200" i="95"/>
  <c r="AC200" i="95" s="1"/>
  <c r="AA137" i="95"/>
  <c r="AC137" i="95" s="1"/>
  <c r="AA75" i="95"/>
  <c r="AC75" i="95" s="1"/>
  <c r="AA206" i="95"/>
  <c r="AC206" i="95" s="1"/>
  <c r="AA180" i="95"/>
  <c r="AC180" i="95" s="1"/>
  <c r="AA127" i="95"/>
  <c r="AC127" i="95" s="1"/>
  <c r="AA55" i="95"/>
  <c r="AC55" i="95" s="1"/>
  <c r="AA177" i="95"/>
  <c r="AC177" i="95" s="1"/>
  <c r="AA138" i="95"/>
  <c r="AC138" i="95" s="1"/>
  <c r="AA184" i="95"/>
  <c r="AC184" i="95" s="1"/>
  <c r="AA126" i="95"/>
  <c r="AC126" i="95" s="1"/>
  <c r="AA74" i="95"/>
  <c r="AC74" i="95" s="1"/>
  <c r="AA38" i="95"/>
  <c r="AC38" i="95" s="1"/>
  <c r="AA171" i="95"/>
  <c r="AC171" i="95" s="1"/>
  <c r="AA178" i="95"/>
  <c r="AC178" i="95" s="1"/>
  <c r="AA34" i="95"/>
  <c r="AC34" i="95" s="1"/>
  <c r="AA181" i="95"/>
  <c r="AC181" i="95" s="1"/>
  <c r="AA188" i="95"/>
  <c r="AC188" i="95" s="1"/>
  <c r="AA78" i="95"/>
  <c r="AC78" i="95" s="1"/>
  <c r="AA187" i="95"/>
  <c r="AC187" i="95" s="1"/>
  <c r="AA134" i="95"/>
  <c r="AC134" i="95" s="1"/>
  <c r="AA91" i="95"/>
  <c r="AC91" i="95" s="1"/>
  <c r="AA176" i="95"/>
  <c r="AC176" i="95" s="1"/>
  <c r="AA195" i="95"/>
  <c r="AC195" i="95" s="1"/>
  <c r="AA132" i="95"/>
  <c r="AC132" i="95" s="1"/>
  <c r="AA35" i="95"/>
  <c r="AC35" i="95" s="1"/>
  <c r="AA153" i="95"/>
  <c r="AC153" i="95" s="1"/>
  <c r="AA165" i="95"/>
  <c r="AC165" i="95" s="1"/>
  <c r="AA122" i="95"/>
  <c r="AC122" i="95" s="1"/>
  <c r="AA47" i="95"/>
  <c r="AC47" i="95" s="1"/>
  <c r="AA157" i="95"/>
  <c r="AC157" i="95" s="1"/>
  <c r="AA105" i="95"/>
  <c r="AC105" i="95" s="1"/>
  <c r="AA179" i="95"/>
  <c r="AC179" i="95" s="1"/>
  <c r="AA117" i="95"/>
  <c r="AC117" i="95" s="1"/>
  <c r="AA70" i="95"/>
  <c r="AC70" i="95" s="1"/>
  <c r="AA31" i="95"/>
  <c r="AC31" i="95" s="1"/>
  <c r="AA174" i="95"/>
  <c r="AC174" i="95" s="1"/>
  <c r="AA112" i="95"/>
  <c r="AC112" i="95" s="1"/>
  <c r="AA30" i="95"/>
  <c r="AC30" i="95" s="1"/>
  <c r="AA135" i="95"/>
  <c r="AC135" i="95" s="1"/>
  <c r="AA69" i="95"/>
  <c r="AC69" i="95" s="1"/>
  <c r="AA21" i="95"/>
  <c r="AA114" i="95"/>
  <c r="AC114" i="95" s="1"/>
  <c r="AA183" i="95"/>
  <c r="AC183" i="95" s="1"/>
  <c r="AA129" i="95"/>
  <c r="AC129" i="95" s="1"/>
  <c r="AA77" i="95"/>
  <c r="AC77" i="95" s="1"/>
  <c r="AA41" i="95"/>
  <c r="AC41" i="95" s="1"/>
  <c r="AA60" i="95"/>
  <c r="AC60" i="95" s="1"/>
  <c r="AA110" i="95"/>
  <c r="AC110" i="95" s="1"/>
  <c r="AA191" i="95"/>
  <c r="AC191" i="95" s="1"/>
  <c r="AA119" i="95"/>
  <c r="AC119" i="95" s="1"/>
  <c r="AA27" i="95"/>
  <c r="AA123" i="95"/>
  <c r="AC123" i="95" s="1"/>
  <c r="AA160" i="95"/>
  <c r="AC160" i="95" s="1"/>
  <c r="AA118" i="95"/>
  <c r="AC118" i="95" s="1"/>
  <c r="AA39" i="95"/>
  <c r="AC39" i="95" s="1"/>
  <c r="AA144" i="95"/>
  <c r="AC144" i="95" s="1"/>
  <c r="AA76" i="95"/>
  <c r="AC76" i="95" s="1"/>
  <c r="AA175" i="95"/>
  <c r="AC175" i="95" s="1"/>
  <c r="AA113" i="95"/>
  <c r="AC113" i="95" s="1"/>
  <c r="AA66" i="95"/>
  <c r="AC66" i="95" s="1"/>
  <c r="AA18" i="95"/>
  <c r="AA67" i="95"/>
  <c r="AC67" i="95" s="1"/>
  <c r="AA169" i="95"/>
  <c r="AC169" i="95" s="1"/>
  <c r="AA107" i="95"/>
  <c r="AC107" i="95" s="1"/>
  <c r="AA26" i="95"/>
  <c r="AC26" i="95" s="1"/>
  <c r="AA86" i="95"/>
  <c r="AC86" i="95" s="1"/>
  <c r="AA173" i="95"/>
  <c r="AC173" i="95" s="1"/>
  <c r="AA121" i="95"/>
  <c r="AC121" i="95" s="1"/>
  <c r="AA61" i="95"/>
  <c r="AC61" i="95" s="1"/>
  <c r="AA172" i="95"/>
  <c r="AC172" i="95" s="1"/>
  <c r="AA81" i="95"/>
  <c r="AC81" i="95" s="1"/>
  <c r="AA162" i="95"/>
  <c r="AC162" i="95" s="1"/>
  <c r="AA120" i="95"/>
  <c r="AC120" i="95" s="1"/>
  <c r="AA73" i="95"/>
  <c r="AC73" i="95" s="1"/>
  <c r="AA44" i="95"/>
  <c r="AC44" i="95" s="1"/>
  <c r="AA43" i="95"/>
  <c r="AC43" i="95" s="1"/>
  <c r="AA170" i="95"/>
  <c r="AC170" i="95" s="1"/>
  <c r="AA109" i="95"/>
  <c r="AC109" i="95" s="1"/>
  <c r="AA182" i="95"/>
  <c r="AC182" i="95" s="1"/>
  <c r="AA156" i="95"/>
  <c r="AC156" i="95" s="1"/>
  <c r="AA87" i="95"/>
  <c r="AC87" i="95" s="1"/>
  <c r="AA51" i="95"/>
  <c r="AC51" i="95" s="1"/>
  <c r="AA155" i="95"/>
  <c r="AC155" i="95" s="1"/>
  <c r="AA108" i="95"/>
  <c r="AC108" i="95" s="1"/>
  <c r="AA62" i="95"/>
  <c r="AC62" i="95" s="1"/>
  <c r="AA186" i="95"/>
  <c r="AC186" i="95" s="1"/>
  <c r="AA36" i="95"/>
  <c r="AA164" i="95"/>
  <c r="AC164" i="95" s="1"/>
  <c r="AA103" i="95"/>
  <c r="AC103" i="95" s="1"/>
  <c r="AA22" i="95"/>
  <c r="AA168" i="95"/>
  <c r="AC168" i="95" s="1"/>
  <c r="AA116" i="95"/>
  <c r="AC116" i="95" s="1"/>
  <c r="AA53" i="95"/>
  <c r="AC53" i="95" s="1"/>
  <c r="AA124" i="95"/>
  <c r="AC124" i="95" s="1"/>
  <c r="AA158" i="95"/>
  <c r="AC158" i="95" s="1"/>
  <c r="AA115" i="95"/>
  <c r="AC115" i="95" s="1"/>
  <c r="AA20" i="95"/>
  <c r="AA166" i="95"/>
  <c r="AC166" i="95" s="1"/>
  <c r="AA104" i="95"/>
  <c r="AC104" i="95" s="1"/>
  <c r="AA111" i="95"/>
  <c r="AC111" i="95" s="1"/>
  <c r="AA19" i="95"/>
  <c r="AC19" i="95" s="1"/>
  <c r="AA147" i="95"/>
  <c r="AC147" i="95" s="1"/>
  <c r="AA99" i="95"/>
  <c r="AC99" i="95" s="1"/>
  <c r="AA68" i="95"/>
  <c r="AC68" i="95" s="1"/>
  <c r="AA28" i="95"/>
  <c r="AC28" i="95" s="1"/>
  <c r="AA146" i="95"/>
  <c r="AC146" i="95" s="1"/>
  <c r="AA98" i="95"/>
  <c r="AC98" i="95" s="1"/>
  <c r="AA58" i="95"/>
  <c r="AC58" i="95" s="1"/>
  <c r="AA208" i="95"/>
  <c r="AC208" i="95" s="1"/>
  <c r="AA151" i="95"/>
  <c r="AC151" i="95" s="1"/>
  <c r="AA93" i="95"/>
  <c r="AC93" i="95" s="1"/>
  <c r="AA163" i="95"/>
  <c r="AC163" i="95" s="1"/>
  <c r="AA45" i="95"/>
  <c r="AC45" i="95" s="1"/>
  <c r="AA32" i="95"/>
  <c r="AC32" i="95" s="1"/>
  <c r="AA65" i="95"/>
  <c r="AC65" i="95" s="1"/>
  <c r="AA17" i="95"/>
  <c r="AC17" i="95" s="1"/>
  <c r="AA90" i="95"/>
  <c r="AC90" i="95" s="1"/>
  <c r="AA161" i="95"/>
  <c r="AC161" i="95" s="1"/>
  <c r="AA100" i="95"/>
  <c r="AC100" i="95" s="1"/>
  <c r="AA72" i="95"/>
  <c r="AC72" i="95" s="1"/>
  <c r="AA194" i="95"/>
  <c r="AC194" i="95" s="1"/>
  <c r="AA143" i="95"/>
  <c r="AC143" i="95" s="1"/>
  <c r="AA95" i="95"/>
  <c r="AC95" i="95" s="1"/>
  <c r="AA42" i="95"/>
  <c r="AC42" i="95" s="1"/>
  <c r="AA40" i="95"/>
  <c r="AC40" i="95" s="1"/>
  <c r="AA209" i="95"/>
  <c r="AC209" i="95" s="1"/>
  <c r="AA142" i="95"/>
  <c r="AC142" i="95" s="1"/>
  <c r="AA94" i="95"/>
  <c r="AC94" i="95" s="1"/>
  <c r="AA54" i="95"/>
  <c r="AC54" i="95" s="1"/>
  <c r="AA48" i="95"/>
  <c r="AC48" i="95" s="1"/>
  <c r="AA203" i="95"/>
  <c r="AC203" i="95" s="1"/>
  <c r="AA88" i="95"/>
  <c r="AC88" i="95" s="1"/>
  <c r="AA133" i="95"/>
  <c r="AC133" i="95" s="1"/>
  <c r="AA202" i="95"/>
  <c r="AC202" i="95" s="1"/>
  <c r="AA159" i="95"/>
  <c r="AC159" i="95" s="1"/>
  <c r="AA106" i="95"/>
  <c r="AC106" i="95" s="1"/>
  <c r="AA37" i="95"/>
  <c r="AC37" i="95" s="1"/>
  <c r="AA64" i="95"/>
  <c r="AC64" i="95" s="1"/>
  <c r="AA149" i="95"/>
  <c r="AC149" i="95" s="1"/>
  <c r="AA101" i="95"/>
  <c r="AC101" i="95" s="1"/>
  <c r="AA57" i="95"/>
  <c r="AC57" i="95" s="1"/>
  <c r="AA207" i="95"/>
  <c r="AC207" i="95" s="1"/>
  <c r="AA59" i="95"/>
  <c r="AC59" i="95" s="1"/>
  <c r="AA152" i="95"/>
  <c r="AC152" i="95" s="1"/>
  <c r="AA85" i="95"/>
  <c r="AC85" i="95" s="1"/>
  <c r="AA52" i="95"/>
  <c r="AC52" i="95" s="1"/>
  <c r="AA190" i="95"/>
  <c r="AC190" i="95" s="1"/>
  <c r="AA136" i="95"/>
  <c r="AC136" i="95" s="1"/>
  <c r="AA71" i="95"/>
  <c r="AC71" i="95" s="1"/>
  <c r="AA23" i="95"/>
  <c r="AC23" i="95" s="1"/>
  <c r="AA16" i="95"/>
  <c r="AC16" i="95" s="1"/>
  <c r="AA204" i="95"/>
  <c r="AC204" i="95" s="1"/>
  <c r="AA89" i="95"/>
  <c r="AC89" i="95" s="1"/>
  <c r="AA50" i="95"/>
  <c r="AC50" i="95" s="1"/>
  <c r="AA25" i="95"/>
  <c r="AC25" i="95" s="1"/>
  <c r="AA199" i="95"/>
  <c r="AC199" i="95" s="1"/>
  <c r="AA141" i="95"/>
  <c r="AC141" i="95" s="1"/>
  <c r="AA83" i="95"/>
  <c r="AC83" i="95" s="1"/>
  <c r="AA96" i="95"/>
  <c r="AC96" i="95" s="1"/>
  <c r="AA198" i="95"/>
  <c r="AC198" i="95" s="1"/>
  <c r="AA154" i="95"/>
  <c r="AC154" i="95" s="1"/>
  <c r="AA102" i="95"/>
  <c r="AC102" i="95" s="1"/>
  <c r="AA196" i="95"/>
  <c r="AC196" i="95" s="1"/>
  <c r="AA197" i="95"/>
  <c r="AC197" i="95" s="1"/>
  <c r="AA145" i="95"/>
  <c r="AC145" i="95" s="1"/>
  <c r="AA97" i="95"/>
  <c r="AC97" i="95" s="1"/>
  <c r="AA24" i="95"/>
  <c r="AC24" i="95" s="1"/>
  <c r="AN14" i="97" l="1" a="1"/>
  <c r="AN14" i="97" s="1"/>
  <c r="J12" i="93"/>
  <c r="J13" i="93"/>
  <c r="J13" i="97"/>
  <c r="J14" i="97"/>
  <c r="N14" i="97"/>
  <c r="S14" i="97" s="1"/>
  <c r="T14" i="97" s="1"/>
  <c r="J12" i="97"/>
  <c r="N14" i="93"/>
  <c r="P14" i="93" s="1"/>
  <c r="S16" i="93" s="1"/>
  <c r="J14" i="93"/>
  <c r="AM12" i="98" a="1"/>
  <c r="AM12" i="98" s="1"/>
  <c r="AM11" i="98"/>
  <c r="AN10" i="98"/>
  <c r="AN11" i="98" s="1"/>
  <c r="AH15" i="98"/>
  <c r="J16" i="93" a="1"/>
  <c r="J16" i="93" s="1"/>
  <c r="AN14" i="93" a="1"/>
  <c r="AN14" i="93" s="1"/>
  <c r="AM14" i="93" a="1"/>
  <c r="AM14" i="93" s="1"/>
  <c r="AD18" i="97"/>
  <c r="AD19" i="97" s="1"/>
  <c r="B15" i="97"/>
  <c r="B16" i="97" s="1"/>
  <c r="B17" i="97" s="1"/>
  <c r="B18" i="97" s="1"/>
  <c r="B19" i="97" s="1"/>
  <c r="B20" i="97" s="1"/>
  <c r="B21" i="97" s="1"/>
  <c r="B22" i="97" s="1"/>
  <c r="B23" i="97" s="1"/>
  <c r="B24" i="97" s="1"/>
  <c r="B25" i="97" s="1"/>
  <c r="B26" i="97" s="1"/>
  <c r="B27" i="97" s="1"/>
  <c r="B28" i="97" s="1"/>
  <c r="B29" i="97" s="1"/>
  <c r="B30" i="97" s="1"/>
  <c r="B31" i="97" s="1"/>
  <c r="B32" i="97" s="1"/>
  <c r="B33" i="97" s="1"/>
  <c r="B34" i="97" s="1"/>
  <c r="B35" i="97" s="1"/>
  <c r="B36" i="97" s="1"/>
  <c r="B37" i="97" s="1"/>
  <c r="B38" i="97" s="1"/>
  <c r="B39" i="97" s="1"/>
  <c r="B40" i="97" s="1"/>
  <c r="B41" i="97" s="1"/>
  <c r="B42" i="97" s="1"/>
  <c r="B43" i="97" s="1"/>
  <c r="B44" i="97" s="1"/>
  <c r="B45" i="97" s="1"/>
  <c r="B46" i="97" s="1"/>
  <c r="B47" i="97" s="1"/>
  <c r="B48" i="97" s="1"/>
  <c r="B49" i="97" s="1"/>
  <c r="B50" i="97" s="1"/>
  <c r="B51" i="97" s="1"/>
  <c r="B52" i="97" s="1"/>
  <c r="B53" i="97" s="1"/>
  <c r="B54" i="97" s="1"/>
  <c r="B55" i="97" s="1"/>
  <c r="B12" i="98"/>
  <c r="B13" i="98" s="1"/>
  <c r="B14" i="98" s="1"/>
  <c r="B15" i="98" s="1"/>
  <c r="B16" i="98" s="1"/>
  <c r="B17" i="98" s="1"/>
  <c r="B18" i="98" s="1"/>
  <c r="B19" i="98" s="1"/>
  <c r="B20" i="98" s="1"/>
  <c r="B21" i="98" s="1"/>
  <c r="N12" i="98"/>
  <c r="J10" i="98"/>
  <c r="J13" i="98" s="1"/>
  <c r="AB13" i="95"/>
  <c r="AE15" i="95" s="1"/>
  <c r="AC29" i="95"/>
  <c r="AC20" i="95"/>
  <c r="AA14" i="95"/>
  <c r="AC18" i="95"/>
  <c r="AC21" i="95"/>
  <c r="AC49" i="95"/>
  <c r="AC22" i="95"/>
  <c r="AC36" i="95"/>
  <c r="AC27" i="95"/>
  <c r="P14" i="97" l="1"/>
  <c r="S16" i="97" s="1"/>
  <c r="J15" i="93"/>
  <c r="S14" i="93"/>
  <c r="T14" i="93" s="1"/>
  <c r="J15" i="97"/>
  <c r="AM14" i="97" a="1"/>
  <c r="AM14" i="97" s="1"/>
  <c r="AF14" i="95"/>
  <c r="AG14" i="95" s="1"/>
  <c r="AB1001" i="95"/>
  <c r="AB990" i="95"/>
  <c r="AB982" i="95"/>
  <c r="AB970" i="95"/>
  <c r="AB962" i="95"/>
  <c r="AB954" i="95"/>
  <c r="AB936" i="95"/>
  <c r="AB932" i="95"/>
  <c r="AB921" i="95"/>
  <c r="AB906" i="95"/>
  <c r="AB896" i="95"/>
  <c r="AB888" i="95"/>
  <c r="AB884" i="95"/>
  <c r="AB876" i="95"/>
  <c r="AB857" i="95"/>
  <c r="AB849" i="95"/>
  <c r="AB846" i="95"/>
  <c r="AB838" i="95"/>
  <c r="AB826" i="95"/>
  <c r="AB818" i="95"/>
  <c r="AB810" i="95"/>
  <c r="AB802" i="95"/>
  <c r="AB784" i="95"/>
  <c r="AB776" i="95"/>
  <c r="AB738" i="95"/>
  <c r="AB663" i="95"/>
  <c r="AB644" i="95"/>
  <c r="AB635" i="95"/>
  <c r="AB606" i="95"/>
  <c r="AB568" i="95"/>
  <c r="AB549" i="95"/>
  <c r="AB541" i="95"/>
  <c r="AB533" i="95"/>
  <c r="AB495" i="95"/>
  <c r="AB467" i="95"/>
  <c r="AB462" i="95"/>
  <c r="AB459" i="95"/>
  <c r="AB454" i="95"/>
  <c r="AB420" i="95"/>
  <c r="AB407" i="95"/>
  <c r="AB395" i="95"/>
  <c r="AB390" i="95"/>
  <c r="AB385" i="95"/>
  <c r="AB366" i="95"/>
  <c r="AB359" i="95"/>
  <c r="AB305" i="95"/>
  <c r="AB284" i="95"/>
  <c r="AB271" i="95"/>
  <c r="AB241" i="95"/>
  <c r="AB215" i="95"/>
  <c r="AB1004" i="95"/>
  <c r="AB993" i="95"/>
  <c r="AB974" i="95"/>
  <c r="AB966" i="95"/>
  <c r="AB958" i="95"/>
  <c r="AB946" i="95"/>
  <c r="AB924" i="95"/>
  <c r="AB913" i="95"/>
  <c r="AB910" i="95"/>
  <c r="AB880" i="95"/>
  <c r="AB872" i="95"/>
  <c r="AB868" i="95"/>
  <c r="AB841" i="95"/>
  <c r="AB794" i="95"/>
  <c r="AB770" i="95"/>
  <c r="AB762" i="95"/>
  <c r="AB754" i="95"/>
  <c r="AB746" i="95"/>
  <c r="AB710" i="95"/>
  <c r="AB702" i="95"/>
  <c r="AB638" i="95"/>
  <c r="AB620" i="95"/>
  <c r="AB582" i="95"/>
  <c r="AB574" i="95"/>
  <c r="AB557" i="95"/>
  <c r="AB525" i="95"/>
  <c r="AB518" i="95"/>
  <c r="AB475" i="95"/>
  <c r="AB470" i="95"/>
  <c r="AB428" i="95"/>
  <c r="AB403" i="95"/>
  <c r="AB313" i="95"/>
  <c r="AB292" i="95"/>
  <c r="AB279" i="95"/>
  <c r="AB249" i="95"/>
  <c r="AB228" i="95"/>
  <c r="AB1000" i="95"/>
  <c r="AB996" i="95"/>
  <c r="AB985" i="95"/>
  <c r="AB977" i="95"/>
  <c r="AB950" i="95"/>
  <c r="AB938" i="95"/>
  <c r="AB928" i="95"/>
  <c r="AB916" i="95"/>
  <c r="AB898" i="95"/>
  <c r="AB890" i="95"/>
  <c r="AB864" i="95"/>
  <c r="AB860" i="95"/>
  <c r="AB852" i="95"/>
  <c r="AB833" i="95"/>
  <c r="AB830" i="95"/>
  <c r="AB822" i="95"/>
  <c r="AB806" i="95"/>
  <c r="AB798" i="95"/>
  <c r="AB786" i="95"/>
  <c r="AB778" i="95"/>
  <c r="AB734" i="95"/>
  <c r="AB729" i="95"/>
  <c r="AB726" i="95"/>
  <c r="AB721" i="95"/>
  <c r="AB718" i="95"/>
  <c r="AB713" i="95"/>
  <c r="AB696" i="95"/>
  <c r="AB692" i="95"/>
  <c r="AB688" i="95"/>
  <c r="AB674" i="95"/>
  <c r="AB665" i="95"/>
  <c r="AB614" i="95"/>
  <c r="AB597" i="95"/>
  <c r="AB589" i="95"/>
  <c r="AB571" i="95"/>
  <c r="AB564" i="95"/>
  <c r="AB543" i="95"/>
  <c r="AB528" i="95"/>
  <c r="AB515" i="95"/>
  <c r="AB491" i="95"/>
  <c r="AB486" i="95"/>
  <c r="AB478" i="95"/>
  <c r="AB461" i="95"/>
  <c r="AB436" i="95"/>
  <c r="AB411" i="95"/>
  <c r="AB398" i="95"/>
  <c r="AB379" i="95"/>
  <c r="AB374" i="95"/>
  <c r="AB362" i="95"/>
  <c r="AB345" i="95"/>
  <c r="AB337" i="95"/>
  <c r="AB329" i="95"/>
  <c r="AB321" i="95"/>
  <c r="AB300" i="95"/>
  <c r="AB287" i="95"/>
  <c r="AB257" i="95"/>
  <c r="AB236" i="95"/>
  <c r="AB223" i="95"/>
  <c r="AB992" i="95"/>
  <c r="AB988" i="95"/>
  <c r="AB980" i="95"/>
  <c r="AB969" i="95"/>
  <c r="AB961" i="95"/>
  <c r="AB953" i="95"/>
  <c r="AB942" i="95"/>
  <c r="AB920" i="95"/>
  <c r="AB905" i="95"/>
  <c r="AB902" i="95"/>
  <c r="AB882" i="95"/>
  <c r="AB874" i="95"/>
  <c r="AB856" i="95"/>
  <c r="AB848" i="95"/>
  <c r="AB844" i="95"/>
  <c r="AB836" i="95"/>
  <c r="AB825" i="95"/>
  <c r="AB817" i="95"/>
  <c r="AB814" i="95"/>
  <c r="AB809" i="95"/>
  <c r="AB801" i="95"/>
  <c r="AB766" i="95"/>
  <c r="AB742" i="95"/>
  <c r="AB737" i="95"/>
  <c r="AB682" i="95"/>
  <c r="AB678" i="95"/>
  <c r="AB670" i="95"/>
  <c r="AB652" i="95"/>
  <c r="AB628" i="95"/>
  <c r="AB559" i="95"/>
  <c r="AB548" i="95"/>
  <c r="AB540" i="95"/>
  <c r="AB532" i="95"/>
  <c r="AB510" i="95"/>
  <c r="AB502" i="95"/>
  <c r="AB494" i="95"/>
  <c r="AB444" i="95"/>
  <c r="AB419" i="95"/>
  <c r="AB414" i="95"/>
  <c r="AB406" i="95"/>
  <c r="AB353" i="95"/>
  <c r="AB308" i="95"/>
  <c r="AB295" i="95"/>
  <c r="AB265" i="95"/>
  <c r="AB244" i="95"/>
  <c r="AB231" i="95"/>
  <c r="AB984" i="95"/>
  <c r="AB976" i="95"/>
  <c r="AB972" i="95"/>
  <c r="AB964" i="95"/>
  <c r="AB956" i="95"/>
  <c r="AB945" i="95"/>
  <c r="AB930" i="95"/>
  <c r="AB912" i="95"/>
  <c r="AB908" i="95"/>
  <c r="AB894" i="95"/>
  <c r="AB866" i="95"/>
  <c r="AB840" i="95"/>
  <c r="AB793" i="95"/>
  <c r="AB790" i="95"/>
  <c r="AB774" i="95"/>
  <c r="AB769" i="95"/>
  <c r="AB761" i="95"/>
  <c r="AB758" i="95"/>
  <c r="AB753" i="95"/>
  <c r="AB750" i="95"/>
  <c r="AB745" i="95"/>
  <c r="AB704" i="95"/>
  <c r="AB646" i="95"/>
  <c r="AB604" i="95"/>
  <c r="AB591" i="95"/>
  <c r="AB581" i="95"/>
  <c r="AB573" i="95"/>
  <c r="AB566" i="95"/>
  <c r="AB556" i="95"/>
  <c r="AB524" i="95"/>
  <c r="AB520" i="95"/>
  <c r="AB517" i="95"/>
  <c r="AB452" i="95"/>
  <c r="AB427" i="95"/>
  <c r="AB422" i="95"/>
  <c r="AB364" i="95"/>
  <c r="AB340" i="95"/>
  <c r="AB332" i="95"/>
  <c r="AB324" i="95"/>
  <c r="AB316" i="95"/>
  <c r="AB303" i="95"/>
  <c r="AB273" i="95"/>
  <c r="AB252" i="95"/>
  <c r="AB239" i="95"/>
  <c r="AB217" i="95"/>
  <c r="AB1002" i="95"/>
  <c r="AB968" i="95"/>
  <c r="AB960" i="95"/>
  <c r="AB948" i="95"/>
  <c r="AB937" i="95"/>
  <c r="AB934" i="95"/>
  <c r="AB922" i="95"/>
  <c r="AB897" i="95"/>
  <c r="AB889" i="95"/>
  <c r="AB886" i="95"/>
  <c r="AB878" i="95"/>
  <c r="AB858" i="95"/>
  <c r="AB850" i="95"/>
  <c r="AB832" i="95"/>
  <c r="AB828" i="95"/>
  <c r="AB820" i="95"/>
  <c r="AB804" i="95"/>
  <c r="AB785" i="95"/>
  <c r="AB782" i="95"/>
  <c r="AB777" i="95"/>
  <c r="AB728" i="95"/>
  <c r="AB720" i="95"/>
  <c r="AB712" i="95"/>
  <c r="AB690" i="95"/>
  <c r="AB664" i="95"/>
  <c r="AB636" i="95"/>
  <c r="AB622" i="95"/>
  <c r="AB596" i="95"/>
  <c r="AB588" i="95"/>
  <c r="AB584" i="95"/>
  <c r="AB563" i="95"/>
  <c r="AB550" i="95"/>
  <c r="AB542" i="95"/>
  <c r="AB534" i="95"/>
  <c r="AB480" i="95"/>
  <c r="AB468" i="95"/>
  <c r="AB463" i="95"/>
  <c r="AB460" i="95"/>
  <c r="AB435" i="95"/>
  <c r="AB430" i="95"/>
  <c r="AB401" i="95"/>
  <c r="AB396" i="95"/>
  <c r="AB387" i="95"/>
  <c r="AB382" i="95"/>
  <c r="AB367" i="95"/>
  <c r="AB311" i="95"/>
  <c r="AB281" i="95"/>
  <c r="AB260" i="95"/>
  <c r="AB247" i="95"/>
  <c r="AB1006" i="95"/>
  <c r="AB994" i="95"/>
  <c r="AB952" i="95"/>
  <c r="AB940" i="95"/>
  <c r="AB926" i="95"/>
  <c r="AB914" i="95"/>
  <c r="AB904" i="95"/>
  <c r="AB900" i="95"/>
  <c r="AB881" i="95"/>
  <c r="AB873" i="95"/>
  <c r="AB870" i="95"/>
  <c r="AB842" i="95"/>
  <c r="AB824" i="95"/>
  <c r="AB816" i="95"/>
  <c r="AB808" i="95"/>
  <c r="AB800" i="95"/>
  <c r="AB796" i="95"/>
  <c r="AB764" i="95"/>
  <c r="AB736" i="95"/>
  <c r="AB698" i="95"/>
  <c r="AB694" i="95"/>
  <c r="AB686" i="95"/>
  <c r="AB676" i="95"/>
  <c r="AB672" i="95"/>
  <c r="AB660" i="95"/>
  <c r="AB612" i="95"/>
  <c r="AB558" i="95"/>
  <c r="AB526" i="95"/>
  <c r="AB519" i="95"/>
  <c r="AB496" i="95"/>
  <c r="AB484" i="95"/>
  <c r="AB476" i="95"/>
  <c r="AB471" i="95"/>
  <c r="AB443" i="95"/>
  <c r="AB438" i="95"/>
  <c r="AB347" i="95"/>
  <c r="AB343" i="95"/>
  <c r="AB339" i="95"/>
  <c r="AB335" i="95"/>
  <c r="AB331" i="95"/>
  <c r="AB327" i="95"/>
  <c r="AB323" i="95"/>
  <c r="AB319" i="95"/>
  <c r="AB289" i="95"/>
  <c r="AB268" i="95"/>
  <c r="AB255" i="95"/>
  <c r="AB225" i="95"/>
  <c r="AB998" i="95"/>
  <c r="AB986" i="95"/>
  <c r="AB978" i="95"/>
  <c r="AB944" i="95"/>
  <c r="AB929" i="95"/>
  <c r="AB918" i="95"/>
  <c r="AB892" i="95"/>
  <c r="AB865" i="95"/>
  <c r="AB862" i="95"/>
  <c r="AB854" i="95"/>
  <c r="AB834" i="95"/>
  <c r="AB792" i="95"/>
  <c r="AB768" i="95"/>
  <c r="AB760" i="95"/>
  <c r="AB752" i="95"/>
  <c r="AB744" i="95"/>
  <c r="AB730" i="95"/>
  <c r="AB722" i="95"/>
  <c r="AB714" i="95"/>
  <c r="AB706" i="95"/>
  <c r="AB680" i="95"/>
  <c r="AB654" i="95"/>
  <c r="AB630" i="95"/>
  <c r="AB603" i="95"/>
  <c r="AB598" i="95"/>
  <c r="AB590" i="95"/>
  <c r="AB580" i="95"/>
  <c r="AB572" i="95"/>
  <c r="AB565" i="95"/>
  <c r="AB523" i="95"/>
  <c r="AB516" i="95"/>
  <c r="AB512" i="95"/>
  <c r="AB508" i="95"/>
  <c r="AB504" i="95"/>
  <c r="AB500" i="95"/>
  <c r="AB492" i="95"/>
  <c r="AB479" i="95"/>
  <c r="AB451" i="95"/>
  <c r="AB446" i="95"/>
  <c r="AB412" i="95"/>
  <c r="AB375" i="95"/>
  <c r="AB371" i="95"/>
  <c r="AB363" i="95"/>
  <c r="AB355" i="95"/>
  <c r="AB351" i="95"/>
  <c r="AB297" i="95"/>
  <c r="AB276" i="95"/>
  <c r="AB263" i="95"/>
  <c r="AB233" i="95"/>
  <c r="AB238" i="95"/>
  <c r="AB667" i="95"/>
  <c r="AB230" i="95"/>
  <c r="AB547" i="95"/>
  <c r="AB757" i="95"/>
  <c r="AB348" i="95"/>
  <c r="AB765" i="95"/>
  <c r="AB473" i="95"/>
  <c r="AB695" i="95"/>
  <c r="AB449" i="95"/>
  <c r="AB662" i="95"/>
  <c r="AB350" i="95"/>
  <c r="AB705" i="95"/>
  <c r="AB334" i="95"/>
  <c r="AB625" i="95"/>
  <c r="AB903" i="95"/>
  <c r="AB545" i="95"/>
  <c r="AB727" i="95"/>
  <c r="AB418" i="95"/>
  <c r="AB498" i="95"/>
  <c r="AB845" i="95"/>
  <c r="AB583" i="95"/>
  <c r="AB506" i="95"/>
  <c r="AB503" i="95"/>
  <c r="AB229" i="95"/>
  <c r="AB317" i="95"/>
  <c r="AB369" i="95"/>
  <c r="AB511" i="95"/>
  <c r="AB780" i="95"/>
  <c r="AB639" i="95"/>
  <c r="AB631" i="95"/>
  <c r="AB272" i="95"/>
  <c r="AB336" i="95"/>
  <c r="AB959" i="95"/>
  <c r="AB219" i="95"/>
  <c r="AB283" i="95"/>
  <c r="AB482" i="95"/>
  <c r="AB615" i="95"/>
  <c r="AB431" i="95"/>
  <c r="AB599" i="95"/>
  <c r="AB919" i="95"/>
  <c r="AB634" i="95"/>
  <c r="AB381" i="95"/>
  <c r="AB445" i="95"/>
  <c r="AB605" i="95"/>
  <c r="AB885" i="95"/>
  <c r="AB424" i="95"/>
  <c r="AB544" i="95"/>
  <c r="AB640" i="95"/>
  <c r="AB747" i="95"/>
  <c r="AB837" i="95"/>
  <c r="AB851" i="95"/>
  <c r="AB915" i="95"/>
  <c r="AB979" i="95"/>
  <c r="AB925" i="95"/>
  <c r="AB715" i="95"/>
  <c r="AB997" i="95"/>
  <c r="AB536" i="95"/>
  <c r="AB250" i="95"/>
  <c r="AB703" i="95"/>
  <c r="AB242" i="95"/>
  <c r="AB569" i="95"/>
  <c r="AB839" i="95"/>
  <c r="AB361" i="95"/>
  <c r="AB797" i="95"/>
  <c r="AB497" i="95"/>
  <c r="AB709" i="95"/>
  <c r="AB465" i="95"/>
  <c r="AB701" i="95"/>
  <c r="AB441" i="95"/>
  <c r="AB751" i="95"/>
  <c r="AB342" i="95"/>
  <c r="AB659" i="95"/>
  <c r="AB943" i="95"/>
  <c r="AB561" i="95"/>
  <c r="AB735" i="95"/>
  <c r="AB226" i="95"/>
  <c r="AB805" i="95"/>
  <c r="AB234" i="95"/>
  <c r="AB973" i="95"/>
  <c r="AB237" i="95"/>
  <c r="AB277" i="95"/>
  <c r="AB325" i="95"/>
  <c r="AB527" i="95"/>
  <c r="AB216" i="95"/>
  <c r="AB280" i="95"/>
  <c r="AB344" i="95"/>
  <c r="AB748" i="95"/>
  <c r="AB989" i="95"/>
  <c r="AB227" i="95"/>
  <c r="AB291" i="95"/>
  <c r="AB812" i="95"/>
  <c r="AB439" i="95"/>
  <c r="AB607" i="95"/>
  <c r="AB724" i="95"/>
  <c r="AB787" i="95"/>
  <c r="AB763" i="95"/>
  <c r="AB642" i="95"/>
  <c r="AB917" i="95"/>
  <c r="AB389" i="95"/>
  <c r="AB453" i="95"/>
  <c r="AB613" i="95"/>
  <c r="AB684" i="95"/>
  <c r="AB368" i="95"/>
  <c r="AB432" i="95"/>
  <c r="AB552" i="95"/>
  <c r="AB648" i="95"/>
  <c r="AB668" i="95"/>
  <c r="AB859" i="95"/>
  <c r="AB923" i="95"/>
  <c r="AB987" i="95"/>
  <c r="AB708" i="95"/>
  <c r="AB212" i="95"/>
  <c r="AB895" i="95"/>
  <c r="AB474" i="95"/>
  <c r="AB933" i="95"/>
  <c r="AB578" i="95"/>
  <c r="AB755" i="95"/>
  <c r="AB373" i="95"/>
  <c r="AB843" i="95"/>
  <c r="AB302" i="95"/>
  <c r="AB711" i="95"/>
  <c r="AB294" i="95"/>
  <c r="AB576" i="95"/>
  <c r="AB847" i="95"/>
  <c r="AB372" i="95"/>
  <c r="AB855" i="95"/>
  <c r="AB577" i="95"/>
  <c r="AB725" i="95"/>
  <c r="AB481" i="95"/>
  <c r="AB783" i="95"/>
  <c r="AB499" i="95"/>
  <c r="AB759" i="95"/>
  <c r="AB354" i="95"/>
  <c r="AB671" i="95"/>
  <c r="AB220" i="95"/>
  <c r="AB587" i="95"/>
  <c r="AB799" i="95"/>
  <c r="AB266" i="95"/>
  <c r="AB450" i="95"/>
  <c r="AB647" i="95"/>
  <c r="AB282" i="95"/>
  <c r="AB679" i="95"/>
  <c r="AB626" i="95"/>
  <c r="AB538" i="95"/>
  <c r="AB285" i="95"/>
  <c r="AB380" i="95"/>
  <c r="AB788" i="95"/>
  <c r="AB434" i="95"/>
  <c r="AB224" i="95"/>
  <c r="AB288" i="95"/>
  <c r="AB352" i="95"/>
  <c r="AB235" i="95"/>
  <c r="AB299" i="95"/>
  <c r="AB490" i="95"/>
  <c r="AB447" i="95"/>
  <c r="AB669" i="95"/>
  <c r="AB741" i="95"/>
  <c r="AB650" i="95"/>
  <c r="AB397" i="95"/>
  <c r="AB469" i="95"/>
  <c r="AB621" i="95"/>
  <c r="AB771" i="95"/>
  <c r="AB376" i="95"/>
  <c r="AB440" i="95"/>
  <c r="AB592" i="95"/>
  <c r="AB656" i="95"/>
  <c r="AB772" i="95"/>
  <c r="AB867" i="95"/>
  <c r="AB931" i="95"/>
  <c r="AB995" i="95"/>
  <c r="AB539" i="95"/>
  <c r="AB221" i="95"/>
  <c r="AB328" i="95"/>
  <c r="AB275" i="95"/>
  <c r="AB716" i="95"/>
  <c r="AB437" i="95"/>
  <c r="AB416" i="95"/>
  <c r="AB971" i="95"/>
  <c r="AB314" i="95"/>
  <c r="AB789" i="95"/>
  <c r="AB356" i="95"/>
  <c r="AB617" i="95"/>
  <c r="AB983" i="95"/>
  <c r="AB489" i="95"/>
  <c r="AB863" i="95"/>
  <c r="AB609" i="95"/>
  <c r="AB733" i="95"/>
  <c r="AB585" i="95"/>
  <c r="AB887" i="95"/>
  <c r="AB507" i="95"/>
  <c r="AB775" i="95"/>
  <c r="AB433" i="95"/>
  <c r="AB675" i="95"/>
  <c r="AB246" i="95"/>
  <c r="AB595" i="95"/>
  <c r="AB807" i="95"/>
  <c r="AB290" i="95"/>
  <c r="AB927" i="95"/>
  <c r="AB322" i="95"/>
  <c r="AB551" i="95"/>
  <c r="AB618" i="95"/>
  <c r="AB245" i="95"/>
  <c r="AB293" i="95"/>
  <c r="AB333" i="95"/>
  <c r="AB391" i="95"/>
  <c r="AB546" i="95"/>
  <c r="AB823" i="95"/>
  <c r="AB232" i="95"/>
  <c r="AB296" i="95"/>
  <c r="AB554" i="95"/>
  <c r="AB756" i="95"/>
  <c r="AB402" i="95"/>
  <c r="AB442" i="95"/>
  <c r="AB243" i="95"/>
  <c r="AB307" i="95"/>
  <c r="AB655" i="95"/>
  <c r="AB410" i="95"/>
  <c r="AB455" i="95"/>
  <c r="AB941" i="95"/>
  <c r="AB853" i="95"/>
  <c r="AB795" i="95"/>
  <c r="AB658" i="95"/>
  <c r="AB949" i="95"/>
  <c r="AB405" i="95"/>
  <c r="AB477" i="95"/>
  <c r="AB629" i="95"/>
  <c r="AB384" i="95"/>
  <c r="AB448" i="95"/>
  <c r="AB600" i="95"/>
  <c r="AB681" i="95"/>
  <c r="AB893" i="95"/>
  <c r="AB965" i="95"/>
  <c r="AB875" i="95"/>
  <c r="AB939" i="95"/>
  <c r="AB1003" i="95"/>
  <c r="AB827" i="95"/>
  <c r="AB298" i="95"/>
  <c r="AB657" i="95"/>
  <c r="AB593" i="95"/>
  <c r="AB611" i="95"/>
  <c r="AB529" i="95"/>
  <c r="AB717" i="95"/>
  <c r="AB269" i="95"/>
  <c r="AB264" i="95"/>
  <c r="AB594" i="95"/>
  <c r="AB423" i="95"/>
  <c r="AB731" i="95"/>
  <c r="AB509" i="95"/>
  <c r="AB957" i="95"/>
  <c r="AB404" i="95"/>
  <c r="AB911" i="95"/>
  <c r="AB360" i="95"/>
  <c r="AB627" i="95"/>
  <c r="AB991" i="95"/>
  <c r="AB505" i="95"/>
  <c r="AB999" i="95"/>
  <c r="AB619" i="95"/>
  <c r="AB871" i="95"/>
  <c r="AB601" i="95"/>
  <c r="AB935" i="95"/>
  <c r="AB521" i="95"/>
  <c r="AB791" i="95"/>
  <c r="AB483" i="95"/>
  <c r="AB693" i="95"/>
  <c r="AB310" i="95"/>
  <c r="AB649" i="95"/>
  <c r="AB831" i="95"/>
  <c r="AB306" i="95"/>
  <c r="AB861" i="95"/>
  <c r="AB673" i="95"/>
  <c r="AB365" i="95"/>
  <c r="AB575" i="95"/>
  <c r="AB879" i="95"/>
  <c r="AB210" i="95"/>
  <c r="AB602" i="95"/>
  <c r="AB341" i="95"/>
  <c r="AB458" i="95"/>
  <c r="AB240" i="95"/>
  <c r="AB304" i="95"/>
  <c r="AB377" i="95"/>
  <c r="AB567" i="95"/>
  <c r="AB781" i="95"/>
  <c r="AB251" i="95"/>
  <c r="AB315" i="95"/>
  <c r="AB522" i="95"/>
  <c r="AB749" i="95"/>
  <c r="AB699" i="95"/>
  <c r="AB813" i="95"/>
  <c r="AB821" i="95"/>
  <c r="AB413" i="95"/>
  <c r="AB485" i="95"/>
  <c r="AB637" i="95"/>
  <c r="AB803" i="95"/>
  <c r="AB392" i="95"/>
  <c r="AB456" i="95"/>
  <c r="AB608" i="95"/>
  <c r="AB779" i="95"/>
  <c r="AB819" i="95"/>
  <c r="AB883" i="95"/>
  <c r="AB947" i="95"/>
  <c r="AB417" i="95"/>
  <c r="AB967" i="95"/>
  <c r="AB409" i="95"/>
  <c r="AB651" i="95"/>
  <c r="AB222" i="95"/>
  <c r="AB513" i="95"/>
  <c r="AB278" i="95"/>
  <c r="AB661" i="95"/>
  <c r="AB214" i="95"/>
  <c r="AB633" i="95"/>
  <c r="AB218" i="95"/>
  <c r="AB560" i="95"/>
  <c r="AB254" i="95"/>
  <c r="AB537" i="95"/>
  <c r="AB743" i="95"/>
  <c r="AB330" i="95"/>
  <c r="AB685" i="95"/>
  <c r="AB683" i="95"/>
  <c r="AB346" i="95"/>
  <c r="AB394" i="95"/>
  <c r="AB258" i="95"/>
  <c r="AB213" i="95"/>
  <c r="AB253" i="95"/>
  <c r="AB301" i="95"/>
  <c r="AB349" i="95"/>
  <c r="AB466" i="95"/>
  <c r="AB951" i="95"/>
  <c r="AB248" i="95"/>
  <c r="AB312" i="95"/>
  <c r="AB388" i="95"/>
  <c r="AB530" i="95"/>
  <c r="AB259" i="95"/>
  <c r="AB378" i="95"/>
  <c r="AB535" i="95"/>
  <c r="AB723" i="95"/>
  <c r="AB981" i="95"/>
  <c r="AB869" i="95"/>
  <c r="AB421" i="95"/>
  <c r="AB493" i="95"/>
  <c r="AB645" i="95"/>
  <c r="AB732" i="95"/>
  <c r="AB400" i="95"/>
  <c r="AB464" i="95"/>
  <c r="AB616" i="95"/>
  <c r="AB891" i="95"/>
  <c r="AB955" i="95"/>
  <c r="AB691" i="95"/>
  <c r="AB562" i="95"/>
  <c r="AB632" i="95"/>
  <c r="AB488" i="95"/>
  <c r="AB975" i="95"/>
  <c r="AB531" i="95"/>
  <c r="AB707" i="95"/>
  <c r="AB286" i="95"/>
  <c r="AB641" i="95"/>
  <c r="AB393" i="95"/>
  <c r="AB687" i="95"/>
  <c r="AB270" i="95"/>
  <c r="AB643" i="95"/>
  <c r="AB262" i="95"/>
  <c r="AB579" i="95"/>
  <c r="AB318" i="95"/>
  <c r="AB553" i="95"/>
  <c r="AB767" i="95"/>
  <c r="AB425" i="95"/>
  <c r="AB689" i="95"/>
  <c r="AB383" i="95"/>
  <c r="AB386" i="95"/>
  <c r="AB700" i="95"/>
  <c r="AB514" i="95"/>
  <c r="AB426" i="95"/>
  <c r="AB487" i="95"/>
  <c r="AB586" i="95"/>
  <c r="AB338" i="95"/>
  <c r="AB261" i="95"/>
  <c r="AB309" i="95"/>
  <c r="AB666" i="95"/>
  <c r="AB610" i="95"/>
  <c r="AB256" i="95"/>
  <c r="AB320" i="95"/>
  <c r="AB399" i="95"/>
  <c r="AB623" i="95"/>
  <c r="AB570" i="95"/>
  <c r="AB267" i="95"/>
  <c r="AB370" i="95"/>
  <c r="AB773" i="95"/>
  <c r="AB415" i="95"/>
  <c r="AB697" i="95"/>
  <c r="AB1005" i="95"/>
  <c r="AB429" i="95"/>
  <c r="AB501" i="95"/>
  <c r="AB653" i="95"/>
  <c r="AB829" i="95"/>
  <c r="AB408" i="95"/>
  <c r="AB472" i="95"/>
  <c r="AB624" i="95"/>
  <c r="AB740" i="95"/>
  <c r="AB811" i="95"/>
  <c r="AB835" i="95"/>
  <c r="AB899" i="95"/>
  <c r="AB963" i="95"/>
  <c r="AB555" i="95"/>
  <c r="AB677" i="95"/>
  <c r="AB457" i="95"/>
  <c r="AB358" i="95"/>
  <c r="AB274" i="95"/>
  <c r="AB326" i="95"/>
  <c r="AB815" i="95"/>
  <c r="AB719" i="95"/>
  <c r="AB909" i="95"/>
  <c r="AB357" i="95"/>
  <c r="AB211" i="95"/>
  <c r="AB901" i="95"/>
  <c r="AB877" i="95"/>
  <c r="AB739" i="95"/>
  <c r="AB907" i="95"/>
  <c r="J14" i="98" a="1"/>
  <c r="J14" i="98" s="1"/>
  <c r="S12" i="98"/>
  <c r="T12" i="98" s="1"/>
  <c r="P12" i="98"/>
  <c r="AH16" i="98"/>
  <c r="AH17" i="98" s="1"/>
  <c r="AH18" i="98" s="1"/>
  <c r="AH19" i="98" s="1"/>
  <c r="AH20" i="98" s="1"/>
  <c r="AH21" i="98" s="1"/>
  <c r="AH22" i="98" s="1"/>
  <c r="J16" i="97" a="1"/>
  <c r="J16" i="97" s="1"/>
  <c r="T16" i="97"/>
  <c r="AC14" i="95"/>
  <c r="AF16" i="95" l="1"/>
  <c r="AG16" i="95" s="1"/>
  <c r="AN12" i="98" a="1"/>
  <c r="AN12" i="98" s="1"/>
  <c r="S14" i="98"/>
  <c r="T14" i="98" s="1"/>
  <c r="T16" i="93"/>
  <c r="O11" i="98" l="1"/>
  <c r="O13" i="97"/>
  <c r="O13" i="93"/>
  <c r="O549" i="93" s="1"/>
  <c r="AB95" i="95"/>
  <c r="AB79" i="95"/>
  <c r="AB40" i="95"/>
  <c r="AB59" i="95"/>
  <c r="AB88" i="95"/>
  <c r="AB19" i="95"/>
  <c r="AB123" i="95"/>
  <c r="AB129" i="95"/>
  <c r="AB151" i="95"/>
  <c r="AB187" i="95"/>
  <c r="AB57" i="95"/>
  <c r="AB159" i="95"/>
  <c r="AB68" i="95"/>
  <c r="AB127" i="95"/>
  <c r="AB160" i="95"/>
  <c r="AB190" i="95"/>
  <c r="AB177" i="95"/>
  <c r="AB201" i="95"/>
  <c r="AB196" i="95"/>
  <c r="AB18" i="95"/>
  <c r="AB193" i="95"/>
  <c r="AB120" i="95"/>
  <c r="AB199" i="95"/>
  <c r="AB117" i="95"/>
  <c r="AB52" i="95"/>
  <c r="AB137" i="95"/>
  <c r="AB197" i="95"/>
  <c r="AB100" i="95"/>
  <c r="AB96" i="95"/>
  <c r="AB186" i="95"/>
  <c r="AB183" i="95"/>
  <c r="AB171" i="95"/>
  <c r="AB200" i="95"/>
  <c r="AB78" i="95"/>
  <c r="AB164" i="95"/>
  <c r="AB90" i="95"/>
  <c r="AB206" i="95"/>
  <c r="AB99" i="95"/>
  <c r="AB81" i="95"/>
  <c r="AB121" i="95"/>
  <c r="AB92" i="95"/>
  <c r="AB94" i="95"/>
  <c r="AB86" i="95"/>
  <c r="AB140" i="95"/>
  <c r="AB48" i="95"/>
  <c r="AB26" i="95"/>
  <c r="AB60" i="95"/>
  <c r="AB126" i="95"/>
  <c r="AB103" i="95"/>
  <c r="AB84" i="95"/>
  <c r="AB56" i="95"/>
  <c r="AB80" i="95"/>
  <c r="AB110" i="95"/>
  <c r="AB209" i="95"/>
  <c r="AB53" i="95"/>
  <c r="AB27" i="95"/>
  <c r="AB188" i="95"/>
  <c r="AB32" i="95"/>
  <c r="AB67" i="95"/>
  <c r="AB104" i="95"/>
  <c r="AB22" i="95"/>
  <c r="AB85" i="95"/>
  <c r="AB116" i="95"/>
  <c r="AB208" i="95"/>
  <c r="AB162" i="95"/>
  <c r="AB35" i="95"/>
  <c r="AB50" i="95"/>
  <c r="AB34" i="95"/>
  <c r="AB76" i="95"/>
  <c r="AB47" i="95"/>
  <c r="AB158" i="95"/>
  <c r="AB179" i="95"/>
  <c r="AB15" i="95"/>
  <c r="AB72" i="95"/>
  <c r="AB108" i="95"/>
  <c r="AB135" i="95"/>
  <c r="AB42" i="95"/>
  <c r="AB174" i="95"/>
  <c r="AB16" i="95"/>
  <c r="AB192" i="95"/>
  <c r="AB69" i="95"/>
  <c r="AB163" i="95"/>
  <c r="AB64" i="95"/>
  <c r="AB189" i="95"/>
  <c r="AB91" i="95"/>
  <c r="AB205" i="95"/>
  <c r="AB185" i="95"/>
  <c r="AB172" i="95"/>
  <c r="AB122" i="95"/>
  <c r="AB71" i="95"/>
  <c r="AB155" i="95"/>
  <c r="AB133" i="95"/>
  <c r="AB66" i="95"/>
  <c r="AB150" i="95"/>
  <c r="AB207" i="95"/>
  <c r="AB175" i="95"/>
  <c r="AB112" i="95"/>
  <c r="AB25" i="95"/>
  <c r="AB31" i="95"/>
  <c r="AB119" i="95"/>
  <c r="AB83" i="95"/>
  <c r="AB180" i="95"/>
  <c r="AB154" i="95"/>
  <c r="AB41" i="95"/>
  <c r="AB142" i="95"/>
  <c r="AB139" i="95"/>
  <c r="AB39" i="95"/>
  <c r="AB145" i="95"/>
  <c r="AB128" i="95"/>
  <c r="AB38" i="95"/>
  <c r="AB191" i="95"/>
  <c r="AB195" i="95"/>
  <c r="AB131" i="95"/>
  <c r="AB143" i="95"/>
  <c r="AB51" i="95"/>
  <c r="AB156" i="95"/>
  <c r="AB184" i="95"/>
  <c r="AB21" i="95"/>
  <c r="AB24" i="95"/>
  <c r="AB161" i="95"/>
  <c r="AB134" i="95"/>
  <c r="AB168" i="95"/>
  <c r="AB138" i="95"/>
  <c r="AB202" i="95"/>
  <c r="AB173" i="95"/>
  <c r="AB20" i="95"/>
  <c r="AB61" i="95"/>
  <c r="AB105" i="95"/>
  <c r="AB194" i="95"/>
  <c r="AB58" i="95"/>
  <c r="AB28" i="95"/>
  <c r="AB30" i="95"/>
  <c r="AB169" i="95"/>
  <c r="AB49" i="95"/>
  <c r="AB77" i="95"/>
  <c r="AB132" i="95"/>
  <c r="AB130" i="95"/>
  <c r="AB109" i="95"/>
  <c r="AB148" i="95"/>
  <c r="AB36" i="95"/>
  <c r="AB63" i="95"/>
  <c r="AB89" i="95"/>
  <c r="AB113" i="95"/>
  <c r="AB170" i="95"/>
  <c r="AB23" i="95"/>
  <c r="AB74" i="95"/>
  <c r="AB147" i="95"/>
  <c r="AB101" i="95"/>
  <c r="AB106" i="95"/>
  <c r="AB75" i="95"/>
  <c r="AB182" i="95"/>
  <c r="AB141" i="95"/>
  <c r="AB44" i="95"/>
  <c r="AB144" i="95"/>
  <c r="AB102" i="95"/>
  <c r="AB37" i="95"/>
  <c r="AB181" i="95"/>
  <c r="AB46" i="95"/>
  <c r="AB153" i="95"/>
  <c r="AB97" i="95"/>
  <c r="AB17" i="95"/>
  <c r="AB62" i="95"/>
  <c r="AB54" i="95"/>
  <c r="AB166" i="95"/>
  <c r="AB111" i="95"/>
  <c r="AB33" i="95"/>
  <c r="AB124" i="95"/>
  <c r="AB204" i="95"/>
  <c r="AB114" i="95"/>
  <c r="AB87" i="95"/>
  <c r="AB107" i="95"/>
  <c r="AB70" i="95"/>
  <c r="AB167" i="95"/>
  <c r="AB115" i="95"/>
  <c r="AB165" i="95"/>
  <c r="AB198" i="95"/>
  <c r="AB136" i="95"/>
  <c r="AB45" i="95"/>
  <c r="AB178" i="95"/>
  <c r="AB82" i="95"/>
  <c r="AB73" i="95"/>
  <c r="AB118" i="95"/>
  <c r="AB146" i="95"/>
  <c r="AB29" i="95"/>
  <c r="AB98" i="95"/>
  <c r="AB65" i="95"/>
  <c r="AB55" i="95"/>
  <c r="AB176" i="95"/>
  <c r="AB149" i="95"/>
  <c r="AB157" i="95"/>
  <c r="AB152" i="95"/>
  <c r="AB203" i="95"/>
  <c r="AB125" i="95"/>
  <c r="AB93" i="95"/>
  <c r="AB43" i="95"/>
  <c r="AB14" i="95"/>
  <c r="O506" i="98" l="1"/>
  <c r="R13" i="98"/>
  <c r="O16" i="98"/>
  <c r="O276" i="98"/>
  <c r="O208" i="98"/>
  <c r="O121" i="98"/>
  <c r="O204" i="98"/>
  <c r="O118" i="98"/>
  <c r="O107" i="98"/>
  <c r="O530" i="98"/>
  <c r="O34" i="98"/>
  <c r="O53" i="98"/>
  <c r="O296" i="98"/>
  <c r="O89" i="98"/>
  <c r="O537" i="98"/>
  <c r="O409" i="98"/>
  <c r="O17" i="98"/>
  <c r="O83" i="98"/>
  <c r="O47" i="98"/>
  <c r="O370" i="98"/>
  <c r="O523" i="98"/>
  <c r="O367" i="98"/>
  <c r="O507" i="98"/>
  <c r="O18" i="98"/>
  <c r="O78" i="98"/>
  <c r="O310" i="98"/>
  <c r="O546" i="98"/>
  <c r="O228" i="98"/>
  <c r="O75" i="98"/>
  <c r="O357" i="98"/>
  <c r="O384" i="98"/>
  <c r="O454" i="98"/>
  <c r="O485" i="98"/>
  <c r="O76" i="98"/>
  <c r="O489" i="98"/>
  <c r="O325" i="98"/>
  <c r="O284" i="98"/>
  <c r="O402" i="98"/>
  <c r="O254" i="98"/>
  <c r="O243" i="98"/>
  <c r="O545" i="98"/>
  <c r="O136" i="98"/>
  <c r="O404" i="98"/>
  <c r="O155" i="98"/>
  <c r="O175" i="98"/>
  <c r="O408" i="98"/>
  <c r="O531" i="98"/>
  <c r="O413" i="98"/>
  <c r="O438" i="98"/>
  <c r="O258" i="98"/>
  <c r="O301" i="98"/>
  <c r="O129" i="98"/>
  <c r="O190" i="98"/>
  <c r="O547" i="98"/>
  <c r="O460" i="98"/>
  <c r="O39" i="98"/>
  <c r="O470" i="98"/>
  <c r="O535" i="98"/>
  <c r="AF15" i="95"/>
  <c r="O181" i="98"/>
  <c r="R15" i="93"/>
  <c r="O980" i="93"/>
  <c r="O961" i="93"/>
  <c r="O942" i="93"/>
  <c r="O932" i="93"/>
  <c r="O921" i="93"/>
  <c r="O891" i="93"/>
  <c r="O873" i="93"/>
  <c r="O865" i="93"/>
  <c r="O857" i="93"/>
  <c r="O787" i="93"/>
  <c r="O779" i="93"/>
  <c r="O775" i="93"/>
  <c r="O759" i="93"/>
  <c r="O984" i="93"/>
  <c r="O966" i="93"/>
  <c r="O924" i="93"/>
  <c r="O913" i="93"/>
  <c r="O860" i="93"/>
  <c r="O819" i="93"/>
  <c r="O807" i="93"/>
  <c r="O803" i="93"/>
  <c r="O795" i="93"/>
  <c r="O763" i="93"/>
  <c r="O998" i="93"/>
  <c r="O993" i="93"/>
  <c r="O969" i="93"/>
  <c r="O960" i="93"/>
  <c r="O950" i="93"/>
  <c r="O945" i="93"/>
  <c r="O916" i="93"/>
  <c r="O899" i="93"/>
  <c r="O886" i="93"/>
  <c r="O843" i="93"/>
  <c r="O839" i="93"/>
  <c r="O835" i="93"/>
  <c r="O827" i="93"/>
  <c r="O974" i="93"/>
  <c r="O935" i="93"/>
  <c r="O931" i="93"/>
  <c r="O927" i="93"/>
  <c r="O903" i="93"/>
  <c r="O881" i="93"/>
  <c r="O851" i="93"/>
  <c r="O831" i="93"/>
  <c r="O814" i="93"/>
  <c r="O802" i="93"/>
  <c r="O774" i="93"/>
  <c r="O968" i="93"/>
  <c r="O923" i="93"/>
  <c r="O889" i="93"/>
  <c r="O875" i="93"/>
  <c r="O871" i="93"/>
  <c r="O867" i="93"/>
  <c r="O859" i="93"/>
  <c r="O834" i="93"/>
  <c r="O806" i="93"/>
  <c r="O798" i="93"/>
  <c r="O777" i="93"/>
  <c r="O770" i="93"/>
  <c r="O766" i="93"/>
  <c r="O967" i="93"/>
  <c r="O929" i="93"/>
  <c r="O790" i="93"/>
  <c r="O772" i="93"/>
  <c r="O758" i="93"/>
  <c r="O721" i="93"/>
  <c r="O716" i="93"/>
  <c r="O684" i="93"/>
  <c r="O665" i="93"/>
  <c r="O610" i="93"/>
  <c r="O578" i="93"/>
  <c r="O562" i="93"/>
  <c r="O557" i="93"/>
  <c r="O552" i="93"/>
  <c r="O466" i="93"/>
  <c r="O352" i="93"/>
  <c r="O311" i="93"/>
  <c r="O306" i="93"/>
  <c r="O298" i="93"/>
  <c r="O287" i="93"/>
  <c r="O279" i="93"/>
  <c r="O267" i="93"/>
  <c r="O222" i="93"/>
  <c r="O176" i="93"/>
  <c r="O168" i="93"/>
  <c r="O151" i="93"/>
  <c r="O139" i="93"/>
  <c r="O131" i="93"/>
  <c r="O915" i="93"/>
  <c r="O870" i="93"/>
  <c r="O841" i="93"/>
  <c r="O753" i="93"/>
  <c r="O737" i="93"/>
  <c r="O729" i="93"/>
  <c r="O705" i="93"/>
  <c r="O675" i="93"/>
  <c r="O668" i="93"/>
  <c r="O626" i="93"/>
  <c r="O594" i="93"/>
  <c r="O457" i="93"/>
  <c r="O450" i="93"/>
  <c r="O442" i="93"/>
  <c r="O430" i="93"/>
  <c r="O411" i="93"/>
  <c r="O402" i="93"/>
  <c r="O384" i="93"/>
  <c r="O360" i="93"/>
  <c r="O339" i="93"/>
  <c r="O335" i="93"/>
  <c r="O331" i="93"/>
  <c r="O319" i="93"/>
  <c r="O314" i="93"/>
  <c r="O302" i="93"/>
  <c r="O290" i="93"/>
  <c r="O282" i="93"/>
  <c r="O270" i="93"/>
  <c r="O263" i="93"/>
  <c r="O215" i="93"/>
  <c r="O211" i="93"/>
  <c r="O199" i="93"/>
  <c r="O191" i="93"/>
  <c r="O187" i="93"/>
  <c r="O127" i="93"/>
  <c r="O122" i="93"/>
  <c r="O977" i="93"/>
  <c r="O943" i="93"/>
  <c r="O910" i="93"/>
  <c r="O905" i="93"/>
  <c r="O817" i="93"/>
  <c r="O809" i="93"/>
  <c r="O785" i="93"/>
  <c r="O780" i="93"/>
  <c r="O745" i="93"/>
  <c r="O732" i="93"/>
  <c r="O695" i="93"/>
  <c r="O691" i="93"/>
  <c r="O671" i="93"/>
  <c r="O659" i="93"/>
  <c r="O546" i="93"/>
  <c r="O530" i="93"/>
  <c r="O514" i="93"/>
  <c r="O498" i="93"/>
  <c r="O493" i="93"/>
  <c r="O488" i="93"/>
  <c r="O474" i="93"/>
  <c r="O453" i="93"/>
  <c r="O437" i="93"/>
  <c r="O433" i="93"/>
  <c r="O426" i="93"/>
  <c r="O392" i="93"/>
  <c r="O376" i="93"/>
  <c r="O368" i="93"/>
  <c r="O347" i="93"/>
  <c r="O343" i="93"/>
  <c r="O327" i="93"/>
  <c r="O322" i="93"/>
  <c r="O255" i="93"/>
  <c r="O247" i="93"/>
  <c r="O240" i="93"/>
  <c r="O237" i="93"/>
  <c r="O229" i="93"/>
  <c r="O218" i="93"/>
  <c r="O207" i="93"/>
  <c r="O183" i="93"/>
  <c r="O179" i="93"/>
  <c r="O159" i="93"/>
  <c r="O150" i="93"/>
  <c r="O145" i="93"/>
  <c r="O135" i="93"/>
  <c r="O130" i="93"/>
  <c r="O982" i="93"/>
  <c r="O937" i="93"/>
  <c r="O918" i="93"/>
  <c r="O854" i="93"/>
  <c r="O849" i="93"/>
  <c r="O844" i="93"/>
  <c r="O812" i="93"/>
  <c r="O793" i="93"/>
  <c r="O771" i="93"/>
  <c r="O761" i="93"/>
  <c r="O748" i="93"/>
  <c r="O715" i="93"/>
  <c r="O711" i="93"/>
  <c r="O699" i="93"/>
  <c r="O683" i="93"/>
  <c r="O674" i="93"/>
  <c r="O638" i="93"/>
  <c r="O634" i="93"/>
  <c r="O602" i="93"/>
  <c r="O570" i="93"/>
  <c r="O565" i="93"/>
  <c r="O560" i="93"/>
  <c r="O465" i="93"/>
  <c r="O459" i="93"/>
  <c r="O410" i="93"/>
  <c r="O355" i="93"/>
  <c r="O351" i="93"/>
  <c r="O334" i="93"/>
  <c r="O330" i="93"/>
  <c r="O262" i="93"/>
  <c r="O258" i="93"/>
  <c r="O250" i="93"/>
  <c r="O243" i="93"/>
  <c r="O232" i="93"/>
  <c r="O224" i="93"/>
  <c r="O221" i="93"/>
  <c r="O214" i="93"/>
  <c r="O198" i="93"/>
  <c r="O175" i="93"/>
  <c r="O167" i="93"/>
  <c r="O154" i="93"/>
  <c r="O138" i="93"/>
  <c r="O107" i="93"/>
  <c r="O976" i="93"/>
  <c r="O953" i="93"/>
  <c r="O825" i="93"/>
  <c r="O739" i="93"/>
  <c r="O735" i="93"/>
  <c r="O723" i="93"/>
  <c r="O707" i="93"/>
  <c r="O686" i="93"/>
  <c r="O678" i="93"/>
  <c r="O667" i="93"/>
  <c r="O662" i="93"/>
  <c r="O646" i="93"/>
  <c r="O1001" i="93"/>
  <c r="O990" i="93"/>
  <c r="O985" i="93"/>
  <c r="O926" i="93"/>
  <c r="O838" i="93"/>
  <c r="O833" i="93"/>
  <c r="O718" i="93"/>
  <c r="O713" i="93"/>
  <c r="O629" i="93"/>
  <c r="O618" i="93"/>
  <c r="O449" i="93"/>
  <c r="O445" i="93"/>
  <c r="O440" i="93"/>
  <c r="O391" i="93"/>
  <c r="O386" i="93"/>
  <c r="O382" i="93"/>
  <c r="O326" i="93"/>
  <c r="O271" i="93"/>
  <c r="O245" i="93"/>
  <c r="O219" i="93"/>
  <c r="O197" i="93"/>
  <c r="O192" i="93"/>
  <c r="O170" i="93"/>
  <c r="O161" i="93"/>
  <c r="O103" i="93"/>
  <c r="O98" i="93"/>
  <c r="O75" i="93"/>
  <c r="O71" i="93"/>
  <c r="O66" i="93"/>
  <c r="O43" i="93"/>
  <c r="O39" i="93"/>
  <c r="O34" i="93"/>
  <c r="O597" i="93"/>
  <c r="O522" i="93"/>
  <c r="O147" i="93"/>
  <c r="O157" i="93"/>
  <c r="O1006" i="93"/>
  <c r="O782" i="93"/>
  <c r="O747" i="93"/>
  <c r="O742" i="93"/>
  <c r="O694" i="93"/>
  <c r="O689" i="93"/>
  <c r="O670" i="93"/>
  <c r="O452" i="93"/>
  <c r="O434" i="93"/>
  <c r="O400" i="93"/>
  <c r="O320" i="93"/>
  <c r="O296" i="93"/>
  <c r="O288" i="93"/>
  <c r="O283" i="93"/>
  <c r="O253" i="93"/>
  <c r="O248" i="93"/>
  <c r="O223" i="93"/>
  <c r="O144" i="93"/>
  <c r="O141" i="93"/>
  <c r="O19" i="93"/>
  <c r="O15" i="93"/>
  <c r="O706" i="93"/>
  <c r="O640" i="93"/>
  <c r="O533" i="93"/>
  <c r="O458" i="93"/>
  <c r="O367" i="93"/>
  <c r="O272" i="93"/>
  <c r="O119" i="93"/>
  <c r="O184" i="93"/>
  <c r="O786" i="93"/>
  <c r="O755" i="93"/>
  <c r="O642" i="93"/>
  <c r="O632" i="93"/>
  <c r="O496" i="93"/>
  <c r="O481" i="93"/>
  <c r="O456" i="93"/>
  <c r="O394" i="93"/>
  <c r="O390" i="93"/>
  <c r="O344" i="93"/>
  <c r="O205" i="93"/>
  <c r="O200" i="93"/>
  <c r="O136" i="93"/>
  <c r="O106" i="93"/>
  <c r="O83" i="93"/>
  <c r="O79" i="93"/>
  <c r="O74" i="93"/>
  <c r="O51" i="93"/>
  <c r="O47" i="93"/>
  <c r="O42" i="93"/>
  <c r="O645" i="93"/>
  <c r="O264" i="93"/>
  <c r="O114" i="93"/>
  <c r="O600" i="93"/>
  <c r="O958" i="93"/>
  <c r="O883" i="93"/>
  <c r="O801" i="93"/>
  <c r="O750" i="93"/>
  <c r="O731" i="93"/>
  <c r="O726" i="93"/>
  <c r="O673" i="93"/>
  <c r="O637" i="93"/>
  <c r="O506" i="93"/>
  <c r="O501" i="93"/>
  <c r="O490" i="93"/>
  <c r="O451" i="93"/>
  <c r="O448" i="93"/>
  <c r="O418" i="93"/>
  <c r="O404" i="93"/>
  <c r="O359" i="93"/>
  <c r="O304" i="93"/>
  <c r="O291" i="93"/>
  <c r="O261" i="93"/>
  <c r="O256" i="93"/>
  <c r="O235" i="93"/>
  <c r="O231" i="93"/>
  <c r="O226" i="93"/>
  <c r="O182" i="93"/>
  <c r="O173" i="93"/>
  <c r="O115" i="93"/>
  <c r="O111" i="93"/>
  <c r="O18" i="93"/>
  <c r="O897" i="93"/>
  <c r="O586" i="93"/>
  <c r="O432" i="93"/>
  <c r="O811" i="93"/>
  <c r="O702" i="93"/>
  <c r="O697" i="93"/>
  <c r="O592" i="93"/>
  <c r="O528" i="93"/>
  <c r="O428" i="93"/>
  <c r="O421" i="93"/>
  <c r="O408" i="93"/>
  <c r="O363" i="93"/>
  <c r="O328" i="93"/>
  <c r="O295" i="93"/>
  <c r="O269" i="93"/>
  <c r="O239" i="93"/>
  <c r="O213" i="93"/>
  <c r="O208" i="93"/>
  <c r="O143" i="93"/>
  <c r="O91" i="93"/>
  <c r="O87" i="93"/>
  <c r="O82" i="93"/>
  <c r="O59" i="93"/>
  <c r="O55" i="93"/>
  <c r="O50" i="93"/>
  <c r="O27" i="93"/>
  <c r="O650" i="93"/>
  <c r="O538" i="93"/>
  <c r="O412" i="93"/>
  <c r="O277" i="93"/>
  <c r="O246" i="93"/>
  <c r="O166" i="93"/>
  <c r="O769" i="93"/>
  <c r="O734" i="93"/>
  <c r="O710" i="93"/>
  <c r="O420" i="93"/>
  <c r="O417" i="93"/>
  <c r="O383" i="93"/>
  <c r="O375" i="93"/>
  <c r="O371" i="93"/>
  <c r="O312" i="93"/>
  <c r="O303" i="93"/>
  <c r="O242" i="93"/>
  <c r="O238" i="93"/>
  <c r="O216" i="93"/>
  <c r="O189" i="93"/>
  <c r="O181" i="93"/>
  <c r="O162" i="93"/>
  <c r="O128" i="93"/>
  <c r="O123" i="93"/>
  <c r="O99" i="93"/>
  <c r="O95" i="93"/>
  <c r="O90" i="93"/>
  <c r="O67" i="93"/>
  <c r="O63" i="93"/>
  <c r="O58" i="93"/>
  <c r="O35" i="93"/>
  <c r="O31" i="93"/>
  <c r="O26" i="93"/>
  <c r="O738" i="93"/>
  <c r="O681" i="93"/>
  <c r="O660" i="93"/>
  <c r="O624" i="93"/>
  <c r="O554" i="93"/>
  <c r="O482" i="93"/>
  <c r="O473" i="93"/>
  <c r="O427" i="93"/>
  <c r="O379" i="93"/>
  <c r="O336" i="93"/>
  <c r="O280" i="93"/>
  <c r="O387" i="93"/>
  <c r="O54" i="93"/>
  <c r="O110" i="93"/>
  <c r="O129" i="93"/>
  <c r="O120" i="93"/>
  <c r="O517" i="93"/>
  <c r="O439" i="93"/>
  <c r="O751" i="93"/>
  <c r="O89" i="93"/>
  <c r="O194" i="93"/>
  <c r="O422" i="93"/>
  <c r="O142" i="93"/>
  <c r="O687" i="93"/>
  <c r="O365" i="93"/>
  <c r="O846" i="93"/>
  <c r="O399" i="93"/>
  <c r="O912" i="93"/>
  <c r="O848" i="93"/>
  <c r="O177" i="93"/>
  <c r="O579" i="93"/>
  <c r="O155" i="93"/>
  <c r="O307" i="93"/>
  <c r="O749" i="93"/>
  <c r="O547" i="93"/>
  <c r="O461" i="93"/>
  <c r="O118" i="93"/>
  <c r="O765" i="93"/>
  <c r="O29" i="93"/>
  <c r="O93" i="93"/>
  <c r="O464" i="93"/>
  <c r="O756" i="93"/>
  <c r="O507" i="93"/>
  <c r="O635" i="93"/>
  <c r="O196" i="93"/>
  <c r="O260" i="93"/>
  <c r="O324" i="93"/>
  <c r="O512" i="93"/>
  <c r="O722" i="93"/>
  <c r="O884" i="93"/>
  <c r="O948" i="93"/>
  <c r="O370" i="93"/>
  <c r="O536" i="93"/>
  <c r="O876" i="93"/>
  <c r="O502" i="93"/>
  <c r="O566" i="93"/>
  <c r="O630" i="93"/>
  <c r="O797" i="93"/>
  <c r="O529" i="93"/>
  <c r="O593" i="93"/>
  <c r="O676" i="93"/>
  <c r="O767" i="93"/>
  <c r="O508" i="93"/>
  <c r="O572" i="93"/>
  <c r="O636" i="93"/>
  <c r="O700" i="93"/>
  <c r="O791" i="93"/>
  <c r="O874" i="93"/>
  <c r="O714" i="93"/>
  <c r="O901" i="93"/>
  <c r="O965" i="93"/>
  <c r="O696" i="93"/>
  <c r="O760" i="93"/>
  <c r="O840" i="93"/>
  <c r="O963" i="93"/>
  <c r="O952" i="93"/>
  <c r="O73" i="93"/>
  <c r="O88" i="93"/>
  <c r="O788" i="93"/>
  <c r="O113" i="93"/>
  <c r="O872" i="93"/>
  <c r="O100" i="93"/>
  <c r="O463" i="93"/>
  <c r="O72" i="93"/>
  <c r="O511" i="93"/>
  <c r="O148" i="93"/>
  <c r="O140" i="93"/>
  <c r="O24" i="93"/>
  <c r="O623" i="93"/>
  <c r="O995" i="93"/>
  <c r="O275" i="93"/>
  <c r="O202" i="93"/>
  <c r="O446" i="93"/>
  <c r="O389" i="93"/>
  <c r="O708" i="93"/>
  <c r="O373" i="93"/>
  <c r="O934" i="93"/>
  <c r="O485" i="93"/>
  <c r="O987" i="93"/>
  <c r="O904" i="93"/>
  <c r="O956" i="93"/>
  <c r="O398" i="93"/>
  <c r="O41" i="93"/>
  <c r="O52" i="93"/>
  <c r="O84" i="93"/>
  <c r="O116" i="93"/>
  <c r="O158" i="93"/>
  <c r="O217" i="93"/>
  <c r="O318" i="93"/>
  <c r="O38" i="93"/>
  <c r="O589" i="93"/>
  <c r="O297" i="93"/>
  <c r="O361" i="93"/>
  <c r="O701" i="93"/>
  <c r="O193" i="93"/>
  <c r="O377" i="93"/>
  <c r="O847" i="93"/>
  <c r="O174" i="93"/>
  <c r="O37" i="93"/>
  <c r="O101" i="93"/>
  <c r="O169" i="93"/>
  <c r="O273" i="93"/>
  <c r="O666" i="93"/>
  <c r="O438" i="93"/>
  <c r="O401" i="93"/>
  <c r="O890" i="93"/>
  <c r="O204" i="93"/>
  <c r="O268" i="93"/>
  <c r="O332" i="93"/>
  <c r="O544" i="93"/>
  <c r="O762" i="93"/>
  <c r="O407" i="93"/>
  <c r="O563" i="93"/>
  <c r="O810" i="93"/>
  <c r="O991" i="93"/>
  <c r="O378" i="93"/>
  <c r="O541" i="93"/>
  <c r="O555" i="93"/>
  <c r="O783" i="93"/>
  <c r="O672" i="93"/>
  <c r="O858" i="93"/>
  <c r="O510" i="93"/>
  <c r="O574" i="93"/>
  <c r="O663" i="93"/>
  <c r="O537" i="93"/>
  <c r="O601" i="93"/>
  <c r="O794" i="93"/>
  <c r="O922" i="93"/>
  <c r="O516" i="93"/>
  <c r="O580" i="93"/>
  <c r="O644" i="93"/>
  <c r="O818" i="93"/>
  <c r="O930" i="93"/>
  <c r="O970" i="93"/>
  <c r="O1002" i="93"/>
  <c r="O909" i="93"/>
  <c r="O973" i="93"/>
  <c r="O704" i="93"/>
  <c r="O768" i="93"/>
  <c r="O880" i="93"/>
  <c r="O971" i="93"/>
  <c r="O784" i="93"/>
  <c r="O656" i="93"/>
  <c r="O57" i="93"/>
  <c r="O647" i="93"/>
  <c r="O165" i="93"/>
  <c r="O820" i="93"/>
  <c r="O543" i="93"/>
  <c r="O81" i="93"/>
  <c r="O23" i="93"/>
  <c r="O186" i="93"/>
  <c r="O178" i="93"/>
  <c r="O33" i="93"/>
  <c r="O947" i="93"/>
  <c r="O333" i="93"/>
  <c r="O341" i="93"/>
  <c r="O266" i="93"/>
  <c r="O479" i="93"/>
  <c r="O419" i="93"/>
  <c r="O724" i="93"/>
  <c r="O381" i="93"/>
  <c r="O17" i="93"/>
  <c r="O495" i="93"/>
  <c r="O823" i="93"/>
  <c r="O928" i="93"/>
  <c r="O14" i="93"/>
  <c r="O584" i="93"/>
  <c r="O20" i="93"/>
  <c r="O227" i="93"/>
  <c r="O435" i="93"/>
  <c r="O850" i="93"/>
  <c r="O78" i="93"/>
  <c r="O887" i="93"/>
  <c r="O209" i="93"/>
  <c r="O294" i="93"/>
  <c r="O429" i="93"/>
  <c r="O45" i="93"/>
  <c r="O109" i="93"/>
  <c r="O190" i="93"/>
  <c r="O467" i="93"/>
  <c r="O70" i="93"/>
  <c r="O539" i="93"/>
  <c r="O746" i="93"/>
  <c r="O212" i="93"/>
  <c r="O276" i="93"/>
  <c r="O340" i="93"/>
  <c r="O576" i="93"/>
  <c r="O868" i="93"/>
  <c r="O413" i="93"/>
  <c r="O568" i="93"/>
  <c r="O898" i="93"/>
  <c r="O826" i="93"/>
  <c r="O518" i="93"/>
  <c r="O582" i="93"/>
  <c r="O669" i="93"/>
  <c r="O866" i="93"/>
  <c r="O545" i="93"/>
  <c r="O609" i="93"/>
  <c r="O693" i="93"/>
  <c r="O804" i="93"/>
  <c r="O460" i="93"/>
  <c r="O524" i="93"/>
  <c r="O588" i="93"/>
  <c r="O652" i="93"/>
  <c r="O717" i="93"/>
  <c r="O828" i="93"/>
  <c r="O882" i="93"/>
  <c r="O741" i="93"/>
  <c r="O853" i="93"/>
  <c r="O917" i="93"/>
  <c r="O981" i="93"/>
  <c r="O712" i="93"/>
  <c r="O776" i="93"/>
  <c r="O944" i="93"/>
  <c r="O979" i="93"/>
  <c r="O720" i="93"/>
  <c r="O607" i="93"/>
  <c r="O405" i="93"/>
  <c r="O380" i="93"/>
  <c r="O471" i="93"/>
  <c r="O134" i="93"/>
  <c r="O206" i="93"/>
  <c r="O424" i="93"/>
  <c r="O32" i="93"/>
  <c r="O299" i="93"/>
  <c r="O325" i="93"/>
  <c r="O56" i="93"/>
  <c r="O285" i="93"/>
  <c r="O25" i="93"/>
  <c r="O431" i="93"/>
  <c r="O293" i="93"/>
  <c r="O519" i="93"/>
  <c r="O503" i="93"/>
  <c r="O799" i="93"/>
  <c r="O423" i="93"/>
  <c r="O22" i="93"/>
  <c r="O527" i="93"/>
  <c r="O856" i="93"/>
  <c r="O936" i="93"/>
  <c r="O30" i="93"/>
  <c r="O796" i="93"/>
  <c r="O60" i="93"/>
  <c r="O92" i="93"/>
  <c r="O124" i="93"/>
  <c r="O164" i="93"/>
  <c r="O329" i="93"/>
  <c r="O94" i="93"/>
  <c r="O337" i="93"/>
  <c r="O369" i="93"/>
  <c r="O725" i="93"/>
  <c r="O315" i="93"/>
  <c r="O281" i="93"/>
  <c r="O321" i="93"/>
  <c r="O53" i="93"/>
  <c r="O117" i="93"/>
  <c r="O305" i="93"/>
  <c r="O472" i="93"/>
  <c r="O685" i="93"/>
  <c r="O643" i="93"/>
  <c r="O657" i="93"/>
  <c r="O895" i="93"/>
  <c r="O220" i="93"/>
  <c r="O284" i="93"/>
  <c r="O348" i="93"/>
  <c r="O581" i="93"/>
  <c r="O813" i="93"/>
  <c r="O462" i="93"/>
  <c r="O595" i="93"/>
  <c r="O996" i="93"/>
  <c r="O416" i="93"/>
  <c r="O573" i="93"/>
  <c r="O983" i="93"/>
  <c r="O587" i="93"/>
  <c r="O709" i="93"/>
  <c r="O914" i="93"/>
  <c r="O526" i="93"/>
  <c r="O590" i="93"/>
  <c r="O679" i="93"/>
  <c r="O489" i="93"/>
  <c r="O553" i="93"/>
  <c r="O617" i="93"/>
  <c r="O703" i="93"/>
  <c r="O468" i="93"/>
  <c r="O532" i="93"/>
  <c r="O596" i="93"/>
  <c r="O655" i="93"/>
  <c r="O727" i="93"/>
  <c r="O900" i="93"/>
  <c r="O778" i="93"/>
  <c r="O946" i="93"/>
  <c r="O978" i="93"/>
  <c r="O861" i="93"/>
  <c r="O925" i="93"/>
  <c r="O989" i="93"/>
  <c r="O1003" i="93"/>
  <c r="O414" i="93"/>
  <c r="O583" i="93"/>
  <c r="O902" i="93"/>
  <c r="O68" i="93"/>
  <c r="O591" i="93"/>
  <c r="O469" i="93"/>
  <c r="O64" i="93"/>
  <c r="O309" i="93"/>
  <c r="O349" i="93"/>
  <c r="O65" i="93"/>
  <c r="O210" i="93"/>
  <c r="O48" i="93"/>
  <c r="O487" i="93"/>
  <c r="O372" i="93"/>
  <c r="O551" i="93"/>
  <c r="O535" i="93"/>
  <c r="O104" i="93"/>
  <c r="O447" i="93"/>
  <c r="O156" i="93"/>
  <c r="O567" i="93"/>
  <c r="O864" i="93"/>
  <c r="O815" i="93"/>
  <c r="O46" i="93"/>
  <c r="O149" i="93"/>
  <c r="O28" i="93"/>
  <c r="O171" i="93"/>
  <c r="O241" i="93"/>
  <c r="O444" i="93"/>
  <c r="O1004" i="93"/>
  <c r="O126" i="93"/>
  <c r="O254" i="93"/>
  <c r="O257" i="93"/>
  <c r="O342" i="93"/>
  <c r="O441" i="93"/>
  <c r="O86" i="93"/>
  <c r="O443" i="93"/>
  <c r="O61" i="93"/>
  <c r="O125" i="93"/>
  <c r="O225" i="93"/>
  <c r="O323" i="93"/>
  <c r="O959" i="93"/>
  <c r="O233" i="93"/>
  <c r="O964" i="93"/>
  <c r="O571" i="93"/>
  <c r="O789" i="93"/>
  <c r="O228" i="93"/>
  <c r="O292" i="93"/>
  <c r="O356" i="93"/>
  <c r="O608" i="93"/>
  <c r="O906" i="93"/>
  <c r="O338" i="93"/>
  <c r="O436" i="93"/>
  <c r="O605" i="93"/>
  <c r="O940" i="93"/>
  <c r="O470" i="93"/>
  <c r="O534" i="93"/>
  <c r="O598" i="93"/>
  <c r="O497" i="93"/>
  <c r="O561" i="93"/>
  <c r="O625" i="93"/>
  <c r="O730" i="93"/>
  <c r="O821" i="93"/>
  <c r="O476" i="93"/>
  <c r="O540" i="93"/>
  <c r="O604" i="93"/>
  <c r="O658" i="93"/>
  <c r="O754" i="93"/>
  <c r="O845" i="93"/>
  <c r="O908" i="93"/>
  <c r="O869" i="93"/>
  <c r="O933" i="93"/>
  <c r="O997" i="93"/>
  <c r="O728" i="93"/>
  <c r="O792" i="93"/>
  <c r="O992" i="93"/>
  <c r="O425" i="93"/>
  <c r="O824" i="93"/>
  <c r="O40" i="93"/>
  <c r="O830" i="93"/>
  <c r="O96" i="93"/>
  <c r="O575" i="93"/>
  <c r="O862" i="93"/>
  <c r="O97" i="93"/>
  <c r="O477" i="93"/>
  <c r="O62" i="93"/>
  <c r="O112" i="93"/>
  <c r="O397" i="93"/>
  <c r="O822" i="93"/>
  <c r="O615" i="93"/>
  <c r="O146" i="93"/>
  <c r="O599" i="93"/>
  <c r="O234" i="93"/>
  <c r="O894" i="93"/>
  <c r="O920" i="93"/>
  <c r="O896" i="93"/>
  <c r="O163" i="93"/>
  <c r="O230" i="93"/>
  <c r="O36" i="93"/>
  <c r="O185" i="93"/>
  <c r="O403" i="93"/>
  <c r="O621" i="93"/>
  <c r="O409" i="93"/>
  <c r="O195" i="93"/>
  <c r="O358" i="93"/>
  <c r="O475" i="93"/>
  <c r="O879" i="93"/>
  <c r="O77" i="93"/>
  <c r="O153" i="93"/>
  <c r="O249" i="93"/>
  <c r="O520" i="93"/>
  <c r="O310" i="93"/>
  <c r="O454" i="93"/>
  <c r="O603" i="93"/>
  <c r="O180" i="93"/>
  <c r="O244" i="93"/>
  <c r="O308" i="93"/>
  <c r="O388" i="93"/>
  <c r="O648" i="93"/>
  <c r="O836" i="93"/>
  <c r="O938" i="93"/>
  <c r="O354" i="93"/>
  <c r="O504" i="93"/>
  <c r="O719" i="93"/>
  <c r="O486" i="93"/>
  <c r="O550" i="93"/>
  <c r="O614" i="93"/>
  <c r="O743" i="93"/>
  <c r="O513" i="93"/>
  <c r="O577" i="93"/>
  <c r="O641" i="93"/>
  <c r="O892" i="93"/>
  <c r="O492" i="93"/>
  <c r="O556" i="93"/>
  <c r="O620" i="93"/>
  <c r="O664" i="93"/>
  <c r="O863" i="93"/>
  <c r="O842" i="93"/>
  <c r="O885" i="93"/>
  <c r="O949" i="93"/>
  <c r="O680" i="93"/>
  <c r="O744" i="93"/>
  <c r="O808" i="93"/>
  <c r="O939" i="93"/>
  <c r="O49" i="93"/>
  <c r="O317" i="93"/>
  <c r="O888" i="93"/>
  <c r="O455" i="93"/>
  <c r="O301" i="93"/>
  <c r="O559" i="93"/>
  <c r="O80" i="93"/>
  <c r="O121" i="93"/>
  <c r="O415" i="93"/>
  <c r="O16" i="93"/>
  <c r="O639" i="93"/>
  <c r="O274" i="93"/>
  <c r="O631" i="93"/>
  <c r="O357" i="93"/>
  <c r="O907" i="93"/>
  <c r="O832" i="93"/>
  <c r="O878" i="93"/>
  <c r="O951" i="93"/>
  <c r="O44" i="93"/>
  <c r="O76" i="93"/>
  <c r="O108" i="93"/>
  <c r="O152" i="93"/>
  <c r="O203" i="93"/>
  <c r="O286" i="93"/>
  <c r="O406" i="93"/>
  <c r="O265" i="93"/>
  <c r="O353" i="93"/>
  <c r="O611" i="93"/>
  <c r="O105" i="93"/>
  <c r="O483" i="93"/>
  <c r="O385" i="93"/>
  <c r="O300" i="93"/>
  <c r="O829" i="93"/>
  <c r="O619" i="93"/>
  <c r="O478" i="93"/>
  <c r="O484" i="93"/>
  <c r="O661" i="93"/>
  <c r="O986" i="93"/>
  <c r="O1005" i="93"/>
  <c r="O345" i="93"/>
  <c r="O21" i="93"/>
  <c r="O515" i="93"/>
  <c r="O362" i="93"/>
  <c r="O773" i="93"/>
  <c r="O757" i="93"/>
  <c r="O781" i="93"/>
  <c r="O893" i="93"/>
  <c r="O350" i="93"/>
  <c r="O236" i="93"/>
  <c r="O633" i="93"/>
  <c r="O651" i="93"/>
  <c r="O252" i="93"/>
  <c r="O649" i="93"/>
  <c r="O955" i="93"/>
  <c r="O395" i="93"/>
  <c r="O313" i="93"/>
  <c r="O201" i="93"/>
  <c r="O698" i="93"/>
  <c r="O316" i="93"/>
  <c r="O494" i="93"/>
  <c r="O740" i="93"/>
  <c r="O500" i="93"/>
  <c r="O764" i="93"/>
  <c r="O688" i="93"/>
  <c r="O160" i="93"/>
  <c r="O480" i="93"/>
  <c r="O259" i="93"/>
  <c r="O393" i="93"/>
  <c r="O396" i="93"/>
  <c r="O558" i="93"/>
  <c r="O564" i="93"/>
  <c r="O752" i="93"/>
  <c r="O102" i="93"/>
  <c r="O919" i="93"/>
  <c r="O1000" i="93"/>
  <c r="O132" i="93"/>
  <c r="O988" i="93"/>
  <c r="O690" i="93"/>
  <c r="O137" i="93"/>
  <c r="O364" i="93"/>
  <c r="O627" i="93"/>
  <c r="O346" i="93"/>
  <c r="O491" i="93"/>
  <c r="O692" i="93"/>
  <c r="O542" i="93"/>
  <c r="O505" i="93"/>
  <c r="O548" i="93"/>
  <c r="O677" i="93"/>
  <c r="O954" i="93"/>
  <c r="O994" i="93"/>
  <c r="O736" i="93"/>
  <c r="O521" i="93"/>
  <c r="O805" i="93"/>
  <c r="O133" i="93"/>
  <c r="O911" i="93"/>
  <c r="O941" i="93"/>
  <c r="O972" i="93"/>
  <c r="O957" i="93"/>
  <c r="O289" i="93"/>
  <c r="O69" i="93"/>
  <c r="O525" i="93"/>
  <c r="O278" i="93"/>
  <c r="O172" i="93"/>
  <c r="O613" i="93"/>
  <c r="O499" i="93"/>
  <c r="O654" i="93"/>
  <c r="O523" i="93"/>
  <c r="O606" i="93"/>
  <c r="O569" i="93"/>
  <c r="O612" i="93"/>
  <c r="O962" i="93"/>
  <c r="O877" i="93"/>
  <c r="O800" i="93"/>
  <c r="O251" i="93"/>
  <c r="O616" i="93"/>
  <c r="O999" i="93"/>
  <c r="O85" i="93"/>
  <c r="O188" i="93"/>
  <c r="O653" i="93"/>
  <c r="O509" i="93"/>
  <c r="O975" i="93"/>
  <c r="O837" i="93"/>
  <c r="O622" i="93"/>
  <c r="O585" i="93"/>
  <c r="O855" i="93"/>
  <c r="O628" i="93"/>
  <c r="O852" i="93"/>
  <c r="O816" i="93"/>
  <c r="O374" i="93"/>
  <c r="O531" i="93"/>
  <c r="O366" i="93"/>
  <c r="O682" i="93"/>
  <c r="O733" i="93"/>
  <c r="O969" i="97"/>
  <c r="O955" i="97"/>
  <c r="O947" i="97"/>
  <c r="O921" i="97"/>
  <c r="O913" i="97"/>
  <c r="O905" i="97"/>
  <c r="O875" i="97"/>
  <c r="O846" i="97"/>
  <c r="O829" i="97"/>
  <c r="O825" i="97"/>
  <c r="O803" i="97"/>
  <c r="O789" i="97"/>
  <c r="O785" i="97"/>
  <c r="O780" i="97"/>
  <c r="O763" i="97"/>
  <c r="O733" i="97"/>
  <c r="O729" i="97"/>
  <c r="O721" i="97"/>
  <c r="O691" i="97"/>
  <c r="O667" i="97"/>
  <c r="O663" i="97"/>
  <c r="O637" i="97"/>
  <c r="O605" i="97"/>
  <c r="O591" i="97"/>
  <c r="O568" i="97"/>
  <c r="O559" i="97"/>
  <c r="O504" i="97"/>
  <c r="O495" i="97"/>
  <c r="O477" i="97"/>
  <c r="O469" i="97"/>
  <c r="O456" i="97"/>
  <c r="O435" i="97"/>
  <c r="O426" i="97"/>
  <c r="O408" i="97"/>
  <c r="O294" i="97"/>
  <c r="O276" i="97"/>
  <c r="O257" i="97"/>
  <c r="O253" i="97"/>
  <c r="O230" i="97"/>
  <c r="O212" i="97"/>
  <c r="O193" i="97"/>
  <c r="O189" i="97"/>
  <c r="O185" i="97"/>
  <c r="O181" i="97"/>
  <c r="O177" i="97"/>
  <c r="O173" i="97"/>
  <c r="O169" i="97"/>
  <c r="O137" i="97"/>
  <c r="O105" i="97"/>
  <c r="O78" i="97"/>
  <c r="O69" i="97"/>
  <c r="O65" i="97"/>
  <c r="O38" i="97"/>
  <c r="O998" i="97"/>
  <c r="O977" i="97"/>
  <c r="O963" i="97"/>
  <c r="O939" i="97"/>
  <c r="O931" i="97"/>
  <c r="O883" i="97"/>
  <c r="O867" i="97"/>
  <c r="O859" i="97"/>
  <c r="O837" i="97"/>
  <c r="O833" i="97"/>
  <c r="O811" i="97"/>
  <c r="O771" i="97"/>
  <c r="O741" i="97"/>
  <c r="O737" i="97"/>
  <c r="O724" i="97"/>
  <c r="O707" i="97"/>
  <c r="O698" i="97"/>
  <c r="O687" i="97"/>
  <c r="O645" i="97"/>
  <c r="O640" i="97"/>
  <c r="O599" i="97"/>
  <c r="O573" i="97"/>
  <c r="O541" i="97"/>
  <c r="O527" i="97"/>
  <c r="O509" i="97"/>
  <c r="O472" i="97"/>
  <c r="O411" i="97"/>
  <c r="O401" i="97"/>
  <c r="O381" i="97"/>
  <c r="O373" i="97"/>
  <c r="O365" i="97"/>
  <c r="O357" i="97"/>
  <c r="O349" i="97"/>
  <c r="O341" i="97"/>
  <c r="O333" i="97"/>
  <c r="O325" i="97"/>
  <c r="O317" i="97"/>
  <c r="O309" i="97"/>
  <c r="O286" i="97"/>
  <c r="O268" i="97"/>
  <c r="O249" i="97"/>
  <c r="O245" i="97"/>
  <c r="O222" i="97"/>
  <c r="O204" i="97"/>
  <c r="O164" i="97"/>
  <c r="O150" i="97"/>
  <c r="O132" i="97"/>
  <c r="O118" i="97"/>
  <c r="O100" i="97"/>
  <c r="O86" i="97"/>
  <c r="O73" i="97"/>
  <c r="O60" i="97"/>
  <c r="O33" i="97"/>
  <c r="O20" i="97"/>
  <c r="O15" i="97"/>
  <c r="O979" i="97"/>
  <c r="O954" i="97"/>
  <c r="O950" i="97"/>
  <c r="O946" i="97"/>
  <c r="O942" i="97"/>
  <c r="O886" i="97"/>
  <c r="O853" i="97"/>
  <c r="O849" i="97"/>
  <c r="O819" i="97"/>
  <c r="O779" i="97"/>
  <c r="O765" i="97"/>
  <c r="O753" i="97"/>
  <c r="O745" i="97"/>
  <c r="O709" i="97"/>
  <c r="O690" i="97"/>
  <c r="O670" i="97"/>
  <c r="O666" i="97"/>
  <c r="O653" i="97"/>
  <c r="O621" i="97"/>
  <c r="O616" i="97"/>
  <c r="O584" i="97"/>
  <c r="O567" i="97"/>
  <c r="O549" i="97"/>
  <c r="O517" i="97"/>
  <c r="O503" i="97"/>
  <c r="O485" i="97"/>
  <c r="O463" i="97"/>
  <c r="O459" i="97"/>
  <c r="O455" i="97"/>
  <c r="O451" i="97"/>
  <c r="O407" i="97"/>
  <c r="O391" i="97"/>
  <c r="O297" i="97"/>
  <c r="O293" i="97"/>
  <c r="O270" i="97"/>
  <c r="O252" i="97"/>
  <c r="O233" i="97"/>
  <c r="O229" i="97"/>
  <c r="O206" i="97"/>
  <c r="O188" i="97"/>
  <c r="O180" i="97"/>
  <c r="O172" i="97"/>
  <c r="O158" i="97"/>
  <c r="O140" i="97"/>
  <c r="O126" i="97"/>
  <c r="O108" i="97"/>
  <c r="O94" i="97"/>
  <c r="O85" i="97"/>
  <c r="O81" i="97"/>
  <c r="O68" i="97"/>
  <c r="O54" i="97"/>
  <c r="O41" i="97"/>
  <c r="O1001" i="97"/>
  <c r="O987" i="97"/>
  <c r="O962" i="97"/>
  <c r="O938" i="97"/>
  <c r="O934" i="97"/>
  <c r="O930" i="97"/>
  <c r="O926" i="97"/>
  <c r="O894" i="97"/>
  <c r="O877" i="97"/>
  <c r="O869" i="97"/>
  <c r="O861" i="97"/>
  <c r="O827" i="97"/>
  <c r="O805" i="97"/>
  <c r="O801" i="97"/>
  <c r="O787" i="97"/>
  <c r="O761" i="97"/>
  <c r="O756" i="97"/>
  <c r="O748" i="97"/>
  <c r="O731" i="97"/>
  <c r="O723" i="97"/>
  <c r="O661" i="97"/>
  <c r="O656" i="97"/>
  <c r="O639" i="97"/>
  <c r="O607" i="97"/>
  <c r="O589" i="97"/>
  <c r="O557" i="97"/>
  <c r="O552" i="97"/>
  <c r="O520" i="97"/>
  <c r="O493" i="97"/>
  <c r="O488" i="97"/>
  <c r="O479" i="97"/>
  <c r="O475" i="97"/>
  <c r="O471" i="97"/>
  <c r="O410" i="97"/>
  <c r="O400" i="97"/>
  <c r="O380" i="97"/>
  <c r="O372" i="97"/>
  <c r="O364" i="97"/>
  <c r="O356" i="97"/>
  <c r="O348" i="97"/>
  <c r="O340" i="97"/>
  <c r="O332" i="97"/>
  <c r="O324" i="97"/>
  <c r="O316" i="97"/>
  <c r="O308" i="97"/>
  <c r="O289" i="97"/>
  <c r="O285" i="97"/>
  <c r="O262" i="97"/>
  <c r="O244" i="97"/>
  <c r="O225" i="97"/>
  <c r="O221" i="97"/>
  <c r="O198" i="97"/>
  <c r="O153" i="97"/>
  <c r="O121" i="97"/>
  <c r="O89" i="97"/>
  <c r="O76" i="97"/>
  <c r="O49" i="97"/>
  <c r="O36" i="97"/>
  <c r="O14" i="97"/>
  <c r="O978" i="97"/>
  <c r="O953" i="97"/>
  <c r="O945" i="97"/>
  <c r="O940" i="97"/>
  <c r="O893" i="97"/>
  <c r="O889" i="97"/>
  <c r="O868" i="97"/>
  <c r="O860" i="97"/>
  <c r="O843" i="97"/>
  <c r="O830" i="97"/>
  <c r="O795" i="97"/>
  <c r="O781" i="97"/>
  <c r="O725" i="97"/>
  <c r="O717" i="97"/>
  <c r="O708" i="97"/>
  <c r="O699" i="97"/>
  <c r="O629" i="97"/>
  <c r="O615" i="97"/>
  <c r="O583" i="97"/>
  <c r="O533" i="97"/>
  <c r="O528" i="97"/>
  <c r="O445" i="97"/>
  <c r="O423" i="97"/>
  <c r="O406" i="97"/>
  <c r="O382" i="97"/>
  <c r="O374" i="97"/>
  <c r="O366" i="97"/>
  <c r="O358" i="97"/>
  <c r="O350" i="97"/>
  <c r="O342" i="97"/>
  <c r="O334" i="97"/>
  <c r="O326" i="97"/>
  <c r="O318" i="97"/>
  <c r="O310" i="97"/>
  <c r="O292" i="97"/>
  <c r="O273" i="97"/>
  <c r="O269" i="97"/>
  <c r="O246" i="97"/>
  <c r="O228" i="97"/>
  <c r="O209" i="97"/>
  <c r="O205" i="97"/>
  <c r="O161" i="97"/>
  <c r="O129" i="97"/>
  <c r="O97" i="97"/>
  <c r="O84" i="97"/>
  <c r="O70" i="97"/>
  <c r="O57" i="97"/>
  <c r="O44" i="97"/>
  <c r="O30" i="97"/>
  <c r="O17" i="97"/>
  <c r="O961" i="97"/>
  <c r="O885" i="97"/>
  <c r="O851" i="97"/>
  <c r="O841" i="97"/>
  <c r="O806" i="97"/>
  <c r="O769" i="97"/>
  <c r="O749" i="97"/>
  <c r="O739" i="97"/>
  <c r="O647" i="97"/>
  <c r="O565" i="97"/>
  <c r="O487" i="97"/>
  <c r="O461" i="97"/>
  <c r="O427" i="97"/>
  <c r="O419" i="97"/>
  <c r="O415" i="97"/>
  <c r="O300" i="97"/>
  <c r="O260" i="97"/>
  <c r="O174" i="97"/>
  <c r="O148" i="97"/>
  <c r="O62" i="97"/>
  <c r="O25" i="97"/>
  <c r="O284" i="97"/>
  <c r="O613" i="97"/>
  <c r="O305" i="97"/>
  <c r="O261" i="97"/>
  <c r="O145" i="97"/>
  <c r="O994" i="97"/>
  <c r="O857" i="97"/>
  <c r="O764" i="97"/>
  <c r="O985" i="97"/>
  <c r="O970" i="97"/>
  <c r="O924" i="97"/>
  <c r="O899" i="97"/>
  <c r="O845" i="97"/>
  <c r="O773" i="97"/>
  <c r="O711" i="97"/>
  <c r="O684" i="97"/>
  <c r="O631" i="97"/>
  <c r="O575" i="97"/>
  <c r="O403" i="97"/>
  <c r="O399" i="97"/>
  <c r="O281" i="97"/>
  <c r="O277" i="97"/>
  <c r="O241" i="97"/>
  <c r="O237" i="97"/>
  <c r="O197" i="97"/>
  <c r="O116" i="97"/>
  <c r="O46" i="97"/>
  <c r="O28" i="97"/>
  <c r="O937" i="97"/>
  <c r="O873" i="97"/>
  <c r="O822" i="97"/>
  <c r="O797" i="97"/>
  <c r="O623" i="97"/>
  <c r="O592" i="97"/>
  <c r="O453" i="97"/>
  <c r="O301" i="97"/>
  <c r="O217" i="97"/>
  <c r="O922" i="97"/>
  <c r="O821" i="97"/>
  <c r="O519" i="97"/>
  <c r="O993" i="97"/>
  <c r="O929" i="97"/>
  <c r="O907" i="97"/>
  <c r="O870" i="97"/>
  <c r="O865" i="97"/>
  <c r="O835" i="97"/>
  <c r="O757" i="97"/>
  <c r="O692" i="97"/>
  <c r="O543" i="97"/>
  <c r="O431" i="97"/>
  <c r="O302" i="97"/>
  <c r="O254" i="97"/>
  <c r="O214" i="97"/>
  <c r="O201" i="97"/>
  <c r="O142" i="97"/>
  <c r="O182" i="97"/>
  <c r="O110" i="97"/>
  <c r="O23" i="97"/>
  <c r="O213" i="97"/>
  <c r="O990" i="97"/>
  <c r="O891" i="97"/>
  <c r="O102" i="97"/>
  <c r="O915" i="97"/>
  <c r="O809" i="97"/>
  <c r="O777" i="97"/>
  <c r="O655" i="97"/>
  <c r="O501" i="97"/>
  <c r="O440" i="97"/>
  <c r="O421" i="97"/>
  <c r="O418" i="97"/>
  <c r="O414" i="97"/>
  <c r="O1006" i="97"/>
  <c r="O923" i="97"/>
  <c r="O902" i="97"/>
  <c r="O878" i="97"/>
  <c r="O813" i="97"/>
  <c r="O793" i="97"/>
  <c r="O747" i="97"/>
  <c r="O715" i="97"/>
  <c r="O705" i="97"/>
  <c r="O695" i="97"/>
  <c r="O683" i="97"/>
  <c r="O511" i="97"/>
  <c r="O236" i="97"/>
  <c r="O196" i="97"/>
  <c r="O156" i="97"/>
  <c r="O910" i="97"/>
  <c r="O906" i="97"/>
  <c r="O838" i="97"/>
  <c r="O648" i="97"/>
  <c r="O597" i="97"/>
  <c r="O551" i="97"/>
  <c r="O166" i="97"/>
  <c r="O124" i="97"/>
  <c r="O881" i="97"/>
  <c r="O675" i="97"/>
  <c r="O986" i="97"/>
  <c r="O971" i="97"/>
  <c r="O918" i="97"/>
  <c r="O914" i="97"/>
  <c r="O897" i="97"/>
  <c r="O817" i="97"/>
  <c r="O755" i="97"/>
  <c r="O632" i="97"/>
  <c r="O581" i="97"/>
  <c r="O576" i="97"/>
  <c r="O535" i="97"/>
  <c r="O525" i="97"/>
  <c r="O439" i="97"/>
  <c r="O413" i="97"/>
  <c r="O278" i="97"/>
  <c r="O265" i="97"/>
  <c r="O238" i="97"/>
  <c r="O190" i="97"/>
  <c r="O134" i="97"/>
  <c r="O113" i="97"/>
  <c r="O92" i="97"/>
  <c r="O47" i="97"/>
  <c r="O22" i="97"/>
  <c r="O1005" i="97"/>
  <c r="O862" i="97"/>
  <c r="O693" i="97"/>
  <c r="O447" i="97"/>
  <c r="O220" i="97"/>
  <c r="O52" i="97"/>
  <c r="O171" i="97"/>
  <c r="O602" i="97"/>
  <c r="O660" i="97"/>
  <c r="O436" i="97"/>
  <c r="O147" i="97"/>
  <c r="O353" i="97"/>
  <c r="O492" i="97"/>
  <c r="O369" i="97"/>
  <c r="O612" i="97"/>
  <c r="O516" i="97"/>
  <c r="O722" i="97"/>
  <c r="O428" i="97"/>
  <c r="O644" i="97"/>
  <c r="O99" i="97"/>
  <c r="O468" i="97"/>
  <c r="O728" i="97"/>
  <c r="O405" i="97"/>
  <c r="O628" i="97"/>
  <c r="O299" i="97"/>
  <c r="O650" i="97"/>
  <c r="O651" i="97"/>
  <c r="O450" i="97"/>
  <c r="O39" i="97"/>
  <c r="O335" i="97"/>
  <c r="O367" i="97"/>
  <c r="O727" i="97"/>
  <c r="O50" i="97"/>
  <c r="O255" i="97"/>
  <c r="O42" i="97"/>
  <c r="O608" i="97"/>
  <c r="O560" i="97"/>
  <c r="O672" i="97"/>
  <c r="O839" i="97"/>
  <c r="O82" i="97"/>
  <c r="O146" i="97"/>
  <c r="O210" i="97"/>
  <c r="O274" i="97"/>
  <c r="O338" i="97"/>
  <c r="O398" i="97"/>
  <c r="O996" i="97"/>
  <c r="O93" i="97"/>
  <c r="O157" i="97"/>
  <c r="O56" i="97"/>
  <c r="O120" i="97"/>
  <c r="O184" i="97"/>
  <c r="O248" i="97"/>
  <c r="O312" i="97"/>
  <c r="O376" i="97"/>
  <c r="O40" i="97"/>
  <c r="O751" i="97"/>
  <c r="O884" i="97"/>
  <c r="O743" i="97"/>
  <c r="O991" i="97"/>
  <c r="O510" i="97"/>
  <c r="O574" i="97"/>
  <c r="O638" i="97"/>
  <c r="O697" i="97"/>
  <c r="O473" i="97"/>
  <c r="O537" i="97"/>
  <c r="O601" i="97"/>
  <c r="O668" i="97"/>
  <c r="O943" i="97"/>
  <c r="O794" i="97"/>
  <c r="O858" i="97"/>
  <c r="O925" i="97"/>
  <c r="O989" i="97"/>
  <c r="O800" i="97"/>
  <c r="O864" i="97"/>
  <c r="O928" i="97"/>
  <c r="O992" i="97"/>
  <c r="O746" i="97"/>
  <c r="O941" i="97"/>
  <c r="O880" i="97"/>
  <c r="O995" i="97"/>
  <c r="O935" i="97"/>
  <c r="O840" i="97"/>
  <c r="O588" i="97"/>
  <c r="O388" i="97"/>
  <c r="O681" i="97"/>
  <c r="O19" i="97"/>
  <c r="O586" i="97"/>
  <c r="O279" i="97"/>
  <c r="O480" i="97"/>
  <c r="O66" i="97"/>
  <c r="O104" i="97"/>
  <c r="O243" i="97"/>
  <c r="O982" i="97"/>
  <c r="O710" i="97"/>
  <c r="O460" i="97"/>
  <c r="O219" i="97"/>
  <c r="O379" i="97"/>
  <c r="O554" i="97"/>
  <c r="O115" i="97"/>
  <c r="O966" i="97"/>
  <c r="O538" i="97"/>
  <c r="O752" i="97"/>
  <c r="O442" i="97"/>
  <c r="O686" i="97"/>
  <c r="O131" i="97"/>
  <c r="O476" i="97"/>
  <c r="O874" i="97"/>
  <c r="O444" i="97"/>
  <c r="O750" i="97"/>
  <c r="O402" i="97"/>
  <c r="O704" i="97"/>
  <c r="O31" i="97"/>
  <c r="O389" i="97"/>
  <c r="O673" i="97"/>
  <c r="O143" i="97"/>
  <c r="O119" i="97"/>
  <c r="O311" i="97"/>
  <c r="O63" i="97"/>
  <c r="O287" i="97"/>
  <c r="O127" i="97"/>
  <c r="O386" i="97"/>
  <c r="O740" i="97"/>
  <c r="O603" i="97"/>
  <c r="O876" i="97"/>
  <c r="O823" i="97"/>
  <c r="O1004" i="97"/>
  <c r="O90" i="97"/>
  <c r="O154" i="97"/>
  <c r="O218" i="97"/>
  <c r="O282" i="97"/>
  <c r="O346" i="97"/>
  <c r="O815" i="97"/>
  <c r="O21" i="97"/>
  <c r="O101" i="97"/>
  <c r="O165" i="97"/>
  <c r="O627" i="97"/>
  <c r="O959" i="97"/>
  <c r="O64" i="97"/>
  <c r="O128" i="97"/>
  <c r="O192" i="97"/>
  <c r="O256" i="97"/>
  <c r="O320" i="97"/>
  <c r="O384" i="97"/>
  <c r="O619" i="97"/>
  <c r="O951" i="97"/>
  <c r="O393" i="97"/>
  <c r="O547" i="97"/>
  <c r="O518" i="97"/>
  <c r="O582" i="97"/>
  <c r="O646" i="97"/>
  <c r="O927" i="97"/>
  <c r="O481" i="97"/>
  <c r="O545" i="97"/>
  <c r="O609" i="97"/>
  <c r="O671" i="97"/>
  <c r="O775" i="97"/>
  <c r="O738" i="97"/>
  <c r="O802" i="97"/>
  <c r="O866" i="97"/>
  <c r="O933" i="97"/>
  <c r="O997" i="97"/>
  <c r="O808" i="97"/>
  <c r="O872" i="97"/>
  <c r="O936" i="97"/>
  <c r="O1000" i="97"/>
  <c r="O744" i="97"/>
  <c r="O713" i="97"/>
  <c r="O776" i="97"/>
  <c r="O355" i="97"/>
  <c r="O404" i="97"/>
  <c r="O596" i="97"/>
  <c r="O71" i="97"/>
  <c r="O135" i="97"/>
  <c r="O130" i="97"/>
  <c r="O61" i="97"/>
  <c r="O296" i="97"/>
  <c r="O283" i="97"/>
  <c r="O363" i="97"/>
  <c r="O726" i="97"/>
  <c r="O522" i="97"/>
  <c r="O307" i="97"/>
  <c r="O259" i="97"/>
  <c r="O580" i="97"/>
  <c r="O107" i="97"/>
  <c r="O35" i="97"/>
  <c r="O548" i="97"/>
  <c r="O974" i="97"/>
  <c r="O498" i="97"/>
  <c r="O736" i="97"/>
  <c r="O163" i="97"/>
  <c r="O594" i="97"/>
  <c r="O51" i="97"/>
  <c r="O464" i="97"/>
  <c r="O758" i="97"/>
  <c r="O448" i="97"/>
  <c r="O742" i="97"/>
  <c r="O79" i="97"/>
  <c r="O223" i="97"/>
  <c r="O634" i="97"/>
  <c r="O343" i="97"/>
  <c r="O375" i="97"/>
  <c r="O831" i="97"/>
  <c r="O175" i="97"/>
  <c r="O544" i="97"/>
  <c r="O199" i="97"/>
  <c r="O702" i="97"/>
  <c r="O159" i="97"/>
  <c r="O385" i="97"/>
  <c r="O852" i="97"/>
  <c r="O98" i="97"/>
  <c r="O162" i="97"/>
  <c r="O226" i="97"/>
  <c r="O290" i="97"/>
  <c r="O354" i="97"/>
  <c r="O422" i="97"/>
  <c r="O507" i="97"/>
  <c r="O635" i="97"/>
  <c r="O29" i="97"/>
  <c r="O109" i="97"/>
  <c r="O72" i="97"/>
  <c r="O136" i="97"/>
  <c r="O200" i="97"/>
  <c r="O264" i="97"/>
  <c r="O328" i="97"/>
  <c r="O387" i="97"/>
  <c r="O478" i="97"/>
  <c r="O759" i="97"/>
  <c r="O932" i="97"/>
  <c r="O855" i="97"/>
  <c r="O791" i="97"/>
  <c r="O526" i="97"/>
  <c r="O590" i="97"/>
  <c r="O654" i="97"/>
  <c r="O425" i="97"/>
  <c r="O489" i="97"/>
  <c r="O553" i="97"/>
  <c r="O617" i="97"/>
  <c r="O674" i="97"/>
  <c r="O796" i="97"/>
  <c r="O730" i="97"/>
  <c r="O810" i="97"/>
  <c r="O882" i="97"/>
  <c r="O816" i="97"/>
  <c r="O944" i="97"/>
  <c r="O834" i="97"/>
  <c r="O696" i="97"/>
  <c r="O562" i="97"/>
  <c r="O83" i="97"/>
  <c r="O587" i="97"/>
  <c r="O194" i="97"/>
  <c r="O232" i="97"/>
  <c r="O16" i="97"/>
  <c r="O329" i="97"/>
  <c r="O315" i="97"/>
  <c r="O782" i="97"/>
  <c r="O564" i="97"/>
  <c r="O361" i="97"/>
  <c r="O67" i="97"/>
  <c r="O642" i="97"/>
  <c r="O313" i="97"/>
  <c r="O75" i="97"/>
  <c r="O620" i="97"/>
  <c r="O27" i="97"/>
  <c r="O508" i="97"/>
  <c r="O774" i="97"/>
  <c r="O211" i="97"/>
  <c r="O604" i="97"/>
  <c r="O91" i="97"/>
  <c r="O514" i="97"/>
  <c r="O798" i="97"/>
  <c r="O482" i="97"/>
  <c r="O409" i="97"/>
  <c r="O239" i="97"/>
  <c r="O319" i="97"/>
  <c r="O351" i="97"/>
  <c r="O383" i="97"/>
  <c r="O183" i="97"/>
  <c r="O215" i="97"/>
  <c r="O523" i="97"/>
  <c r="O836" i="97"/>
  <c r="O417" i="97"/>
  <c r="O676" i="97"/>
  <c r="O964" i="97"/>
  <c r="O595" i="97"/>
  <c r="O701" i="97"/>
  <c r="O948" i="97"/>
  <c r="O643" i="97"/>
  <c r="O106" i="97"/>
  <c r="O170" i="97"/>
  <c r="O234" i="97"/>
  <c r="O298" i="97"/>
  <c r="O362" i="97"/>
  <c r="O429" i="97"/>
  <c r="O536" i="97"/>
  <c r="O828" i="97"/>
  <c r="O37" i="97"/>
  <c r="O117" i="97"/>
  <c r="O470" i="97"/>
  <c r="O669" i="97"/>
  <c r="O988" i="97"/>
  <c r="O80" i="97"/>
  <c r="O144" i="97"/>
  <c r="O208" i="97"/>
  <c r="O272" i="97"/>
  <c r="O336" i="97"/>
  <c r="O390" i="97"/>
  <c r="O807" i="97"/>
  <c r="O980" i="97"/>
  <c r="O467" i="97"/>
  <c r="O534" i="97"/>
  <c r="O598" i="97"/>
  <c r="O662" i="97"/>
  <c r="O433" i="97"/>
  <c r="O497" i="97"/>
  <c r="O561" i="97"/>
  <c r="O625" i="97"/>
  <c r="O700" i="97"/>
  <c r="O908" i="97"/>
  <c r="O754" i="97"/>
  <c r="O818" i="97"/>
  <c r="O890" i="97"/>
  <c r="O949" i="97"/>
  <c r="O760" i="97"/>
  <c r="O824" i="97"/>
  <c r="O888" i="97"/>
  <c r="O952" i="97"/>
  <c r="O513" i="97"/>
  <c r="O901" i="97"/>
  <c r="O321" i="97"/>
  <c r="O322" i="97"/>
  <c r="O141" i="97"/>
  <c r="O360" i="97"/>
  <c r="O339" i="97"/>
  <c r="O187" i="97"/>
  <c r="O854" i="97"/>
  <c r="O658" i="97"/>
  <c r="O371" i="97"/>
  <c r="O179" i="97"/>
  <c r="O680" i="97"/>
  <c r="O323" i="97"/>
  <c r="O251" i="97"/>
  <c r="O652" i="97"/>
  <c r="O203" i="97"/>
  <c r="O530" i="97"/>
  <c r="O814" i="97"/>
  <c r="O275" i="97"/>
  <c r="O626" i="97"/>
  <c r="O123" i="97"/>
  <c r="O532" i="97"/>
  <c r="O1003" i="97"/>
  <c r="O524" i="97"/>
  <c r="O231" i="97"/>
  <c r="O506" i="97"/>
  <c r="O412" i="97"/>
  <c r="O58" i="97"/>
  <c r="O844" i="97"/>
  <c r="O103" i="97"/>
  <c r="O263" i="97"/>
  <c r="O26" i="97"/>
  <c r="O34" i="97"/>
  <c r="O678" i="97"/>
  <c r="O496" i="97"/>
  <c r="O624" i="97"/>
  <c r="O714" i="97"/>
  <c r="O114" i="97"/>
  <c r="O178" i="97"/>
  <c r="O242" i="97"/>
  <c r="O306" i="97"/>
  <c r="O370" i="97"/>
  <c r="O443" i="97"/>
  <c r="O45" i="97"/>
  <c r="O125" i="97"/>
  <c r="O88" i="97"/>
  <c r="O152" i="97"/>
  <c r="O216" i="97"/>
  <c r="O280" i="97"/>
  <c r="O344" i="97"/>
  <c r="O416" i="97"/>
  <c r="O611" i="97"/>
  <c r="O772" i="97"/>
  <c r="O972" i="97"/>
  <c r="O863" i="97"/>
  <c r="O919" i="97"/>
  <c r="O542" i="97"/>
  <c r="O606" i="97"/>
  <c r="O665" i="97"/>
  <c r="O783" i="97"/>
  <c r="O441" i="97"/>
  <c r="O505" i="97"/>
  <c r="O569" i="97"/>
  <c r="O633" i="97"/>
  <c r="O703" i="97"/>
  <c r="O767" i="97"/>
  <c r="O762" i="97"/>
  <c r="O826" i="97"/>
  <c r="O1002" i="97"/>
  <c r="O957" i="97"/>
  <c r="O768" i="97"/>
  <c r="O832" i="97"/>
  <c r="O896" i="97"/>
  <c r="O960" i="97"/>
  <c r="O614" i="97"/>
  <c r="O577" i="97"/>
  <c r="O788" i="97"/>
  <c r="O965" i="97"/>
  <c r="O968" i="97"/>
  <c r="O500" i="97"/>
  <c r="O706" i="97"/>
  <c r="O570" i="97"/>
  <c r="O18" i="97"/>
  <c r="O258" i="97"/>
  <c r="O571" i="97"/>
  <c r="O168" i="97"/>
  <c r="O420" i="97"/>
  <c r="O345" i="97"/>
  <c r="O898" i="97"/>
  <c r="O458" i="97"/>
  <c r="O688" i="97"/>
  <c r="O337" i="97"/>
  <c r="O734" i="97"/>
  <c r="O377" i="97"/>
  <c r="O466" i="97"/>
  <c r="O664" i="97"/>
  <c r="O267" i="97"/>
  <c r="O540" i="97"/>
  <c r="O958" i="97"/>
  <c r="O397" i="97"/>
  <c r="O636" i="97"/>
  <c r="O155" i="97"/>
  <c r="O546" i="97"/>
  <c r="O43" i="97"/>
  <c r="O578" i="97"/>
  <c r="O303" i="97"/>
  <c r="O983" i="97"/>
  <c r="O327" i="97"/>
  <c r="O359" i="97"/>
  <c r="O191" i="97"/>
  <c r="O87" i="97"/>
  <c r="O55" i="97"/>
  <c r="O207" i="97"/>
  <c r="O438" i="97"/>
  <c r="O682" i="97"/>
  <c r="O515" i="97"/>
  <c r="O956" i="97"/>
  <c r="O975" i="97"/>
  <c r="O122" i="97"/>
  <c r="O186" i="97"/>
  <c r="O250" i="97"/>
  <c r="O314" i="97"/>
  <c r="O378" i="97"/>
  <c r="O679" i="97"/>
  <c r="O895" i="97"/>
  <c r="O53" i="97"/>
  <c r="O133" i="97"/>
  <c r="O499" i="97"/>
  <c r="O820" i="97"/>
  <c r="O911" i="97"/>
  <c r="O96" i="97"/>
  <c r="O160" i="97"/>
  <c r="O224" i="97"/>
  <c r="O288" i="97"/>
  <c r="O352" i="97"/>
  <c r="O491" i="97"/>
  <c r="O879" i="97"/>
  <c r="O903" i="97"/>
  <c r="O483" i="97"/>
  <c r="O712" i="97"/>
  <c r="O486" i="97"/>
  <c r="O550" i="97"/>
  <c r="O685" i="97"/>
  <c r="O804" i="97"/>
  <c r="O449" i="97"/>
  <c r="O641" i="97"/>
  <c r="O770" i="97"/>
  <c r="O904" i="97"/>
  <c r="O347" i="97"/>
  <c r="O790" i="97"/>
  <c r="O474" i="97"/>
  <c r="O396" i="97"/>
  <c r="O227" i="97"/>
  <c r="O446" i="97"/>
  <c r="O271" i="97"/>
  <c r="O718" i="97"/>
  <c r="O392" i="97"/>
  <c r="O32" i="97"/>
  <c r="O556" i="97"/>
  <c r="O484" i="97"/>
  <c r="O618" i="97"/>
  <c r="O531" i="97"/>
  <c r="O563" i="97"/>
  <c r="O430" i="97"/>
  <c r="O24" i="97"/>
  <c r="O630" i="97"/>
  <c r="O657" i="97"/>
  <c r="O909" i="97"/>
  <c r="O912" i="97"/>
  <c r="O74" i="97"/>
  <c r="O48" i="97"/>
  <c r="O457" i="97"/>
  <c r="O716" i="97"/>
  <c r="O917" i="97"/>
  <c r="O735" i="97"/>
  <c r="O465" i="97"/>
  <c r="O916" i="97"/>
  <c r="O976" i="97"/>
  <c r="O720" i="97"/>
  <c r="O395" i="97"/>
  <c r="O593" i="97"/>
  <c r="O151" i="97"/>
  <c r="O555" i="97"/>
  <c r="O850" i="97"/>
  <c r="O490" i="97"/>
  <c r="O689" i="97"/>
  <c r="O235" i="97"/>
  <c r="O432" i="97"/>
  <c r="O247" i="97"/>
  <c r="O539" i="97"/>
  <c r="O437" i="97"/>
  <c r="O920" i="97"/>
  <c r="O566" i="97"/>
  <c r="O452" i="97"/>
  <c r="O900" i="97"/>
  <c r="O331" i="97"/>
  <c r="O424" i="97"/>
  <c r="O610" i="97"/>
  <c r="O138" i="97"/>
  <c r="O462" i="97"/>
  <c r="O967" i="97"/>
  <c r="O112" i="97"/>
  <c r="O694" i="97"/>
  <c r="O719" i="97"/>
  <c r="O973" i="97"/>
  <c r="O766" i="97"/>
  <c r="O572" i="97"/>
  <c r="O295" i="97"/>
  <c r="O579" i="97"/>
  <c r="O202" i="97"/>
  <c r="O77" i="97"/>
  <c r="O176" i="97"/>
  <c r="O512" i="97"/>
  <c r="O494" i="97"/>
  <c r="O521" i="97"/>
  <c r="O981" i="97"/>
  <c r="O984" i="97"/>
  <c r="O167" i="97"/>
  <c r="O848" i="97"/>
  <c r="O622" i="97"/>
  <c r="O856" i="97"/>
  <c r="O195" i="97"/>
  <c r="O59" i="97"/>
  <c r="O111" i="97"/>
  <c r="O95" i="97"/>
  <c r="O266" i="97"/>
  <c r="O149" i="97"/>
  <c r="O240" i="97"/>
  <c r="O892" i="97"/>
  <c r="O502" i="97"/>
  <c r="O529" i="97"/>
  <c r="O778" i="97"/>
  <c r="O784" i="97"/>
  <c r="O139" i="97"/>
  <c r="O812" i="97"/>
  <c r="O291" i="97"/>
  <c r="O871" i="97"/>
  <c r="O394" i="97"/>
  <c r="O434" i="97"/>
  <c r="O454" i="97"/>
  <c r="O659" i="97"/>
  <c r="O999" i="97"/>
  <c r="O330" i="97"/>
  <c r="O732" i="97"/>
  <c r="O887" i="97"/>
  <c r="O304" i="97"/>
  <c r="O799" i="97"/>
  <c r="O558" i="97"/>
  <c r="O585" i="97"/>
  <c r="O677" i="97"/>
  <c r="O786" i="97"/>
  <c r="O792" i="97"/>
  <c r="O847" i="97"/>
  <c r="O368" i="97"/>
  <c r="O842" i="97"/>
  <c r="O600" i="97"/>
  <c r="O649" i="97"/>
  <c r="O130" i="98"/>
  <c r="O431" i="98"/>
  <c r="O509" i="98"/>
  <c r="O445" i="98"/>
  <c r="O448" i="98"/>
  <c r="O466" i="98"/>
  <c r="O458" i="98"/>
  <c r="O977" i="98"/>
  <c r="O961" i="98"/>
  <c r="O953" i="98"/>
  <c r="O945" i="98"/>
  <c r="O937" i="98"/>
  <c r="O929" i="98"/>
  <c r="O921" i="98"/>
  <c r="O910" i="98"/>
  <c r="O902" i="98"/>
  <c r="O894" i="98"/>
  <c r="O886" i="98"/>
  <c r="O878" i="98"/>
  <c r="O694" i="98"/>
  <c r="O689" i="98"/>
  <c r="O678" i="98"/>
  <c r="O670" i="98"/>
  <c r="O662" i="98"/>
  <c r="O594" i="98"/>
  <c r="O586" i="98"/>
  <c r="O578" i="98"/>
  <c r="O560" i="98"/>
  <c r="O557" i="98"/>
  <c r="O553" i="98"/>
  <c r="O992" i="98"/>
  <c r="O980" i="98"/>
  <c r="O960" i="98"/>
  <c r="O944" i="98"/>
  <c r="O928" i="98"/>
  <c r="O825" i="98"/>
  <c r="O777" i="98"/>
  <c r="O742" i="98"/>
  <c r="O718" i="98"/>
  <c r="O688" i="98"/>
  <c r="O577" i="98"/>
  <c r="O737" i="98"/>
  <c r="O676" i="98"/>
  <c r="O664" i="98"/>
  <c r="O632" i="98"/>
  <c r="O569" i="98"/>
  <c r="O876" i="98"/>
  <c r="O848" i="98"/>
  <c r="O832" i="98"/>
  <c r="O1002" i="98"/>
  <c r="O997" i="98"/>
  <c r="O993" i="98"/>
  <c r="O989" i="98"/>
  <c r="O985" i="98"/>
  <c r="O981" i="98"/>
  <c r="O965" i="98"/>
  <c r="O913" i="98"/>
  <c r="O905" i="98"/>
  <c r="O897" i="98"/>
  <c r="O889" i="98"/>
  <c r="O881" i="98"/>
  <c r="O870" i="98"/>
  <c r="O862" i="98"/>
  <c r="O854" i="98"/>
  <c r="O846" i="98"/>
  <c r="O838" i="98"/>
  <c r="O830" i="98"/>
  <c r="O702" i="98"/>
  <c r="O697" i="98"/>
  <c r="O681" i="98"/>
  <c r="O673" i="98"/>
  <c r="O665" i="98"/>
  <c r="O570" i="98"/>
  <c r="O567" i="98"/>
  <c r="O988" i="98"/>
  <c r="O976" i="98"/>
  <c r="O964" i="98"/>
  <c r="O952" i="98"/>
  <c r="O940" i="98"/>
  <c r="O932" i="98"/>
  <c r="O920" i="98"/>
  <c r="O809" i="98"/>
  <c r="O801" i="98"/>
  <c r="O785" i="98"/>
  <c r="O769" i="98"/>
  <c r="O750" i="98"/>
  <c r="O734" i="98"/>
  <c r="O597" i="98"/>
  <c r="O585" i="98"/>
  <c r="O559" i="98"/>
  <c r="O696" i="98"/>
  <c r="O672" i="98"/>
  <c r="O656" i="98"/>
  <c r="O640" i="98"/>
  <c r="O616" i="98"/>
  <c r="O600" i="98"/>
  <c r="O872" i="98"/>
  <c r="O856" i="98"/>
  <c r="O836" i="98"/>
  <c r="O704" i="98"/>
  <c r="O592" i="98"/>
  <c r="O584" i="98"/>
  <c r="O551" i="98"/>
  <c r="O972" i="98"/>
  <c r="O968" i="98"/>
  <c r="O917" i="98"/>
  <c r="O873" i="98"/>
  <c r="O865" i="98"/>
  <c r="O857" i="98"/>
  <c r="O849" i="98"/>
  <c r="O841" i="98"/>
  <c r="O833" i="98"/>
  <c r="O822" i="98"/>
  <c r="O814" i="98"/>
  <c r="O806" i="98"/>
  <c r="O798" i="98"/>
  <c r="O790" i="98"/>
  <c r="O782" i="98"/>
  <c r="O774" i="98"/>
  <c r="O766" i="98"/>
  <c r="O710" i="98"/>
  <c r="O705" i="98"/>
  <c r="O685" i="98"/>
  <c r="O657" i="98"/>
  <c r="O649" i="98"/>
  <c r="O641" i="98"/>
  <c r="O633" i="98"/>
  <c r="O625" i="98"/>
  <c r="O617" i="98"/>
  <c r="O609" i="98"/>
  <c r="O601" i="98"/>
  <c r="O552" i="98"/>
  <c r="O984" i="98"/>
  <c r="O956" i="98"/>
  <c r="O948" i="98"/>
  <c r="O936" i="98"/>
  <c r="O924" i="98"/>
  <c r="O877" i="98"/>
  <c r="O817" i="98"/>
  <c r="O793" i="98"/>
  <c r="O758" i="98"/>
  <c r="O726" i="98"/>
  <c r="O593" i="98"/>
  <c r="O562" i="98"/>
  <c r="O713" i="98"/>
  <c r="O684" i="98"/>
  <c r="O668" i="98"/>
  <c r="O648" i="98"/>
  <c r="O624" i="98"/>
  <c r="O868" i="98"/>
  <c r="O852" i="98"/>
  <c r="O840" i="98"/>
  <c r="O996" i="98"/>
  <c r="O1004" i="98"/>
  <c r="O916" i="98"/>
  <c r="O912" i="98"/>
  <c r="O908" i="98"/>
  <c r="O904" i="98"/>
  <c r="O900" i="98"/>
  <c r="O896" i="98"/>
  <c r="O892" i="98"/>
  <c r="O888" i="98"/>
  <c r="O884" i="98"/>
  <c r="O880" i="98"/>
  <c r="O829" i="98"/>
  <c r="O761" i="98"/>
  <c r="O753" i="98"/>
  <c r="O745" i="98"/>
  <c r="O729" i="98"/>
  <c r="O721" i="98"/>
  <c r="O680" i="98"/>
  <c r="O608" i="98"/>
  <c r="O573" i="98"/>
  <c r="O864" i="98"/>
  <c r="O860" i="98"/>
  <c r="O844" i="98"/>
  <c r="O765" i="98"/>
  <c r="O576" i="98"/>
  <c r="O966" i="98"/>
  <c r="O828" i="98"/>
  <c r="O824" i="98"/>
  <c r="O820" i="98"/>
  <c r="O816" i="98"/>
  <c r="O812" i="98"/>
  <c r="O808" i="98"/>
  <c r="O804" i="98"/>
  <c r="O800" i="98"/>
  <c r="O796" i="98"/>
  <c r="O792" i="98"/>
  <c r="O788" i="98"/>
  <c r="O784" i="98"/>
  <c r="O780" i="98"/>
  <c r="O776" i="98"/>
  <c r="O772" i="98"/>
  <c r="O768" i="98"/>
  <c r="O712" i="98"/>
  <c r="O568" i="98"/>
  <c r="O565" i="98"/>
  <c r="O561" i="98"/>
  <c r="O1003" i="98"/>
  <c r="O969" i="98"/>
  <c r="O958" i="98"/>
  <c r="O950" i="98"/>
  <c r="O942" i="98"/>
  <c r="O934" i="98"/>
  <c r="O926" i="98"/>
  <c r="O918" i="98"/>
  <c r="O764" i="98"/>
  <c r="O760" i="98"/>
  <c r="O756" i="98"/>
  <c r="O752" i="98"/>
  <c r="O748" i="98"/>
  <c r="O744" i="98"/>
  <c r="O740" i="98"/>
  <c r="O736" i="98"/>
  <c r="O732" i="98"/>
  <c r="O728" i="98"/>
  <c r="O724" i="98"/>
  <c r="O720" i="98"/>
  <c r="O716" i="98"/>
  <c r="O686" i="98"/>
  <c r="O658" i="98"/>
  <c r="O650" i="98"/>
  <c r="O642" i="98"/>
  <c r="O634" i="98"/>
  <c r="O626" i="98"/>
  <c r="O618" i="98"/>
  <c r="O610" i="98"/>
  <c r="O602" i="98"/>
  <c r="O554" i="98"/>
  <c r="O599" i="98"/>
  <c r="O831" i="98"/>
  <c r="O986" i="98"/>
  <c r="O733" i="98"/>
  <c r="O911" i="98"/>
  <c r="O853" i="98"/>
  <c r="O999" i="98"/>
  <c r="O590" i="98"/>
  <c r="O821" i="98"/>
  <c r="O677" i="98"/>
  <c r="O630" i="98"/>
  <c r="O943" i="98"/>
  <c r="O583" i="98"/>
  <c r="O555" i="98"/>
  <c r="O619" i="98"/>
  <c r="O667" i="98"/>
  <c r="O683" i="98"/>
  <c r="O779" i="98"/>
  <c r="O811" i="98"/>
  <c r="O843" i="98"/>
  <c r="O875" i="98"/>
  <c r="O612" i="98"/>
  <c r="O708" i="98"/>
  <c r="O907" i="98"/>
  <c r="O666" i="98"/>
  <c r="O730" i="98"/>
  <c r="O786" i="98"/>
  <c r="O818" i="98"/>
  <c r="O850" i="98"/>
  <c r="O882" i="98"/>
  <c r="O914" i="98"/>
  <c r="O946" i="98"/>
  <c r="O978" i="98"/>
  <c r="O746" i="98"/>
  <c r="O858" i="98"/>
  <c r="O922" i="98"/>
  <c r="O735" i="98"/>
  <c r="O636" i="98"/>
  <c r="O690" i="98"/>
  <c r="O871" i="98"/>
  <c r="O949" i="98"/>
  <c r="O901" i="98"/>
  <c r="O663" i="98"/>
  <c r="O923" i="98"/>
  <c r="O647" i="98"/>
  <c r="O957" i="98"/>
  <c r="O815" i="98"/>
  <c r="O723" i="98"/>
  <c r="O835" i="98"/>
  <c r="O874" i="98"/>
  <c r="O903" i="98"/>
  <c r="O622" i="98"/>
  <c r="O743" i="98"/>
  <c r="O700" i="98"/>
  <c r="O607" i="98"/>
  <c r="O839" i="98"/>
  <c r="O990" i="98"/>
  <c r="O741" i="98"/>
  <c r="O789" i="98"/>
  <c r="O861" i="98"/>
  <c r="O581" i="98"/>
  <c r="O661" i="98"/>
  <c r="O935" i="98"/>
  <c r="O885" i="98"/>
  <c r="O638" i="98"/>
  <c r="O983" i="98"/>
  <c r="O591" i="98"/>
  <c r="O563" i="98"/>
  <c r="O627" i="98"/>
  <c r="O671" i="98"/>
  <c r="O767" i="98"/>
  <c r="O556" i="98"/>
  <c r="O620" i="98"/>
  <c r="O939" i="98"/>
  <c r="O979" i="98"/>
  <c r="O674" i="98"/>
  <c r="O738" i="98"/>
  <c r="O794" i="98"/>
  <c r="O701" i="98"/>
  <c r="O955" i="98"/>
  <c r="O837" i="98"/>
  <c r="O739" i="98"/>
  <c r="O803" i="98"/>
  <c r="O596" i="98"/>
  <c r="O778" i="98"/>
  <c r="O906" i="98"/>
  <c r="O982" i="98"/>
  <c r="O582" i="98"/>
  <c r="O669" i="98"/>
  <c r="O611" i="98"/>
  <c r="O695" i="98"/>
  <c r="O604" i="98"/>
  <c r="O722" i="98"/>
  <c r="O615" i="98"/>
  <c r="O847" i="98"/>
  <c r="O994" i="98"/>
  <c r="O749" i="98"/>
  <c r="O927" i="98"/>
  <c r="O869" i="98"/>
  <c r="O613" i="98"/>
  <c r="O925" i="98"/>
  <c r="O959" i="98"/>
  <c r="O893" i="98"/>
  <c r="O646" i="98"/>
  <c r="O589" i="98"/>
  <c r="O783" i="98"/>
  <c r="O571" i="98"/>
  <c r="O635" i="98"/>
  <c r="O715" i="98"/>
  <c r="O731" i="98"/>
  <c r="O747" i="98"/>
  <c r="O763" i="98"/>
  <c r="O699" i="98"/>
  <c r="O787" i="98"/>
  <c r="O819" i="98"/>
  <c r="O851" i="98"/>
  <c r="O564" i="98"/>
  <c r="O628" i="98"/>
  <c r="O883" i="98"/>
  <c r="O915" i="98"/>
  <c r="O682" i="98"/>
  <c r="O826" i="98"/>
  <c r="O890" i="98"/>
  <c r="O954" i="98"/>
  <c r="O751" i="98"/>
  <c r="O703" i="98"/>
  <c r="O572" i="98"/>
  <c r="O987" i="98"/>
  <c r="O659" i="98"/>
  <c r="O606" i="98"/>
  <c r="O775" i="98"/>
  <c r="O652" i="98"/>
  <c r="O770" i="98"/>
  <c r="O717" i="98"/>
  <c r="O813" i="98"/>
  <c r="O645" i="98"/>
  <c r="O550" i="98"/>
  <c r="O603" i="98"/>
  <c r="O707" i="98"/>
  <c r="O867" i="98"/>
  <c r="O714" i="98"/>
  <c r="O938" i="98"/>
  <c r="O655" i="98"/>
  <c r="O951" i="98"/>
  <c r="O797" i="98"/>
  <c r="O575" i="98"/>
  <c r="O727" i="98"/>
  <c r="O931" i="98"/>
  <c r="O623" i="98"/>
  <c r="O855" i="98"/>
  <c r="O998" i="98"/>
  <c r="O757" i="98"/>
  <c r="O991" i="98"/>
  <c r="O967" i="98"/>
  <c r="O629" i="98"/>
  <c r="O933" i="98"/>
  <c r="O975" i="98"/>
  <c r="O574" i="98"/>
  <c r="O654" i="98"/>
  <c r="O605" i="98"/>
  <c r="O791" i="98"/>
  <c r="O579" i="98"/>
  <c r="O643" i="98"/>
  <c r="O719" i="98"/>
  <c r="O687" i="98"/>
  <c r="O947" i="98"/>
  <c r="O754" i="98"/>
  <c r="O887" i="98"/>
  <c r="O807" i="98"/>
  <c r="O679" i="98"/>
  <c r="O588" i="98"/>
  <c r="O706" i="98"/>
  <c r="O974" i="98"/>
  <c r="O909" i="98"/>
  <c r="O614" i="98"/>
  <c r="O755" i="98"/>
  <c r="O692" i="98"/>
  <c r="O810" i="98"/>
  <c r="O970" i="98"/>
  <c r="O845" i="98"/>
  <c r="O823" i="98"/>
  <c r="O759" i="98"/>
  <c r="O971" i="98"/>
  <c r="O631" i="98"/>
  <c r="O863" i="98"/>
  <c r="O558" i="98"/>
  <c r="O879" i="98"/>
  <c r="O660" i="98"/>
  <c r="O709" i="98"/>
  <c r="O653" i="98"/>
  <c r="O941" i="98"/>
  <c r="O566" i="98"/>
  <c r="O598" i="98"/>
  <c r="O973" i="98"/>
  <c r="O637" i="98"/>
  <c r="O799" i="98"/>
  <c r="O587" i="98"/>
  <c r="O651" i="98"/>
  <c r="O675" i="98"/>
  <c r="O771" i="98"/>
  <c r="O795" i="98"/>
  <c r="O827" i="98"/>
  <c r="O859" i="98"/>
  <c r="O580" i="98"/>
  <c r="O644" i="98"/>
  <c r="O891" i="98"/>
  <c r="O698" i="98"/>
  <c r="O762" i="98"/>
  <c r="O802" i="98"/>
  <c r="O834" i="98"/>
  <c r="O866" i="98"/>
  <c r="O898" i="98"/>
  <c r="O930" i="98"/>
  <c r="O962" i="98"/>
  <c r="O1000" i="98"/>
  <c r="O639" i="98"/>
  <c r="O781" i="98"/>
  <c r="O693" i="98"/>
  <c r="O621" i="98"/>
  <c r="O773" i="98"/>
  <c r="O595" i="98"/>
  <c r="O995" i="98"/>
  <c r="O1001" i="98"/>
  <c r="O895" i="98"/>
  <c r="O805" i="98"/>
  <c r="O691" i="98"/>
  <c r="O899" i="98"/>
  <c r="O842" i="98"/>
  <c r="O725" i="98"/>
  <c r="O919" i="98"/>
  <c r="O711" i="98"/>
  <c r="O963" i="98"/>
  <c r="O12" i="98"/>
  <c r="O512" i="98"/>
  <c r="O281" i="98"/>
  <c r="O538" i="98"/>
  <c r="O241" i="98"/>
  <c r="O41" i="98"/>
  <c r="O483" i="98"/>
  <c r="O178" i="98"/>
  <c r="O90" i="98"/>
  <c r="O201" i="98"/>
  <c r="O133" i="98"/>
  <c r="O360" i="98"/>
  <c r="O349" i="98"/>
  <c r="O13" i="98"/>
  <c r="O73" i="98"/>
  <c r="O69" i="98"/>
  <c r="O280" i="98"/>
  <c r="O29" i="98"/>
  <c r="O544" i="98"/>
  <c r="O410" i="98"/>
  <c r="O88" i="98"/>
  <c r="O422" i="98"/>
  <c r="O519" i="98"/>
  <c r="O426" i="98"/>
  <c r="O185" i="98"/>
  <c r="O475" i="98"/>
  <c r="R15" i="97"/>
  <c r="O15" i="98"/>
  <c r="O428" i="98"/>
  <c r="O206" i="98"/>
  <c r="O266" i="98"/>
  <c r="O334" i="98"/>
  <c r="O81" i="98"/>
  <c r="O96" i="98"/>
  <c r="O356" i="98"/>
  <c r="O407" i="98"/>
  <c r="O216" i="98"/>
  <c r="O498" i="98"/>
  <c r="O430" i="98"/>
  <c r="O35" i="98"/>
  <c r="O21" i="98"/>
  <c r="O446" i="98"/>
  <c r="O51" i="98"/>
  <c r="O292" i="98"/>
  <c r="O245" i="98"/>
  <c r="O322" i="98"/>
  <c r="O186" i="98"/>
  <c r="O517" i="98"/>
  <c r="O510" i="98"/>
  <c r="O139" i="98"/>
  <c r="O27" i="98"/>
  <c r="O372" i="98"/>
  <c r="O285" i="98"/>
  <c r="O416" i="98"/>
  <c r="O151" i="98"/>
  <c r="O521" i="98"/>
  <c r="O93" i="98"/>
  <c r="O152" i="98"/>
  <c r="O225" i="98"/>
  <c r="O143" i="98"/>
  <c r="O532" i="98"/>
  <c r="O154" i="98"/>
  <c r="O383" i="98"/>
  <c r="O167" i="98"/>
  <c r="O368" i="98"/>
  <c r="O159" i="98"/>
  <c r="O321" i="98"/>
  <c r="O156" i="98"/>
  <c r="O520" i="98"/>
  <c r="O111" i="98"/>
  <c r="O391" i="98"/>
  <c r="O191" i="98"/>
  <c r="O293" i="98"/>
  <c r="O496" i="98"/>
  <c r="O203" i="98"/>
  <c r="O516" i="98"/>
  <c r="O56" i="98"/>
  <c r="O195" i="98"/>
  <c r="O447" i="98"/>
  <c r="O270" i="98"/>
  <c r="O337" i="98"/>
  <c r="O108" i="98"/>
  <c r="O476" i="98"/>
  <c r="O256" i="98"/>
  <c r="O539" i="98"/>
  <c r="O196" i="98"/>
  <c r="O385" i="98"/>
  <c r="O287" i="98"/>
  <c r="O328" i="98"/>
  <c r="O288" i="98"/>
  <c r="O158" i="98"/>
  <c r="O58" i="98"/>
  <c r="O299" i="98"/>
  <c r="O329" i="98"/>
  <c r="O459" i="98"/>
  <c r="O479" i="98"/>
  <c r="O300" i="98"/>
  <c r="O265" i="98"/>
  <c r="O188" i="98"/>
  <c r="O344" i="98"/>
  <c r="O387" i="98"/>
  <c r="O261" i="98"/>
  <c r="O164" i="98"/>
  <c r="O120" i="98"/>
  <c r="O420" i="98"/>
  <c r="O340" i="98"/>
  <c r="O499" i="98"/>
  <c r="O173" i="98"/>
  <c r="O455" i="98"/>
  <c r="O315" i="98"/>
  <c r="O461" i="98"/>
  <c r="O347" i="98"/>
  <c r="O237" i="98"/>
  <c r="O273" i="98"/>
  <c r="O187" i="98"/>
  <c r="O112" i="98"/>
  <c r="O267" i="98"/>
  <c r="O423" i="98"/>
  <c r="O193" i="98"/>
  <c r="O335" i="98"/>
  <c r="O375" i="98"/>
  <c r="O392" i="98"/>
  <c r="O272" i="98"/>
  <c r="O336" i="98"/>
  <c r="O92" i="98"/>
  <c r="O441" i="98"/>
  <c r="O55" i="98"/>
  <c r="O141" i="98"/>
  <c r="O453" i="98"/>
  <c r="O451" i="98"/>
  <c r="O462" i="98"/>
  <c r="O528" i="98"/>
  <c r="O308" i="98"/>
  <c r="O514" i="98"/>
  <c r="O318" i="98"/>
  <c r="O48" i="98"/>
  <c r="O518" i="98"/>
  <c r="O148" i="98"/>
  <c r="O249" i="98"/>
  <c r="O374" i="98"/>
  <c r="O94" i="98"/>
  <c r="O14" i="98"/>
  <c r="O401" i="98"/>
  <c r="O161" i="98"/>
  <c r="O434" i="98"/>
  <c r="O214" i="98"/>
  <c r="O486" i="98"/>
  <c r="O515" i="98"/>
  <c r="O45" i="98"/>
  <c r="O338" i="98"/>
  <c r="O541" i="98"/>
  <c r="O291" i="98"/>
  <c r="O87" i="98"/>
  <c r="O548" i="98"/>
  <c r="O137" i="98"/>
  <c r="O169" i="98"/>
  <c r="O67" i="98"/>
  <c r="O68" i="98"/>
  <c r="O49" i="98"/>
  <c r="O116" i="98"/>
  <c r="O194" i="98"/>
  <c r="O444" i="98"/>
  <c r="O244" i="98"/>
  <c r="O465" i="98"/>
  <c r="O298" i="98"/>
  <c r="O182" i="98"/>
  <c r="O371" i="98"/>
  <c r="O212" i="98"/>
  <c r="O435" i="98"/>
  <c r="O482" i="98"/>
  <c r="O20" i="98"/>
  <c r="O242" i="98"/>
  <c r="O398" i="98"/>
  <c r="O134" i="98"/>
  <c r="O97" i="98"/>
  <c r="O304" i="98"/>
  <c r="O313" i="98"/>
  <c r="O341" i="98"/>
  <c r="O382" i="98"/>
  <c r="O353" i="98"/>
  <c r="O277" i="98"/>
  <c r="O44" i="98"/>
  <c r="O540" i="98"/>
  <c r="O275" i="98"/>
  <c r="O262" i="98"/>
  <c r="O278" i="98"/>
  <c r="O386" i="98"/>
  <c r="O364" i="98"/>
  <c r="O362" i="98"/>
  <c r="O142" i="98"/>
  <c r="O419" i="98"/>
  <c r="O251" i="98"/>
  <c r="O30" i="98"/>
  <c r="O74" i="98"/>
  <c r="O127" i="98"/>
  <c r="O311" i="98"/>
  <c r="O259" i="98"/>
  <c r="O549" i="98"/>
  <c r="O467" i="98"/>
  <c r="O179" i="98"/>
  <c r="O390" i="98"/>
  <c r="O222" i="98"/>
  <c r="O484" i="98"/>
  <c r="O211" i="98"/>
  <c r="O425" i="98"/>
  <c r="O207" i="98"/>
  <c r="O380" i="98"/>
  <c r="O421" i="98"/>
  <c r="O405" i="98"/>
  <c r="O163" i="98"/>
  <c r="O314" i="98"/>
  <c r="O543" i="98"/>
  <c r="O150" i="98"/>
  <c r="O60" i="98"/>
  <c r="O381" i="98"/>
  <c r="O503" i="98"/>
  <c r="O436" i="98"/>
  <c r="O59" i="98"/>
  <c r="O33" i="98"/>
  <c r="O457" i="98"/>
  <c r="O198" i="98"/>
  <c r="O358" i="98"/>
  <c r="O131" i="98"/>
  <c r="O84" i="98"/>
  <c r="O65" i="98"/>
  <c r="O468" i="98"/>
  <c r="O500" i="98"/>
  <c r="O113" i="98"/>
  <c r="O471" i="98"/>
  <c r="O218" i="98"/>
  <c r="O320" i="98"/>
  <c r="O361" i="98"/>
  <c r="O487" i="98"/>
  <c r="O432" i="98"/>
  <c r="O226" i="98"/>
  <c r="O205" i="98"/>
  <c r="O469" i="98"/>
  <c r="O147" i="98"/>
  <c r="O122" i="98"/>
  <c r="O497" i="98"/>
  <c r="O231" i="98"/>
  <c r="O472" i="98"/>
  <c r="O414" i="98"/>
  <c r="O513" i="98"/>
  <c r="O355" i="98"/>
  <c r="O132" i="98"/>
  <c r="O19" i="98"/>
  <c r="O233" i="98"/>
  <c r="O31" i="98"/>
  <c r="O32" i="98"/>
  <c r="O238" i="98"/>
  <c r="O378" i="98"/>
  <c r="O174" i="98"/>
  <c r="O269" i="98"/>
  <c r="O229" i="98"/>
  <c r="O343" i="98"/>
  <c r="O295" i="98"/>
  <c r="O95" i="98"/>
  <c r="O149" i="98"/>
  <c r="O508" i="98"/>
  <c r="O52" i="98"/>
  <c r="O36" i="98"/>
  <c r="O294" i="98"/>
  <c r="O101" i="98"/>
  <c r="O160" i="98"/>
  <c r="O79" i="98"/>
  <c r="O395" i="98"/>
  <c r="O388" i="98"/>
  <c r="O346" i="98"/>
  <c r="O145" i="98"/>
  <c r="O542" i="98"/>
  <c r="O223" i="98"/>
  <c r="O352" i="98"/>
  <c r="O210" i="98"/>
  <c r="O144" i="98"/>
  <c r="O220" i="98"/>
  <c r="O100" i="98"/>
  <c r="O135" i="98"/>
  <c r="O333" i="98"/>
  <c r="O433" i="98"/>
  <c r="O62" i="98"/>
  <c r="O85" i="98"/>
  <c r="O140" i="98"/>
  <c r="O307" i="98"/>
  <c r="O354" i="98"/>
  <c r="O525" i="98"/>
  <c r="O217" i="98"/>
  <c r="O230" i="98"/>
  <c r="O376" i="98"/>
  <c r="O50" i="98"/>
  <c r="O305" i="98"/>
  <c r="O412" i="98"/>
  <c r="O219" i="98"/>
  <c r="O42" i="98"/>
  <c r="O126" i="98"/>
  <c r="O464" i="98"/>
  <c r="O282" i="98"/>
  <c r="O61" i="98"/>
  <c r="O138" i="98"/>
  <c r="O177" i="98"/>
  <c r="O202" i="98"/>
  <c r="O492" i="98"/>
  <c r="O439" i="98"/>
  <c r="O257" i="98"/>
  <c r="O82" i="98"/>
  <c r="O64" i="98"/>
  <c r="O117" i="98"/>
  <c r="O209" i="98"/>
  <c r="O215" i="98"/>
  <c r="O526" i="98"/>
  <c r="O373" i="98"/>
  <c r="O394" i="98"/>
  <c r="O221" i="98"/>
  <c r="O424" i="98"/>
  <c r="O359" i="98"/>
  <c r="O332" i="98"/>
  <c r="O98" i="98"/>
  <c r="O397" i="98"/>
  <c r="O199" i="98"/>
  <c r="O104" i="98"/>
  <c r="O524" i="98"/>
  <c r="O283" i="98"/>
  <c r="O166" i="98"/>
  <c r="O157" i="98"/>
  <c r="O488" i="98"/>
  <c r="O339" i="98"/>
  <c r="O119" i="98"/>
  <c r="O316" i="98"/>
  <c r="O449" i="98"/>
  <c r="O63" i="98"/>
  <c r="O309" i="98"/>
  <c r="O124" i="98"/>
  <c r="O303" i="98"/>
  <c r="O184" i="98"/>
  <c r="O235" i="98"/>
  <c r="O319" i="98"/>
  <c r="O302" i="98"/>
  <c r="O477" i="98"/>
  <c r="O171" i="98"/>
  <c r="O252" i="98"/>
  <c r="O99" i="98"/>
  <c r="O527" i="98"/>
  <c r="O536" i="98"/>
  <c r="O165" i="98"/>
  <c r="O369" i="98"/>
  <c r="O415" i="98"/>
  <c r="O417" i="98"/>
  <c r="O102" i="98"/>
  <c r="O456" i="98"/>
  <c r="O473" i="98"/>
  <c r="O317" i="98"/>
  <c r="O37" i="98"/>
  <c r="O443" i="98"/>
  <c r="O232" i="98"/>
  <c r="O324" i="98"/>
  <c r="O253" i="98"/>
  <c r="O529" i="98"/>
  <c r="O429" i="98"/>
  <c r="O240" i="98"/>
  <c r="O342" i="98"/>
  <c r="O377" i="98"/>
  <c r="O234" i="98"/>
  <c r="O103" i="98"/>
  <c r="O247" i="98"/>
  <c r="O348" i="98"/>
  <c r="O106" i="98"/>
  <c r="O263" i="98"/>
  <c r="O406" i="98"/>
  <c r="O350" i="98"/>
  <c r="O91" i="98"/>
  <c r="O491" i="98"/>
  <c r="O331" i="98"/>
  <c r="O274" i="98"/>
  <c r="O54" i="98"/>
  <c r="O57" i="98"/>
  <c r="O289" i="98"/>
  <c r="O43" i="98"/>
  <c r="O172" i="98"/>
  <c r="O493" i="98"/>
  <c r="O123" i="98"/>
  <c r="O501" i="98"/>
  <c r="O290" i="98"/>
  <c r="O236" i="98"/>
  <c r="O170" i="98"/>
  <c r="O213" i="98"/>
  <c r="O323" i="98"/>
  <c r="O400" i="98"/>
  <c r="O110" i="98"/>
  <c r="O490" i="98"/>
  <c r="O505" i="98"/>
  <c r="O345" i="98"/>
  <c r="O66" i="98"/>
  <c r="O504" i="98"/>
  <c r="O494" i="98"/>
  <c r="O24" i="98"/>
  <c r="O86" i="98"/>
  <c r="O502" i="98"/>
  <c r="O260" i="98"/>
  <c r="O279" i="98"/>
  <c r="O379" i="98"/>
  <c r="O326" i="98"/>
  <c r="O286" i="98"/>
  <c r="O146" i="98"/>
  <c r="O389" i="98"/>
  <c r="O153" i="98"/>
  <c r="O200" i="98"/>
  <c r="O246" i="98"/>
  <c r="O351" i="98"/>
  <c r="O162" i="98"/>
  <c r="O176" i="98"/>
  <c r="O38" i="98"/>
  <c r="O239" i="98"/>
  <c r="O22" i="98"/>
  <c r="O250" i="98"/>
  <c r="O478" i="98"/>
  <c r="O80" i="98"/>
  <c r="O125" i="98"/>
  <c r="O450" i="98"/>
  <c r="O452" i="98"/>
  <c r="O28" i="98"/>
  <c r="O533" i="98"/>
  <c r="O70" i="98"/>
  <c r="O268" i="98"/>
  <c r="O114" i="98"/>
  <c r="O26" i="98"/>
  <c r="O264" i="98"/>
  <c r="O180" i="98"/>
  <c r="O396" i="98"/>
  <c r="O522" i="98"/>
  <c r="O248" i="98"/>
  <c r="O474" i="98"/>
  <c r="O183" i="98"/>
  <c r="O427" i="98"/>
  <c r="O495" i="98"/>
  <c r="O463" i="98"/>
  <c r="O297" i="98"/>
  <c r="O40" i="98"/>
  <c r="O534" i="98"/>
  <c r="O442" i="98"/>
  <c r="O71" i="98"/>
  <c r="O393" i="98"/>
  <c r="O399" i="98"/>
  <c r="O255" i="98"/>
  <c r="O109" i="98"/>
  <c r="O306" i="98"/>
  <c r="O480" i="98"/>
  <c r="O327" i="98"/>
  <c r="O105" i="98"/>
  <c r="O330" i="98"/>
  <c r="O365" i="98"/>
  <c r="O224" i="98"/>
  <c r="O403" i="98"/>
  <c r="O411" i="98"/>
  <c r="O192" i="98"/>
  <c r="O312" i="98"/>
  <c r="O366" i="98"/>
  <c r="O363" i="98"/>
  <c r="O128" i="98"/>
  <c r="O440" i="98"/>
  <c r="O481" i="98"/>
  <c r="O197" i="98"/>
  <c r="O77" i="98"/>
  <c r="O23" i="98"/>
  <c r="O115" i="98"/>
  <c r="O271" i="98"/>
  <c r="O46" i="98"/>
  <c r="O72" i="98"/>
  <c r="O437" i="98"/>
  <c r="O227" i="98"/>
  <c r="O189" i="98"/>
  <c r="O511" i="98"/>
  <c r="O418" i="98"/>
  <c r="O168" i="98"/>
  <c r="O25" i="98"/>
  <c r="AG15" i="95"/>
  <c r="S13" i="98" l="1"/>
  <c r="T13" i="98" s="1"/>
  <c r="S15" i="93"/>
  <c r="T15" i="93" s="1"/>
  <c r="S15" i="97"/>
  <c r="T15" i="9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<sst xmlns="http://schemas.openxmlformats.org/spreadsheetml/2006/main" count="1081" uniqueCount="104">
  <si>
    <t>Cost Trends of Electric Utility Construction</t>
  </si>
  <si>
    <t>Distribution Plant Costs - Plateau region</t>
  </si>
  <si>
    <t>Year</t>
  </si>
  <si>
    <t>Index</t>
  </si>
  <si>
    <t>% Change</t>
  </si>
  <si>
    <t>Projects' costs escalated to:</t>
  </si>
  <si>
    <t>-</t>
  </si>
  <si>
    <t>* 2024 and 2025 estimated (10y average).</t>
  </si>
  <si>
    <t>Service Type</t>
  </si>
  <si>
    <t>Street Lighting</t>
  </si>
  <si>
    <t>Residential Single Family</t>
  </si>
  <si>
    <t>General Service</t>
  </si>
  <si>
    <t>Residential Multiple Dwelling</t>
  </si>
  <si>
    <t>(#)</t>
  </si>
  <si>
    <t>Min</t>
  </si>
  <si>
    <t>Max</t>
  </si>
  <si>
    <t>Range</t>
  </si>
  <si>
    <t>(kW)</t>
  </si>
  <si>
    <t>Total capacity</t>
  </si>
  <si>
    <t>($/site)</t>
  </si>
  <si>
    <t>Total cost</t>
  </si>
  <si>
    <t>Handy-Whitman Index</t>
  </si>
  <si>
    <t>HANDY-WHITMAN - ANNUAL AVERAGE COST INDEX (1973=100)</t>
  </si>
  <si>
    <t>Cost, average</t>
  </si>
  <si>
    <t>(#, accumulated)</t>
  </si>
  <si>
    <t>(2025$)</t>
  </si>
  <si>
    <t>Sites, accum.</t>
  </si>
  <si>
    <t>Sites</t>
  </si>
  <si>
    <t>(2025$/site)</t>
  </si>
  <si>
    <t>(Company Investment with proposed MIL applied to historical sample)</t>
  </si>
  <si>
    <t>Proposed 2025</t>
  </si>
  <si>
    <t>Aproved 2011</t>
  </si>
  <si>
    <t>Company Invest. Per MIL</t>
  </si>
  <si>
    <t>Period</t>
  </si>
  <si>
    <t>First year</t>
  </si>
  <si>
    <t>Last year</t>
  </si>
  <si>
    <t>3 years</t>
  </si>
  <si>
    <t>5 years</t>
  </si>
  <si>
    <t>Number of sites</t>
  </si>
  <si>
    <t>Effective date</t>
  </si>
  <si>
    <t>Previous study</t>
  </si>
  <si>
    <t>Present date</t>
  </si>
  <si>
    <t>2009 MIL Study</t>
  </si>
  <si>
    <t>Total cost, not inflated</t>
  </si>
  <si>
    <t>Total cost, inflated</t>
  </si>
  <si>
    <t>Average cost, inflated</t>
  </si>
  <si>
    <t>Median cost, inflated</t>
  </si>
  <si>
    <t>(000’s $, 2025$)</t>
  </si>
  <si>
    <t>(000’s $)</t>
  </si>
  <si>
    <t>Previous study proposed a fixed+variable MIL of</t>
  </si>
  <si>
    <t>$5545+$285/kW</t>
  </si>
  <si>
    <t>Typical customer has 5kW.</t>
  </si>
  <si>
    <t>($/kW, 2025$)</t>
  </si>
  <si>
    <t>Service Type:</t>
  </si>
  <si>
    <t>Period:</t>
  </si>
  <si>
    <t>2014 - 2023</t>
  </si>
  <si>
    <t>Table - Handy-Whitman Index</t>
  </si>
  <si>
    <t>Service Type Dataset</t>
  </si>
  <si>
    <t>Table - Historical Expansion Costs</t>
  </si>
  <si>
    <t>Figure - Company Investment: Proposed vs. Approved MIL</t>
  </si>
  <si>
    <t>Extension costs</t>
  </si>
  <si>
    <t>Table - Comparison: 2009 Study</t>
  </si>
  <si>
    <t>Table - Comparison: Three and five-years periods</t>
  </si>
  <si>
    <r>
      <t xml:space="preserve">Average cost </t>
    </r>
    <r>
      <rPr>
        <sz val="9"/>
        <color theme="1" tint="0.499984740745262"/>
        <rFont val="Aptos Narrow"/>
        <family val="2"/>
        <scheme val="minor"/>
      </rPr>
      <t>(2025$/site)</t>
    </r>
  </si>
  <si>
    <r>
      <t>Median cost</t>
    </r>
    <r>
      <rPr>
        <sz val="9"/>
        <color rgb="FF000000"/>
        <rFont val="Aptos Narrow"/>
        <family val="2"/>
        <scheme val="minor"/>
      </rPr>
      <t xml:space="preserve"> </t>
    </r>
    <r>
      <rPr>
        <sz val="9"/>
        <color theme="1" tint="0.499984740745262"/>
        <rFont val="Aptos Narrow"/>
        <family val="2"/>
        <scheme val="minor"/>
      </rPr>
      <t>(2025$/site)</t>
    </r>
  </si>
  <si>
    <r>
      <t>Total Cost, not inflated</t>
    </r>
    <r>
      <rPr>
        <sz val="8"/>
        <color theme="1" tint="0.499984740745262"/>
        <rFont val="Aptos Narrow"/>
        <family val="2"/>
        <scheme val="minor"/>
      </rPr>
      <t xml:space="preserve"> ($000)</t>
    </r>
  </si>
  <si>
    <r>
      <t>Median Cost, inflated</t>
    </r>
    <r>
      <rPr>
        <b/>
        <sz val="8"/>
        <color theme="1" tint="0.499984740745262"/>
        <rFont val="Aptos Narrow"/>
        <family val="2"/>
        <scheme val="minor"/>
      </rPr>
      <t xml:space="preserve"> ($/site, 2025$)</t>
    </r>
  </si>
  <si>
    <r>
      <t>Total Cost, inflated</t>
    </r>
    <r>
      <rPr>
        <sz val="8"/>
        <color theme="1" tint="0.499984740745262"/>
        <rFont val="Aptos Narrow"/>
        <family val="2"/>
        <scheme val="minor"/>
      </rPr>
      <t xml:space="preserve"> ($000, 2025$)</t>
    </r>
  </si>
  <si>
    <r>
      <t xml:space="preserve">Average Cost, inflated </t>
    </r>
    <r>
      <rPr>
        <sz val="8"/>
        <color theme="1" tint="0.499984740745262"/>
        <rFont val="Aptos Narrow"/>
        <family val="2"/>
        <scheme val="minor"/>
      </rPr>
      <t>($/kW, 2025$)</t>
    </r>
  </si>
  <si>
    <r>
      <t>Median Cost, inflated</t>
    </r>
    <r>
      <rPr>
        <b/>
        <sz val="8"/>
        <color theme="1" tint="0.499984740745262"/>
        <rFont val="Aptos Narrow"/>
        <family val="2"/>
        <scheme val="minor"/>
      </rPr>
      <t xml:space="preserve"> ($/kW, 2025$)</t>
    </r>
  </si>
  <si>
    <r>
      <t xml:space="preserve">Average Cost, inflated </t>
    </r>
    <r>
      <rPr>
        <sz val="8"/>
        <color theme="1" tint="0.499984740745262"/>
        <rFont val="Aptos Narrow"/>
        <family val="2"/>
        <scheme val="minor"/>
      </rPr>
      <t>($/site, 2025$)</t>
    </r>
  </si>
  <si>
    <t>Dataset - Capacities per range (kW)</t>
  </si>
  <si>
    <t>Dataset - Costs per range ($/kW)</t>
  </si>
  <si>
    <t>Capacity</t>
  </si>
  <si>
    <t>Per range dataset</t>
  </si>
  <si>
    <r>
      <t xml:space="preserve">Total capacity </t>
    </r>
    <r>
      <rPr>
        <sz val="9"/>
        <color theme="1" tint="0.499984740745262"/>
        <rFont val="Aptos Narrow"/>
        <family val="2"/>
        <scheme val="minor"/>
      </rPr>
      <t>(kW)</t>
    </r>
  </si>
  <si>
    <r>
      <t>Range</t>
    </r>
    <r>
      <rPr>
        <sz val="9"/>
        <color theme="1" tint="0.499984740745262"/>
        <rFont val="Aptos Narrow"/>
        <family val="2"/>
        <scheme val="minor"/>
      </rPr>
      <t xml:space="preserve"> (kW)</t>
    </r>
  </si>
  <si>
    <r>
      <t xml:space="preserve">Average cost </t>
    </r>
    <r>
      <rPr>
        <sz val="9"/>
        <color theme="1" tint="0.499984740745262"/>
        <rFont val="Aptos Narrow"/>
        <family val="2"/>
        <scheme val="minor"/>
      </rPr>
      <t>(2025$/kW)</t>
    </r>
  </si>
  <si>
    <r>
      <t>Median cost</t>
    </r>
    <r>
      <rPr>
        <sz val="9"/>
        <color rgb="FF000000"/>
        <rFont val="Aptos Narrow"/>
        <family val="2"/>
        <scheme val="minor"/>
      </rPr>
      <t xml:space="preserve"> </t>
    </r>
    <r>
      <rPr>
        <sz val="9"/>
        <color theme="1" tint="0.499984740745262"/>
        <rFont val="Aptos Narrow"/>
        <family val="2"/>
        <scheme val="minor"/>
      </rPr>
      <t>(2025$/kW)</t>
    </r>
  </si>
  <si>
    <t>Total ($)</t>
  </si>
  <si>
    <t>Avrg cost ($/unit)</t>
  </si>
  <si>
    <t>Units (cust, kW)</t>
  </si>
  <si>
    <t>Calculated</t>
  </si>
  <si>
    <t>Dataset</t>
  </si>
  <si>
    <t>Project ID</t>
  </si>
  <si>
    <t>Residential Single Family -Company Investment: Proposed vs. Approved MILs (2025 dollars)</t>
  </si>
  <si>
    <t>Residential Multiple Dwelling - Company Investment: Proposed vs. Approved MILs (2025 dollars)</t>
  </si>
  <si>
    <t>General Service - Company Investment: Proposed vs. Approved MILs (2025 dollars)</t>
  </si>
  <si>
    <t>Street Lighting - Company Investment: Proposed vs. Approved MILs (2025 dollars)</t>
  </si>
  <si>
    <r>
      <t>Total Cost, not inflated</t>
    </r>
    <r>
      <rPr>
        <sz val="10"/>
        <color theme="1" tint="0.499984740745262"/>
        <rFont val="Arial"/>
        <family val="2"/>
      </rPr>
      <t xml:space="preserve"> ($000)</t>
    </r>
  </si>
  <si>
    <r>
      <t>Total Cost, inflated</t>
    </r>
    <r>
      <rPr>
        <sz val="10"/>
        <color theme="1" tint="0.499984740745262"/>
        <rFont val="Arial"/>
        <family val="2"/>
      </rPr>
      <t xml:space="preserve"> ($000, 2025$)</t>
    </r>
  </si>
  <si>
    <t>ATCO Electric Yukon (AEY)</t>
  </si>
  <si>
    <t>AEY-YEC 2025 Terms &amp; Conditions of Service</t>
  </si>
  <si>
    <t>Maximum Investment Levels (MILs) Study</t>
  </si>
  <si>
    <t>Lights</t>
  </si>
  <si>
    <t>Lights, accum.</t>
  </si>
  <si>
    <t>(2025$/light)</t>
  </si>
  <si>
    <t>($/light)</t>
  </si>
  <si>
    <r>
      <t xml:space="preserve">Average cost </t>
    </r>
    <r>
      <rPr>
        <sz val="10"/>
        <color theme="1" tint="0.499984740745262"/>
        <rFont val="Arial"/>
        <family val="2"/>
      </rPr>
      <t>(2025$/light)</t>
    </r>
  </si>
  <si>
    <r>
      <t xml:space="preserve">Median cost </t>
    </r>
    <r>
      <rPr>
        <sz val="10"/>
        <color theme="1" tint="0.499984740745262"/>
        <rFont val="Arial"/>
        <family val="2"/>
      </rPr>
      <t>(2025$/light)</t>
    </r>
  </si>
  <si>
    <r>
      <t xml:space="preserve">Average Cost, inflated </t>
    </r>
    <r>
      <rPr>
        <sz val="10"/>
        <color theme="1" tint="0.499984740745262"/>
        <rFont val="Arial"/>
        <family val="2"/>
      </rPr>
      <t>($/light, 2025$)</t>
    </r>
  </si>
  <si>
    <r>
      <t>Median Cost, inflated</t>
    </r>
    <r>
      <rPr>
        <b/>
        <sz val="10"/>
        <color theme="1" tint="0.499984740745262"/>
        <rFont val="Arial"/>
        <family val="2"/>
      </rPr>
      <t xml:space="preserve"> ($/light, 2025$)</t>
    </r>
  </si>
  <si>
    <t>($/kW)</t>
  </si>
  <si>
    <t>(2025$/kW)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</si>
</sst>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_m_m_m"/>
    <numFmt numFmtId="165" formatCode="0.0"/>
    <numFmt numFmtId="166" formatCode="#,##0.00_m_m"/>
    <numFmt numFmtId="167" formatCode="#,##0.00_)"/>
    <numFmt numFmtId="168" formatCode="#,##0_)"/>
    <numFmt numFmtId="169" formatCode="0.0%_m;;@_m"/>
    <numFmt numFmtId="170" formatCode="#,##0.0_m"/>
    <numFmt numFmtId="171" formatCode="0_);\(0\)"/>
    <numFmt numFmtId="172" formatCode="#,##0.0_)"/>
    <numFmt numFmtId="173" formatCode="#,##0.00_m;;&quot;&quot;"/>
    <numFmt numFmtId="174" formatCode="#,##0_m;;&quot;&quot;"/>
    <numFmt numFmtId="175" formatCode="000"/>
  </numFmts>
  <fonts count="4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9"/>
      <color theme="1" tint="0.499984740745262"/>
      <name val="Aptos Narrow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theme="1" tint="0.499984740745262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8"/>
      <color theme="1" tint="0.499984740745262"/>
      <name val="Aptos Narrow"/>
      <family val="2"/>
      <scheme val="minor"/>
    </font>
    <font>
      <sz val="8"/>
      <color theme="1" tint="0.499984740745262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rgb="FF000000"/>
      <name val="Aptos Narrow"/>
      <family val="2"/>
      <scheme val="minor"/>
    </font>
    <font>
      <sz val="9"/>
      <color rgb="FF0000FF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9"/>
      <color theme="1" tint="0.499984740745262"/>
      <name val="Aptos Narrow"/>
      <family val="2"/>
      <scheme val="minor"/>
    </font>
    <font>
      <b/>
      <sz val="9"/>
      <color rgb="FF0000FF"/>
      <name val="Aptos Narrow"/>
      <family val="2"/>
      <scheme val="minor"/>
    </font>
    <font>
      <sz val="10"/>
      <color rgb="FF0000FF"/>
      <name val="Aptos Narrow"/>
      <family val="2"/>
      <scheme val="minor"/>
    </font>
    <font>
      <b/>
      <sz val="10"/>
      <color theme="1" tint="0.499984740745262"/>
      <name val="Aptos Narrow"/>
      <family val="2"/>
      <scheme val="minor"/>
    </font>
    <font>
      <sz val="10"/>
      <color theme="1" tint="0.499984740745262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1" tint="0.499984740745262"/>
      <name val="Arial"/>
      <family val="2"/>
    </font>
    <font>
      <b/>
      <sz val="10"/>
      <color rgb="FF0000FF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AF8E4"/>
        <bgColor indexed="64"/>
      </patternFill>
    </fill>
    <fill>
      <patternFill patternType="solid">
        <fgColor rgb="FFEAF8E4"/>
        <bgColor indexed="9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1" fillId="0" borderId="0"/>
    <xf numFmtId="0" fontId="6" fillId="0" borderId="0" applyNumberForma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2">
    <xf numFmtId="0" fontId="0" fillId="0" borderId="0" xfId="0"/>
    <xf numFmtId="0" fontId="3" fillId="0" borderId="1" xfId="0" applyFont="1" applyBorder="1"/>
    <xf numFmtId="0" fontId="8" fillId="0" borderId="0" xfId="10" applyFont="1"/>
    <xf numFmtId="0" fontId="9" fillId="0" borderId="0" xfId="10" applyFont="1" applyAlignment="1">
      <alignment horizontal="right"/>
    </xf>
    <xf numFmtId="0" fontId="9" fillId="0" borderId="0" xfId="10" applyFont="1" applyAlignment="1">
      <alignment horizontal="center"/>
    </xf>
    <xf numFmtId="0" fontId="9" fillId="0" borderId="0" xfId="10" applyFont="1"/>
    <xf numFmtId="1" fontId="9" fillId="0" borderId="0" xfId="10" applyNumberFormat="1" applyFont="1" applyAlignment="1">
      <alignment horizontal="center"/>
    </xf>
    <xf numFmtId="0" fontId="8" fillId="0" borderId="0" xfId="0" applyFont="1"/>
    <xf numFmtId="0" fontId="14" fillId="0" borderId="0" xfId="0" applyFont="1"/>
    <xf numFmtId="0" fontId="12" fillId="0" borderId="0" xfId="0" applyFont="1"/>
    <xf numFmtId="0" fontId="12" fillId="3" borderId="0" xfId="0" applyFont="1" applyFill="1"/>
    <xf numFmtId="0" fontId="12" fillId="0" borderId="1" xfId="0" applyFont="1" applyBorder="1"/>
    <xf numFmtId="0" fontId="11" fillId="0" borderId="0" xfId="0" applyFont="1"/>
    <xf numFmtId="0" fontId="11" fillId="0" borderId="1" xfId="0" applyFont="1" applyBorder="1"/>
    <xf numFmtId="0" fontId="17" fillId="0" borderId="0" xfId="0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171" fontId="20" fillId="0" borderId="0" xfId="1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168" fontId="20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12" fillId="0" borderId="0" xfId="0" applyNumberFormat="1" applyFont="1"/>
    <xf numFmtId="171" fontId="17" fillId="0" borderId="0" xfId="1" applyNumberFormat="1" applyFont="1" applyAlignment="1">
      <alignment horizontal="center"/>
    </xf>
    <xf numFmtId="9" fontId="14" fillId="0" borderId="0" xfId="12" applyFont="1" applyAlignment="1">
      <alignment horizontal="center"/>
    </xf>
    <xf numFmtId="168" fontId="17" fillId="0" borderId="0" xfId="0" applyNumberFormat="1" applyFont="1" applyAlignment="1">
      <alignment horizontal="center"/>
    </xf>
    <xf numFmtId="3" fontId="11" fillId="4" borderId="0" xfId="0" applyNumberFormat="1" applyFont="1" applyFill="1" applyAlignment="1">
      <alignment horizontal="center"/>
    </xf>
    <xf numFmtId="0" fontId="1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8" fontId="12" fillId="0" borderId="0" xfId="0" applyNumberFormat="1" applyFont="1"/>
    <xf numFmtId="168" fontId="12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3" fontId="23" fillId="0" borderId="1" xfId="0" applyNumberFormat="1" applyFont="1" applyBorder="1" applyAlignment="1">
      <alignment horizontal="center"/>
    </xf>
    <xf numFmtId="167" fontId="12" fillId="0" borderId="0" xfId="0" applyNumberFormat="1" applyFont="1"/>
    <xf numFmtId="0" fontId="13" fillId="0" borderId="0" xfId="0" applyFont="1" applyAlignment="1">
      <alignment horizontal="center"/>
    </xf>
    <xf numFmtId="1" fontId="15" fillId="0" borderId="0" xfId="0" applyNumberFormat="1" applyFont="1" applyAlignment="1">
      <alignment horizontal="left" vertical="center" wrapText="1" readingOrder="1"/>
    </xf>
    <xf numFmtId="0" fontId="16" fillId="0" borderId="0" xfId="0" applyFont="1"/>
    <xf numFmtId="3" fontId="22" fillId="0" borderId="1" xfId="0" applyNumberFormat="1" applyFont="1" applyBorder="1" applyAlignment="1">
      <alignment horizontal="center"/>
    </xf>
    <xf numFmtId="166" fontId="12" fillId="0" borderId="0" xfId="0" applyNumberFormat="1" applyFont="1"/>
    <xf numFmtId="171" fontId="24" fillId="0" borderId="0" xfId="1" applyNumberFormat="1" applyFont="1" applyAlignment="1">
      <alignment horizontal="center"/>
    </xf>
    <xf numFmtId="168" fontId="24" fillId="0" borderId="0" xfId="0" applyNumberFormat="1" applyFont="1" applyAlignment="1">
      <alignment horizontal="center"/>
    </xf>
    <xf numFmtId="171" fontId="12" fillId="0" borderId="0" xfId="1" applyNumberFormat="1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165" fontId="5" fillId="0" borderId="6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5" fontId="5" fillId="0" borderId="2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left"/>
    </xf>
    <xf numFmtId="0" fontId="13" fillId="0" borderId="0" xfId="0" applyFont="1"/>
    <xf numFmtId="0" fontId="9" fillId="0" borderId="1" xfId="0" applyFont="1" applyBorder="1" applyAlignment="1">
      <alignment horizontal="center"/>
    </xf>
    <xf numFmtId="1" fontId="12" fillId="0" borderId="0" xfId="0" applyNumberFormat="1" applyFont="1" applyAlignment="1">
      <alignment horizontal="center"/>
    </xf>
    <xf numFmtId="0" fontId="24" fillId="0" borderId="1" xfId="0" applyFont="1" applyBorder="1"/>
    <xf numFmtId="0" fontId="24" fillId="0" borderId="1" xfId="0" applyFont="1" applyBorder="1" applyAlignment="1">
      <alignment horizontal="left"/>
    </xf>
    <xf numFmtId="0" fontId="25" fillId="0" borderId="1" xfId="0" applyFont="1" applyBorder="1"/>
    <xf numFmtId="0" fontId="14" fillId="0" borderId="4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3" fontId="9" fillId="0" borderId="0" xfId="0" applyNumberFormat="1" applyFont="1" applyAlignment="1">
      <alignment horizontal="center"/>
    </xf>
    <xf numFmtId="3" fontId="10" fillId="4" borderId="0" xfId="0" applyNumberFormat="1" applyFont="1" applyFill="1" applyAlignment="1">
      <alignment horizontal="center"/>
    </xf>
    <xf numFmtId="165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11" fillId="0" borderId="0" xfId="0" applyFont="1" applyAlignment="1">
      <alignment vertical="center"/>
    </xf>
    <xf numFmtId="49" fontId="9" fillId="0" borderId="0" xfId="0" applyNumberFormat="1" applyFont="1" applyAlignment="1">
      <alignment horizontal="left"/>
    </xf>
    <xf numFmtId="172" fontId="12" fillId="0" borderId="0" xfId="0" applyNumberFormat="1" applyFont="1"/>
    <xf numFmtId="0" fontId="9" fillId="0" borderId="0" xfId="0" applyFont="1" applyAlignment="1">
      <alignment horizontal="left" vertical="center" readingOrder="1"/>
    </xf>
    <xf numFmtId="4" fontId="9" fillId="0" borderId="0" xfId="2" applyNumberFormat="1" applyFont="1" applyAlignment="1">
      <alignment horizontal="center" vertical="justify" readingOrder="1"/>
    </xf>
    <xf numFmtId="4" fontId="9" fillId="0" borderId="0" xfId="2" applyNumberFormat="1" applyFont="1" applyAlignment="1">
      <alignment horizontal="left" vertical="justify" readingOrder="1"/>
    </xf>
    <xf numFmtId="0" fontId="24" fillId="0" borderId="0" xfId="10" applyFont="1" applyAlignment="1">
      <alignment horizontal="center"/>
    </xf>
    <xf numFmtId="0" fontId="11" fillId="5" borderId="0" xfId="0" applyFont="1" applyFill="1"/>
    <xf numFmtId="0" fontId="12" fillId="5" borderId="0" xfId="0" applyFont="1" applyFill="1"/>
    <xf numFmtId="2" fontId="9" fillId="5" borderId="0" xfId="0" applyNumberFormat="1" applyFont="1" applyFill="1" applyAlignment="1">
      <alignment horizontal="center" vertical="center" wrapText="1" readingOrder="1"/>
    </xf>
    <xf numFmtId="0" fontId="11" fillId="2" borderId="0" xfId="0" applyFont="1" applyFill="1"/>
    <xf numFmtId="4" fontId="9" fillId="2" borderId="0" xfId="2" applyNumberFormat="1" applyFont="1" applyFill="1" applyAlignment="1">
      <alignment horizontal="left" vertical="justify" readingOrder="1"/>
    </xf>
    <xf numFmtId="0" fontId="12" fillId="2" borderId="0" xfId="0" applyFont="1" applyFill="1"/>
    <xf numFmtId="2" fontId="9" fillId="2" borderId="0" xfId="0" applyNumberFormat="1" applyFont="1" applyFill="1" applyAlignment="1">
      <alignment horizontal="center" vertical="center" wrapText="1" readingOrder="1"/>
    </xf>
    <xf numFmtId="0" fontId="8" fillId="0" borderId="0" xfId="0" applyFont="1" applyAlignment="1">
      <alignment horizontal="left"/>
    </xf>
    <xf numFmtId="0" fontId="0" fillId="0" borderId="1" xfId="0" applyBorder="1"/>
    <xf numFmtId="173" fontId="12" fillId="0" borderId="0" xfId="0" applyNumberFormat="1" applyFont="1" applyAlignment="1">
      <alignment horizontal="right"/>
    </xf>
    <xf numFmtId="174" fontId="12" fillId="0" borderId="0" xfId="0" applyNumberFormat="1" applyFont="1" applyAlignment="1">
      <alignment horizontal="right"/>
    </xf>
    <xf numFmtId="175" fontId="9" fillId="0" borderId="0" xfId="0" applyNumberFormat="1" applyFont="1" applyAlignment="1">
      <alignment horizontal="center" readingOrder="1"/>
    </xf>
    <xf numFmtId="175" fontId="9" fillId="0" borderId="0" xfId="0" applyNumberFormat="1" applyFont="1" applyAlignment="1">
      <alignment horizontal="center"/>
    </xf>
    <xf numFmtId="0" fontId="11" fillId="6" borderId="1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left" vertical="center" wrapText="1"/>
    </xf>
    <xf numFmtId="0" fontId="11" fillId="6" borderId="0" xfId="0" applyFont="1" applyFill="1" applyAlignment="1">
      <alignment horizontal="left" vertical="center" wrapText="1"/>
    </xf>
    <xf numFmtId="3" fontId="12" fillId="6" borderId="0" xfId="0" applyNumberFormat="1" applyFont="1" applyFill="1" applyAlignment="1">
      <alignment horizontal="center"/>
    </xf>
    <xf numFmtId="0" fontId="11" fillId="6" borderId="1" xfId="0" applyFont="1" applyFill="1" applyBorder="1"/>
    <xf numFmtId="0" fontId="12" fillId="6" borderId="1" xfId="0" applyFont="1" applyFill="1" applyBorder="1"/>
    <xf numFmtId="0" fontId="5" fillId="6" borderId="0" xfId="0" applyFont="1" applyFill="1" applyAlignment="1">
      <alignment horizontal="center"/>
    </xf>
    <xf numFmtId="168" fontId="12" fillId="6" borderId="0" xfId="0" applyNumberFormat="1" applyFont="1" applyFill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21" fillId="6" borderId="0" xfId="0" applyFont="1" applyFill="1" applyAlignment="1">
      <alignment vertical="center"/>
    </xf>
    <xf numFmtId="3" fontId="12" fillId="6" borderId="0" xfId="0" applyNumberFormat="1" applyFont="1" applyFill="1" applyAlignment="1">
      <alignment horizontal="center" vertical="center"/>
    </xf>
    <xf numFmtId="168" fontId="12" fillId="6" borderId="0" xfId="0" applyNumberFormat="1" applyFont="1" applyFill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/>
    </xf>
    <xf numFmtId="0" fontId="12" fillId="6" borderId="0" xfId="0" applyFont="1" applyFill="1"/>
    <xf numFmtId="0" fontId="11" fillId="6" borderId="1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9" fillId="6" borderId="0" xfId="10" applyFont="1" applyFill="1" applyAlignment="1">
      <alignment horizontal="center"/>
    </xf>
    <xf numFmtId="0" fontId="9" fillId="6" borderId="0" xfId="10" applyFont="1" applyFill="1" applyAlignment="1">
      <alignment horizontal="right"/>
    </xf>
    <xf numFmtId="0" fontId="10" fillId="6" borderId="1" xfId="10" applyFont="1" applyFill="1" applyBorder="1" applyAlignment="1">
      <alignment horizontal="center"/>
    </xf>
    <xf numFmtId="0" fontId="10" fillId="6" borderId="1" xfId="10" applyFont="1" applyFill="1" applyBorder="1" applyAlignment="1">
      <alignment horizontal="center" vertical="center" wrapText="1"/>
    </xf>
    <xf numFmtId="170" fontId="9" fillId="6" borderId="0" xfId="10" applyNumberFormat="1" applyFont="1" applyFill="1" applyAlignment="1">
      <alignment horizontal="right"/>
    </xf>
    <xf numFmtId="169" fontId="9" fillId="6" borderId="0" xfId="12" applyNumberFormat="1" applyFont="1" applyFill="1" applyAlignment="1">
      <alignment horizontal="right"/>
    </xf>
    <xf numFmtId="169" fontId="8" fillId="6" borderId="0" xfId="12" applyNumberFormat="1" applyFont="1" applyFill="1" applyAlignment="1">
      <alignment horizontal="right"/>
    </xf>
    <xf numFmtId="0" fontId="9" fillId="6" borderId="0" xfId="10" applyFont="1" applyFill="1"/>
    <xf numFmtId="0" fontId="10" fillId="0" borderId="0" xfId="0" applyFont="1" applyAlignment="1">
      <alignment horizontal="left" vertical="center" readingOrder="1"/>
    </xf>
    <xf numFmtId="0" fontId="27" fillId="0" borderId="0" xfId="0" applyFont="1"/>
    <xf numFmtId="0" fontId="27" fillId="0" borderId="1" xfId="0" applyFont="1" applyBorder="1"/>
    <xf numFmtId="0" fontId="30" fillId="0" borderId="1" xfId="0" applyFont="1" applyBorder="1"/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30" fillId="6" borderId="1" xfId="0" applyFont="1" applyFill="1" applyBorder="1" applyAlignment="1">
      <alignment vertical="center"/>
    </xf>
    <xf numFmtId="0" fontId="30" fillId="6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164" fontId="27" fillId="0" borderId="0" xfId="0" applyNumberFormat="1" applyFont="1"/>
    <xf numFmtId="173" fontId="27" fillId="0" borderId="0" xfId="0" applyNumberFormat="1" applyFont="1" applyAlignment="1">
      <alignment horizontal="right"/>
    </xf>
    <xf numFmtId="168" fontId="27" fillId="0" borderId="0" xfId="0" applyNumberFormat="1" applyFont="1"/>
    <xf numFmtId="167" fontId="27" fillId="0" borderId="0" xfId="0" applyNumberFormat="1" applyFont="1"/>
    <xf numFmtId="0" fontId="26" fillId="0" borderId="1" xfId="0" applyFont="1" applyBorder="1" applyAlignment="1">
      <alignment horizontal="center"/>
    </xf>
    <xf numFmtId="3" fontId="35" fillId="0" borderId="1" xfId="0" applyNumberFormat="1" applyFont="1" applyBorder="1" applyAlignment="1">
      <alignment horizontal="center"/>
    </xf>
    <xf numFmtId="3" fontId="36" fillId="0" borderId="1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7" fillId="0" borderId="13" xfId="0" applyFont="1" applyBorder="1"/>
    <xf numFmtId="0" fontId="27" fillId="0" borderId="3" xfId="0" applyFont="1" applyBorder="1"/>
    <xf numFmtId="0" fontId="30" fillId="0" borderId="14" xfId="0" applyFont="1" applyBorder="1"/>
    <xf numFmtId="0" fontId="27" fillId="0" borderId="4" xfId="0" applyFont="1" applyBorder="1"/>
    <xf numFmtId="0" fontId="27" fillId="0" borderId="1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164" fontId="27" fillId="0" borderId="3" xfId="0" applyNumberFormat="1" applyFont="1" applyBorder="1"/>
    <xf numFmtId="164" fontId="27" fillId="0" borderId="1" xfId="0" applyNumberFormat="1" applyFont="1" applyBorder="1"/>
    <xf numFmtId="164" fontId="27" fillId="0" borderId="4" xfId="0" applyNumberFormat="1" applyFont="1" applyBorder="1"/>
    <xf numFmtId="0" fontId="30" fillId="6" borderId="14" xfId="0" applyFont="1" applyFill="1" applyBorder="1" applyAlignment="1">
      <alignment horizontal="center" vertical="center" wrapText="1"/>
    </xf>
    <xf numFmtId="0" fontId="30" fillId="6" borderId="4" xfId="0" applyFont="1" applyFill="1" applyBorder="1" applyAlignment="1">
      <alignment horizontal="center" vertical="center" wrapText="1"/>
    </xf>
    <xf numFmtId="0" fontId="27" fillId="6" borderId="13" xfId="0" applyFont="1" applyFill="1" applyBorder="1" applyAlignment="1">
      <alignment horizontal="left" vertical="center" wrapText="1"/>
    </xf>
    <xf numFmtId="3" fontId="27" fillId="6" borderId="3" xfId="0" applyNumberFormat="1" applyFont="1" applyFill="1" applyBorder="1" applyAlignment="1">
      <alignment horizontal="center"/>
    </xf>
    <xf numFmtId="0" fontId="30" fillId="6" borderId="14" xfId="0" applyFont="1" applyFill="1" applyBorder="1" applyAlignment="1">
      <alignment horizontal="left" vertical="center" wrapText="1"/>
    </xf>
    <xf numFmtId="3" fontId="30" fillId="4" borderId="4" xfId="0" applyNumberFormat="1" applyFont="1" applyFill="1" applyBorder="1" applyAlignment="1">
      <alignment horizontal="center"/>
    </xf>
    <xf numFmtId="0" fontId="30" fillId="0" borderId="13" xfId="0" applyFont="1" applyBorder="1" applyAlignment="1">
      <alignment horizontal="center"/>
    </xf>
    <xf numFmtId="173" fontId="27" fillId="0" borderId="13" xfId="0" applyNumberFormat="1" applyFont="1" applyBorder="1" applyAlignment="1">
      <alignment horizontal="right"/>
    </xf>
    <xf numFmtId="9" fontId="26" fillId="0" borderId="0" xfId="12" applyFont="1" applyBorder="1" applyAlignment="1">
      <alignment horizontal="center"/>
    </xf>
    <xf numFmtId="173" fontId="27" fillId="0" borderId="14" xfId="0" applyNumberFormat="1" applyFont="1" applyBorder="1" applyAlignment="1">
      <alignment horizontal="right"/>
    </xf>
    <xf numFmtId="173" fontId="27" fillId="0" borderId="1" xfId="0" applyNumberFormat="1" applyFont="1" applyBorder="1" applyAlignment="1">
      <alignment horizontal="right"/>
    </xf>
    <xf numFmtId="0" fontId="27" fillId="0" borderId="4" xfId="0" applyFont="1" applyBorder="1" applyAlignment="1">
      <alignment horizontal="center"/>
    </xf>
    <xf numFmtId="0" fontId="30" fillId="0" borderId="13" xfId="0" applyFont="1" applyBorder="1"/>
    <xf numFmtId="0" fontId="26" fillId="6" borderId="13" xfId="0" applyFont="1" applyFill="1" applyBorder="1" applyAlignment="1">
      <alignment horizontal="center"/>
    </xf>
    <xf numFmtId="168" fontId="27" fillId="6" borderId="14" xfId="0" applyNumberFormat="1" applyFont="1" applyFill="1" applyBorder="1" applyAlignment="1">
      <alignment horizontal="center"/>
    </xf>
    <xf numFmtId="0" fontId="26" fillId="0" borderId="13" xfId="0" applyFont="1" applyBorder="1"/>
    <xf numFmtId="0" fontId="30" fillId="6" borderId="4" xfId="0" applyFont="1" applyFill="1" applyBorder="1" applyAlignment="1">
      <alignment horizontal="center" vertical="center"/>
    </xf>
    <xf numFmtId="3" fontId="27" fillId="6" borderId="3" xfId="0" applyNumberFormat="1" applyFont="1" applyFill="1" applyBorder="1" applyAlignment="1">
      <alignment horizontal="center" vertical="center"/>
    </xf>
    <xf numFmtId="0" fontId="30" fillId="0" borderId="14" xfId="0" applyFont="1" applyBorder="1" applyAlignment="1">
      <alignment horizontal="center"/>
    </xf>
    <xf numFmtId="168" fontId="27" fillId="6" borderId="3" xfId="0" applyNumberFormat="1" applyFont="1" applyFill="1" applyBorder="1" applyAlignment="1">
      <alignment horizontal="center" vertical="center"/>
    </xf>
    <xf numFmtId="0" fontId="30" fillId="0" borderId="3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168" fontId="27" fillId="0" borderId="3" xfId="0" applyNumberFormat="1" applyFont="1" applyBorder="1"/>
    <xf numFmtId="167" fontId="27" fillId="0" borderId="1" xfId="0" applyNumberFormat="1" applyFont="1" applyBorder="1"/>
    <xf numFmtId="0" fontId="30" fillId="0" borderId="4" xfId="0" applyFont="1" applyBorder="1" applyAlignment="1">
      <alignment horizontal="center"/>
    </xf>
    <xf numFmtId="168" fontId="27" fillId="6" borderId="1" xfId="0" applyNumberFormat="1" applyFont="1" applyFill="1" applyBorder="1" applyAlignment="1">
      <alignment horizontal="center"/>
    </xf>
    <xf numFmtId="0" fontId="37" fillId="0" borderId="0" xfId="0" applyFont="1"/>
    <xf numFmtId="0" fontId="38" fillId="0" borderId="0" xfId="0" applyFont="1" applyAlignment="1">
      <alignment horizontal="center"/>
    </xf>
    <xf numFmtId="0" fontId="38" fillId="0" borderId="0" xfId="0" applyFont="1"/>
    <xf numFmtId="0" fontId="31" fillId="0" borderId="15" xfId="0" applyFont="1" applyBorder="1"/>
    <xf numFmtId="0" fontId="39" fillId="0" borderId="17" xfId="0" applyFont="1" applyBorder="1"/>
    <xf numFmtId="0" fontId="39" fillId="0" borderId="16" xfId="0" applyFont="1" applyBorder="1"/>
    <xf numFmtId="0" fontId="39" fillId="0" borderId="0" xfId="0" applyFont="1"/>
    <xf numFmtId="1" fontId="28" fillId="0" borderId="10" xfId="0" applyNumberFormat="1" applyFont="1" applyBorder="1" applyAlignment="1">
      <alignment horizontal="left" vertical="center" wrapText="1" readingOrder="1"/>
    </xf>
    <xf numFmtId="0" fontId="29" fillId="0" borderId="11" xfId="0" applyFont="1" applyBorder="1"/>
    <xf numFmtId="0" fontId="31" fillId="0" borderId="11" xfId="0" applyFont="1" applyBorder="1"/>
    <xf numFmtId="0" fontId="39" fillId="0" borderId="12" xfId="0" applyFont="1" applyBorder="1"/>
    <xf numFmtId="171" fontId="32" fillId="0" borderId="0" xfId="1" applyNumberFormat="1" applyFont="1" applyBorder="1" applyAlignment="1">
      <alignment horizontal="center"/>
    </xf>
    <xf numFmtId="171" fontId="27" fillId="0" borderId="0" xfId="1" applyNumberFormat="1" applyFont="1" applyBorder="1" applyAlignment="1">
      <alignment horizontal="center"/>
    </xf>
    <xf numFmtId="0" fontId="31" fillId="0" borderId="10" xfId="0" applyFont="1" applyBorder="1"/>
    <xf numFmtId="0" fontId="39" fillId="0" borderId="11" xfId="0" applyFont="1" applyBorder="1"/>
    <xf numFmtId="0" fontId="27" fillId="0" borderId="12" xfId="0" applyFont="1" applyBorder="1"/>
    <xf numFmtId="0" fontId="30" fillId="6" borderId="13" xfId="0" applyFont="1" applyFill="1" applyBorder="1"/>
    <xf numFmtId="0" fontId="33" fillId="6" borderId="0" xfId="0" applyFont="1" applyFill="1" applyAlignment="1">
      <alignment vertical="center"/>
    </xf>
    <xf numFmtId="3" fontId="27" fillId="6" borderId="0" xfId="0" applyNumberFormat="1" applyFont="1" applyFill="1" applyAlignment="1">
      <alignment horizontal="center" vertical="center"/>
    </xf>
    <xf numFmtId="168" fontId="27" fillId="6" borderId="0" xfId="0" applyNumberFormat="1" applyFont="1" applyFill="1" applyAlignment="1">
      <alignment horizontal="center" vertical="center"/>
    </xf>
    <xf numFmtId="0" fontId="35" fillId="0" borderId="13" xfId="0" applyFont="1" applyBorder="1" applyAlignment="1">
      <alignment horizontal="center"/>
    </xf>
    <xf numFmtId="0" fontId="35" fillId="0" borderId="0" xfId="0" applyFont="1" applyAlignment="1">
      <alignment horizontal="center"/>
    </xf>
    <xf numFmtId="168" fontId="32" fillId="0" borderId="0" xfId="0" applyNumberFormat="1" applyFont="1" applyAlignment="1">
      <alignment horizontal="center"/>
    </xf>
    <xf numFmtId="168" fontId="27" fillId="0" borderId="0" xfId="0" applyNumberFormat="1" applyFont="1" applyAlignment="1">
      <alignment horizontal="center"/>
    </xf>
    <xf numFmtId="0" fontId="27" fillId="6" borderId="0" xfId="0" applyFont="1" applyFill="1"/>
    <xf numFmtId="0" fontId="26" fillId="6" borderId="0" xfId="0" applyFont="1" applyFill="1" applyAlignment="1">
      <alignment horizontal="center"/>
    </xf>
    <xf numFmtId="0" fontId="26" fillId="0" borderId="0" xfId="0" applyFont="1"/>
    <xf numFmtId="0" fontId="2" fillId="0" borderId="0" xfId="0" applyFont="1" applyAlignment="1">
      <alignment horizontal="center"/>
    </xf>
    <xf numFmtId="0" fontId="34" fillId="0" borderId="0" xfId="0" applyFont="1" applyAlignment="1">
      <alignment horizontal="left" vertical="center" readingOrder="1"/>
    </xf>
    <xf numFmtId="0" fontId="38" fillId="0" borderId="0" xfId="0" applyFont="1" applyAlignment="1">
      <alignment horizontal="center"/>
    </xf>
    <xf numFmtId="0" fontId="12" fillId="0" borderId="0" xfId="0" applyFont="1" applyAlignment="1">
      <alignment horizontal="center"/>
    </xf>
  </cellXfs>
  <cellStyles count="13">
    <cellStyle name="Comma" xfId="1" builtinId="3"/>
    <cellStyle name="Comma 2" xfId="4" xr:uid="{5A1B9FFA-E443-49A3-8804-7946CB4B9B40}"/>
    <cellStyle name="Currency 2" xfId="3" xr:uid="{8FCDF4C2-745C-47FB-82F1-4C7E5A17B81A}"/>
    <cellStyle name="Hyperlink 2" xfId="9" xr:uid="{1F050B4A-97DA-4E99-8F5A-D57A9C208506}"/>
    <cellStyle name="Normal" xfId="0" builtinId="0"/>
    <cellStyle name="Normal 10" xfId="6" xr:uid="{0D2B5B21-36F9-4344-B20D-CC3A76B33BB4}"/>
    <cellStyle name="Normal 2" xfId="2" xr:uid="{EF849967-8B4F-4916-BFB4-90D52FA4E4DF}"/>
    <cellStyle name="Normal 2 2" xfId="7" xr:uid="{6F384368-3C53-4252-8F18-EB41B336E92B}"/>
    <cellStyle name="Normal 3" xfId="5" xr:uid="{ADDE1B48-3975-47C3-84EF-FD09E1139255}"/>
    <cellStyle name="Normal 4" xfId="8" xr:uid="{4F887DF0-49A7-4D28-B29E-B43A1DC99C60}"/>
    <cellStyle name="Normal 5" xfId="10" xr:uid="{3E18D8D4-EDB3-458C-8E57-506FEBF25145}"/>
    <cellStyle name="Percent" xfId="12" builtinId="5"/>
    <cellStyle name="Percent 2" xfId="11" xr:uid="{BCE058A3-4EFF-4598-9BC3-5C0639B176D8}"/>
  </cellStyles>
  <dxfs count="0"/>
  <tableStyles count="0" defaultTableStyle="TableStyleMedium2" defaultPivotStyle="PivotStyleLight16"/>
  <colors>
    <mruColors>
      <color rgb="FFEAF8E4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601049868766401E-2"/>
          <c:y val="2.4986871638655914E-2"/>
          <c:w val="0.90239894306616786"/>
          <c:h val="0.842614768385616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'Residential Single Family'!$R$13</c:f>
              <c:strCache>
                <c:ptCount val="1"/>
                <c:pt idx="0">
                  <c:v>Extension costs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F2B-43B3-A77A-37B79DAD1E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F2B-43B3-A77A-37B79DAD1E74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D0E66CA7-A625-4BE9-AEE5-96A658CEE3A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F2B-43B3-A77A-37B79DAD1E7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1F1236B-4E67-4DD5-AC5A-FC8C01D4423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F2B-43B3-A77A-37B79DAD1E7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4FBCA6D-520B-43DB-A651-2D19DBE2F5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F2B-43B3-A77A-37B79DAD1E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'Residential Single Family'!$R$14:$R$16</c:f>
              <c:strCache>
                <c:ptCount val="3"/>
                <c:pt idx="0">
                  <c:v>Total cost</c:v>
                </c:pt>
                <c:pt idx="1">
                  <c:v>Company Investment (proposed 10,337$/site)</c:v>
                </c:pt>
                <c:pt idx="2">
                  <c:v>Company Investment (approved 1,500$/site)</c:v>
                </c:pt>
              </c:strCache>
            </c:strRef>
          </c:cat>
          <c:val>
            <c:numRef>
              <c:f>'Residential Single Family'!$S$14:$S$16</c:f>
              <c:numCache>
                <c:formatCode>#,##0_)</c:formatCode>
                <c:ptCount val="3"/>
                <c:pt idx="0">
                  <c:v>20226300.473760232</c:v>
                </c:pt>
                <c:pt idx="1">
                  <c:v>12259245.658463549</c:v>
                </c:pt>
                <c:pt idx="2">
                  <c:v>2145636.3533539493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'Residential Single Family'!$T$14:$T$16</c15:f>
                <c15:dlblRangeCache>
                  <c:ptCount val="3"/>
                  <c:pt idx="0">
                    <c:v>100%</c:v>
                  </c:pt>
                  <c:pt idx="1">
                    <c:v>61%</c:v>
                  </c:pt>
                  <c:pt idx="2">
                    <c:v>11%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3F2B-43B3-A77A-37B79DAD1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35"/>
        <c:axId val="1056556552"/>
        <c:axId val="445331336"/>
      </c:barChart>
      <c:catAx>
        <c:axId val="1056556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331336"/>
        <c:crosses val="autoZero"/>
        <c:auto val="1"/>
        <c:lblAlgn val="ctr"/>
        <c:lblOffset val="100"/>
        <c:noMultiLvlLbl val="0"/>
      </c:catAx>
      <c:valAx>
        <c:axId val="44533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Million $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6556552"/>
        <c:crosses val="autoZero"/>
        <c:crossBetween val="between"/>
        <c:majorUnit val="2000000"/>
        <c:minorUnit val="1000000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601049868766401E-2"/>
          <c:y val="2.5428331875182269E-2"/>
          <c:w val="0.90239892659157517"/>
          <c:h val="0.8398341353164188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'Residential Multi Dwelling'!$R$13</c:f>
              <c:strCache>
                <c:ptCount val="1"/>
                <c:pt idx="0">
                  <c:v>Extension costs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811-4AEE-B592-F5E0E1A04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811-4AEE-B592-F5E0E1A0410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B4B2239B-4324-4D81-8E9F-8952396385F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5811-4AEE-B592-F5E0E1A0410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AD1B6CB-1CC2-4B2C-A5D5-1981225C07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811-4AEE-B592-F5E0E1A0410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75F123C-8BC6-4CC9-B735-886196A56FE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5811-4AEE-B592-F5E0E1A041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'Residential Multi Dwelling'!$R$14:$R$16</c:f>
              <c:strCache>
                <c:ptCount val="3"/>
                <c:pt idx="0">
                  <c:v>Total cost</c:v>
                </c:pt>
                <c:pt idx="1">
                  <c:v>Company Investment (proposed 2,645$/site)</c:v>
                </c:pt>
                <c:pt idx="2">
                  <c:v>Company Investment (approved 725$/site)</c:v>
                </c:pt>
              </c:strCache>
            </c:strRef>
          </c:cat>
          <c:val>
            <c:numRef>
              <c:f>'Residential Multi Dwelling'!$S$14:$S$16</c:f>
              <c:numCache>
                <c:formatCode>#,##0_)</c:formatCode>
                <c:ptCount val="3"/>
                <c:pt idx="0">
                  <c:v>1021730.2813927986</c:v>
                </c:pt>
                <c:pt idx="1">
                  <c:v>544506.60726349452</c:v>
                </c:pt>
                <c:pt idx="2">
                  <c:v>182146.64973852155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'Residential Multi Dwelling'!$T$14:$T$16</c15:f>
                <c15:dlblRangeCache>
                  <c:ptCount val="3"/>
                  <c:pt idx="0">
                    <c:v>100%</c:v>
                  </c:pt>
                  <c:pt idx="1">
                    <c:v>53%</c:v>
                  </c:pt>
                  <c:pt idx="2">
                    <c:v>18%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5811-4AEE-B592-F5E0E1A04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35"/>
        <c:axId val="1056556552"/>
        <c:axId val="445331336"/>
      </c:barChart>
      <c:catAx>
        <c:axId val="1056556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331336"/>
        <c:crosses val="autoZero"/>
        <c:auto val="1"/>
        <c:lblAlgn val="ctr"/>
        <c:lblOffset val="100"/>
        <c:noMultiLvlLbl val="0"/>
      </c:catAx>
      <c:valAx>
        <c:axId val="445331336"/>
        <c:scaling>
          <c:orientation val="minMax"/>
          <c:max val="2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Million $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6556552"/>
        <c:crosses val="autoZero"/>
        <c:crossBetween val="between"/>
        <c:majorUnit val="1000000"/>
        <c:minorUnit val="200000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601049868766401E-2"/>
          <c:y val="2.5166184123891731E-2"/>
          <c:w val="0.90239895013123361"/>
          <c:h val="0.8414853297976928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'General Service'!$AE$13</c:f>
              <c:strCache>
                <c:ptCount val="1"/>
                <c:pt idx="0">
                  <c:v>Extension costs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81-4793-A91E-9BAA5E2827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481-4793-A91E-9BAA5E28277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9DAAA253-BCB3-49BD-BA72-838872A7B75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481-4793-A91E-9BAA5E28277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BB1DF38-D8DD-40A0-BCEF-684EBB59AB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2481-4793-A91E-9BAA5E28277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E4D1C60-4718-443E-8459-DAEC441DF0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2481-4793-A91E-9BAA5E2827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'General Service'!$AE$14:$AE$16</c:f>
              <c:strCache>
                <c:ptCount val="3"/>
                <c:pt idx="0">
                  <c:v>Total cost</c:v>
                </c:pt>
                <c:pt idx="1">
                  <c:v>Company Investment (proposed 1,801$/kW)</c:v>
                </c:pt>
                <c:pt idx="2">
                  <c:v>Company Investment (approved 690$/kW)</c:v>
                </c:pt>
              </c:strCache>
            </c:strRef>
          </c:cat>
          <c:val>
            <c:numRef>
              <c:f>'General Service'!$AF$14:$AF$16</c:f>
              <c:numCache>
                <c:formatCode>#,##0_)</c:formatCode>
                <c:ptCount val="3"/>
                <c:pt idx="0">
                  <c:v>11874594.57843882</c:v>
                </c:pt>
                <c:pt idx="1">
                  <c:v>5822773.4184539542</c:v>
                </c:pt>
                <c:pt idx="2">
                  <c:v>2794748.8835484362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'General Service'!$AG$14:$AG$16</c15:f>
                <c15:dlblRangeCache>
                  <c:ptCount val="3"/>
                  <c:pt idx="0">
                    <c:v>100%</c:v>
                  </c:pt>
                  <c:pt idx="1">
                    <c:v>49%</c:v>
                  </c:pt>
                  <c:pt idx="2">
                    <c:v>24%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2481-4793-A91E-9BAA5E282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35"/>
        <c:axId val="1056556552"/>
        <c:axId val="445331336"/>
      </c:barChart>
      <c:catAx>
        <c:axId val="1056556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331336"/>
        <c:crosses val="autoZero"/>
        <c:auto val="1"/>
        <c:lblAlgn val="ctr"/>
        <c:lblOffset val="100"/>
        <c:noMultiLvlLbl val="0"/>
      </c:catAx>
      <c:valAx>
        <c:axId val="44533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Million $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6556552"/>
        <c:crosses val="autoZero"/>
        <c:crossBetween val="between"/>
        <c:majorUnit val="2000000"/>
        <c:minorUnit val="1000000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601049868766401E-2"/>
          <c:y val="2.5428331875182269E-2"/>
          <c:w val="0.90239892659157517"/>
          <c:h val="0.8398341353164188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'Street Lighting'!$R$11</c:f>
              <c:strCache>
                <c:ptCount val="1"/>
                <c:pt idx="0">
                  <c:v>Extension costs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790-4CAB-B886-CF6A3D2B002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790-4CAB-B886-CF6A3D2B002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A056E669-8814-4BC7-8233-4F07903C392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790-4CAB-B886-CF6A3D2B002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8233377-FF4B-4123-BBFF-3701C6F746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790-4CAB-B886-CF6A3D2B002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E022E77-3A42-49E5-A455-7B5BE768CE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1790-4CAB-B886-CF6A3D2B00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'Street Lighting'!$R$12:$R$14</c:f>
              <c:strCache>
                <c:ptCount val="3"/>
                <c:pt idx="0">
                  <c:v>Total cost</c:v>
                </c:pt>
                <c:pt idx="1">
                  <c:v>Company Investment (proposed 6,649$/light)</c:v>
                </c:pt>
                <c:pt idx="2">
                  <c:v>Company Investment (approved 1,240$/light)</c:v>
                </c:pt>
              </c:strCache>
            </c:strRef>
          </c:cat>
          <c:val>
            <c:numRef>
              <c:f>'Street Lighting'!$S$12:$S$14</c:f>
              <c:numCache>
                <c:formatCode>#,##0_)</c:formatCode>
                <c:ptCount val="3"/>
                <c:pt idx="0">
                  <c:v>3043429.5000099633</c:v>
                </c:pt>
                <c:pt idx="1">
                  <c:v>2556667.7052541659</c:v>
                </c:pt>
                <c:pt idx="2">
                  <c:v>544360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'Street Lighting'!$T$12:$T$14</c15:f>
                <c15:dlblRangeCache>
                  <c:ptCount val="3"/>
                  <c:pt idx="0">
                    <c:v>100%</c:v>
                  </c:pt>
                  <c:pt idx="1">
                    <c:v>84%</c:v>
                  </c:pt>
                  <c:pt idx="2">
                    <c:v>18%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1790-4CAB-B886-CF6A3D2B00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35"/>
        <c:axId val="1056556552"/>
        <c:axId val="445331336"/>
      </c:barChart>
      <c:catAx>
        <c:axId val="1056556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331336"/>
        <c:crosses val="autoZero"/>
        <c:auto val="1"/>
        <c:lblAlgn val="ctr"/>
        <c:lblOffset val="100"/>
        <c:noMultiLvlLbl val="0"/>
      </c:catAx>
      <c:valAx>
        <c:axId val="44533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Million $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6556552"/>
        <c:crosses val="autoZero"/>
        <c:crossBetween val="between"/>
        <c:majorUnit val="1000000"/>
        <c:minorUnit val="500000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9057</xdr:colOff>
      <xdr:row>22</xdr:row>
      <xdr:rowOff>28575</xdr:rowOff>
    </xdr:from>
    <xdr:to>
      <xdr:col>21</xdr:col>
      <xdr:colOff>35727</xdr:colOff>
      <xdr:row>38</xdr:row>
      <xdr:rowOff>77041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EB3813-2278-442C-BF8B-A0805C4A1B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56682</xdr:colOff>
      <xdr:row>21</xdr:row>
      <xdr:rowOff>48466</xdr:rowOff>
    </xdr:from>
    <xdr:to>
      <xdr:col>21</xdr:col>
      <xdr:colOff>85257</xdr:colOff>
      <xdr:row>37</xdr:row>
      <xdr:rowOff>48466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088064-CDB1-4089-BFD1-BAF33583DE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26670</xdr:colOff>
      <xdr:row>22</xdr:row>
      <xdr:rowOff>9525</xdr:rowOff>
    </xdr:from>
    <xdr:to>
      <xdr:col>33</xdr:col>
      <xdr:colOff>655320</xdr:colOff>
      <xdr:row>38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B7E1EFF-A396-4DAA-97BC-CF1C373635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75732</xdr:colOff>
      <xdr:row>19</xdr:row>
      <xdr:rowOff>124666</xdr:rowOff>
    </xdr:from>
    <xdr:to>
      <xdr:col>21</xdr:col>
      <xdr:colOff>104307</xdr:colOff>
      <xdr:row>35</xdr:row>
      <xdr:rowOff>124666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D43F3C1-58A2-46ED-AF90-5011E93E8A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46043-692C-4149-B7B1-62B2A3DD0D9B}">
  <sheetPr>
    <pageSetUpPr fitToPage="1"/>
  </sheetPr>
  <dimension ref="A1:AO1006"/>
  <sheetViews>
    <sheetView showGridLines="0" view="pageBreakPreview" zoomScaleNormal="100" zoomScaleSheetLayoutView="100" workbookViewId="0">
      <selection sqref="A1:AN1"/>
    </sheetView>
  </sheetViews>
  <sheetFormatPr defaultColWidth="9.36328125" defaultRowHeight="13" x14ac:dyDescent="0.3"/>
  <cols>
    <col min="1" max="1" width="9.36328125" style="9"/>
    <col min="2" max="2" width="12.36328125" style="9" customWidth="1"/>
    <col min="3" max="3" width="7.453125" style="9" customWidth="1"/>
    <col min="4" max="5" width="15" style="9" customWidth="1"/>
    <col min="6" max="6" width="9.54296875" style="9" customWidth="1"/>
    <col min="7" max="7" width="0.6328125" style="9" customWidth="1"/>
    <col min="8" max="8" width="9.54296875" style="9" customWidth="1"/>
    <col min="9" max="9" width="28.54296875" style="9" customWidth="1"/>
    <col min="10" max="10" width="11.36328125" style="9" customWidth="1"/>
    <col min="11" max="11" width="9.54296875" style="9" customWidth="1"/>
    <col min="12" max="12" width="0.6328125" style="9" customWidth="1"/>
    <col min="13" max="13" width="9.54296875" style="9" customWidth="1"/>
    <col min="14" max="16" width="13" style="9" customWidth="1"/>
    <col min="17" max="17" width="9.54296875" style="9" customWidth="1"/>
    <col min="18" max="18" width="36.08984375" style="9" customWidth="1"/>
    <col min="19" max="19" width="10.453125" style="9" customWidth="1"/>
    <col min="20" max="22" width="9.54296875" style="9" customWidth="1"/>
    <col min="23" max="23" width="0.6328125" style="9" customWidth="1"/>
    <col min="24" max="24" width="9.54296875" style="9" customWidth="1"/>
    <col min="25" max="26" width="14.6328125" style="9" customWidth="1"/>
    <col min="27" max="27" width="9.54296875" style="9" customWidth="1"/>
    <col min="28" max="28" width="0.6328125" style="9" customWidth="1"/>
    <col min="29" max="29" width="9.54296875" style="9" customWidth="1"/>
    <col min="30" max="30" width="14.36328125" style="9" customWidth="1"/>
    <col min="31" max="32" width="11.453125" style="9" customWidth="1"/>
    <col min="33" max="33" width="9.36328125" style="9" customWidth="1"/>
    <col min="34" max="34" width="14.36328125" style="9" customWidth="1"/>
    <col min="35" max="36" width="11.453125" style="9" customWidth="1"/>
    <col min="37" max="37" width="9.36328125" style="9" customWidth="1"/>
    <col min="38" max="38" width="18.54296875" style="9" customWidth="1"/>
    <col min="39" max="40" width="8.54296875" style="9" customWidth="1"/>
    <col min="41" max="41" width="9.36328125" style="9" customWidth="1"/>
    <col min="42" max="16384" width="9.36328125" style="9"/>
  </cols>
  <sheetData>
    <row r="1" spans="1:40" ht="15.5" customHeight="1" x14ac:dyDescent="0.35">
      <c r="A1" s="200" t="s">
        <v>91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40" ht="15.5" x14ac:dyDescent="0.35">
      <c r="A2" s="200" t="s">
        <v>92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0" s="201" customFormat="1" ht="15.65" customHeight="1" x14ac:dyDescent="0.3"/>
    <row r="4" spans="1:40" ht="15.5" x14ac:dyDescent="0.35">
      <c r="A4" s="200" t="s">
        <v>93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7" spans="1:40" x14ac:dyDescent="0.3">
      <c r="I7" s="11"/>
      <c r="J7" s="11"/>
      <c r="N7" s="11"/>
      <c r="O7" s="11"/>
      <c r="P7" s="11"/>
      <c r="Q7" s="11"/>
      <c r="R7" s="11"/>
      <c r="S7" s="11"/>
      <c r="T7" s="11"/>
      <c r="U7" s="11"/>
      <c r="Y7" s="11"/>
      <c r="Z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</row>
    <row r="8" spans="1:40" ht="14.5" x14ac:dyDescent="0.35">
      <c r="B8" s="36" t="s">
        <v>53</v>
      </c>
      <c r="C8" s="37" t="s">
        <v>10</v>
      </c>
      <c r="D8" s="12"/>
      <c r="I8" s="1" t="s">
        <v>58</v>
      </c>
      <c r="J8" s="11"/>
      <c r="N8" s="1" t="s">
        <v>59</v>
      </c>
      <c r="O8" s="11"/>
      <c r="P8" s="11"/>
      <c r="Q8" s="11"/>
      <c r="R8" s="11"/>
      <c r="S8" s="11"/>
      <c r="T8" s="11"/>
      <c r="U8" s="11"/>
      <c r="Y8" s="1" t="s">
        <v>61</v>
      </c>
      <c r="Z8" s="11"/>
      <c r="AD8" s="1" t="s">
        <v>62</v>
      </c>
      <c r="AE8" s="11"/>
      <c r="AF8" s="11"/>
      <c r="AG8" s="11"/>
      <c r="AH8" s="11"/>
      <c r="AI8" s="11"/>
      <c r="AJ8" s="11"/>
      <c r="AK8" s="11"/>
      <c r="AL8" s="11"/>
      <c r="AM8" s="11"/>
      <c r="AN8" s="11"/>
    </row>
    <row r="9" spans="1:40" x14ac:dyDescent="0.3">
      <c r="C9" s="8"/>
      <c r="AD9" s="8"/>
    </row>
    <row r="10" spans="1:40" x14ac:dyDescent="0.3">
      <c r="C10" s="8"/>
      <c r="AL10" s="14"/>
      <c r="AM10" s="14"/>
      <c r="AN10" s="14"/>
    </row>
    <row r="11" spans="1:40" x14ac:dyDescent="0.3">
      <c r="B11" s="13" t="s">
        <v>57</v>
      </c>
      <c r="C11" s="11"/>
      <c r="D11" s="11"/>
      <c r="E11" s="11"/>
      <c r="I11" s="89"/>
      <c r="J11" s="89" t="s">
        <v>55</v>
      </c>
      <c r="O11" s="13" t="s">
        <v>32</v>
      </c>
      <c r="P11" s="11"/>
      <c r="Y11" s="12" t="s">
        <v>40</v>
      </c>
      <c r="AD11" s="20" t="s">
        <v>33</v>
      </c>
      <c r="AE11" s="16" t="s">
        <v>36</v>
      </c>
      <c r="AH11" s="20" t="s">
        <v>33</v>
      </c>
      <c r="AI11" s="16" t="s">
        <v>37</v>
      </c>
      <c r="AL11" s="93" t="s">
        <v>33</v>
      </c>
      <c r="AM11" s="97" t="str">
        <f>AE11</f>
        <v>3 years</v>
      </c>
      <c r="AN11" s="97" t="str">
        <f>AI11</f>
        <v>5 years</v>
      </c>
    </row>
    <row r="12" spans="1:40" x14ac:dyDescent="0.3">
      <c r="B12" s="16" t="s">
        <v>26</v>
      </c>
      <c r="C12" s="16" t="s">
        <v>27</v>
      </c>
      <c r="D12" s="16" t="s">
        <v>23</v>
      </c>
      <c r="E12" s="16" t="s">
        <v>23</v>
      </c>
      <c r="I12" s="90" t="s">
        <v>38</v>
      </c>
      <c r="J12" s="92">
        <f>SUM(C14:C1006)</f>
        <v>1437</v>
      </c>
      <c r="N12" s="20" t="s">
        <v>20</v>
      </c>
      <c r="O12" s="32" t="s">
        <v>30</v>
      </c>
      <c r="P12" s="32" t="s">
        <v>31</v>
      </c>
      <c r="Y12" s="9" t="s">
        <v>39</v>
      </c>
      <c r="Z12" s="40">
        <v>2011</v>
      </c>
      <c r="AD12" s="20" t="s">
        <v>34</v>
      </c>
      <c r="AE12" s="16">
        <v>2021</v>
      </c>
      <c r="AH12" s="20" t="s">
        <v>34</v>
      </c>
      <c r="AI12" s="16">
        <v>2019</v>
      </c>
      <c r="AL12" s="98" t="s">
        <v>38</v>
      </c>
      <c r="AM12" s="99">
        <f>SUM(AE17:AE1006)</f>
        <v>334</v>
      </c>
      <c r="AN12" s="99">
        <f>SUM(AI17:AI1006)</f>
        <v>920</v>
      </c>
    </row>
    <row r="13" spans="1:40" x14ac:dyDescent="0.3">
      <c r="B13" s="19" t="s">
        <v>24</v>
      </c>
      <c r="C13" s="19" t="s">
        <v>13</v>
      </c>
      <c r="D13" s="19" t="s">
        <v>19</v>
      </c>
      <c r="E13" s="19" t="s">
        <v>28</v>
      </c>
      <c r="I13" s="90" t="s">
        <v>65</v>
      </c>
      <c r="J13" s="92">
        <f>SUMPRODUCT(C14:C1006,D14:D1006)/1000</f>
        <v>11469.720510000001</v>
      </c>
      <c r="N13" s="19" t="s">
        <v>25</v>
      </c>
      <c r="O13" s="38">
        <f>ROUND(J16,0)</f>
        <v>10337</v>
      </c>
      <c r="P13" s="33">
        <v>1500</v>
      </c>
      <c r="R13" s="13" t="s">
        <v>60</v>
      </c>
      <c r="S13" s="19" t="s">
        <v>25</v>
      </c>
      <c r="T13" s="11"/>
      <c r="Y13" s="9" t="str">
        <f>"MIL, " &amp; Z12 &amp; "'$"</f>
        <v>MIL, 2011'$</v>
      </c>
      <c r="Z13" s="41">
        <v>4373</v>
      </c>
      <c r="AD13" s="43" t="s">
        <v>35</v>
      </c>
      <c r="AE13" s="44">
        <v>2023</v>
      </c>
      <c r="AF13" s="11"/>
      <c r="AH13" s="43" t="s">
        <v>35</v>
      </c>
      <c r="AI13" s="44">
        <v>2023</v>
      </c>
      <c r="AJ13" s="11"/>
      <c r="AL13" s="98" t="s">
        <v>63</v>
      </c>
      <c r="AM13" s="100">
        <f>SUMPRODUCT(AE17:AE1006,AF17:AF1006)/AM12</f>
        <v>11346.8583533037</v>
      </c>
      <c r="AN13" s="100">
        <f>SUMPRODUCT(AI17:AI1006,AJ17:AJ1006)/AN12</f>
        <v>14101.542063631345</v>
      </c>
    </row>
    <row r="14" spans="1:40" x14ac:dyDescent="0.3">
      <c r="B14" s="22">
        <f>C14</f>
        <v>8</v>
      </c>
      <c r="C14" s="16" cm="1">
        <f t="array" ref="C14:E551">_xlfn.CHOOSECOLS(_xlfn._xlws.SORT(_xlfn._xlws.FILTER(Dataset!$B$3:$H$1000,Dataset!$C$3:$C$1000=C8),7,1),3,6,7)</f>
        <v>8</v>
      </c>
      <c r="D14" s="23">
        <v>368.28125</v>
      </c>
      <c r="E14" s="23">
        <v>785.5470289898816</v>
      </c>
      <c r="I14" s="90" t="s">
        <v>67</v>
      </c>
      <c r="J14" s="92">
        <f>SUMPRODUCT(C14:C1006,E14:E1006)/1000</f>
        <v>20226.300473760231</v>
      </c>
      <c r="N14" s="85">
        <f t="shared" ref="N14:N77" si="0">C14*E14</f>
        <v>6284.3762319190528</v>
      </c>
      <c r="O14" s="85">
        <f t="shared" ref="O14:O77" si="1">MIN(N14,C14*ROUND($O$13,0))</f>
        <v>6284.3762319190528</v>
      </c>
      <c r="P14" s="85">
        <f t="shared" ref="P14:P77" si="2">MIN(N14,C14*ROUND($P$13,0))</f>
        <v>6284.3762319190528</v>
      </c>
      <c r="R14" s="9" t="s">
        <v>20</v>
      </c>
      <c r="S14" s="30">
        <f>SUM(N14:N1006)</f>
        <v>20226300.473760232</v>
      </c>
      <c r="T14" s="25">
        <f>S14/$S$14</f>
        <v>1</v>
      </c>
      <c r="Y14" s="9" t="s">
        <v>41</v>
      </c>
      <c r="Z14" s="42">
        <f>Dataset!K2</f>
        <v>2025</v>
      </c>
      <c r="AL14" s="98" t="s">
        <v>64</v>
      </c>
      <c r="AM14" s="100" cm="1">
        <f t="array" ref="AM14">INDEX(AF17:AF1006,MATCH(TRUE,AD17:AD1006&gt;=ROUND(AM12/2,0),0))</f>
        <v>6346.9839390927373</v>
      </c>
      <c r="AN14" s="100" cm="1">
        <f t="array" ref="AN14">INDEX(AJ17:AJ1006,MATCH(TRUE,AH17:AH1006&gt;=ROUND(AN12/2,0),0))</f>
        <v>9943.4280218227013</v>
      </c>
    </row>
    <row r="15" spans="1:40" x14ac:dyDescent="0.3">
      <c r="B15" s="22">
        <f>IF(C15="","",B14+C15)</f>
        <v>12</v>
      </c>
      <c r="C15" s="16">
        <v>4</v>
      </c>
      <c r="D15" s="23">
        <v>585.03250000000003</v>
      </c>
      <c r="E15" s="23">
        <v>1213.0927511890407</v>
      </c>
      <c r="I15" s="90" t="s">
        <v>70</v>
      </c>
      <c r="J15" s="92">
        <f>J14*1000/J12</f>
        <v>14075.365674154651</v>
      </c>
      <c r="N15" s="85">
        <f t="shared" si="0"/>
        <v>4852.3710047561626</v>
      </c>
      <c r="O15" s="85">
        <f t="shared" si="1"/>
        <v>4852.3710047561626</v>
      </c>
      <c r="P15" s="85">
        <f t="shared" si="2"/>
        <v>4852.3710047561626</v>
      </c>
      <c r="R15" s="9" t="str">
        <f>"Company Investment (proposed " &amp; TEXT(O13,"#,##0") &amp; "$/site)"</f>
        <v>Company Investment (proposed 10,337$/site)</v>
      </c>
      <c r="S15" s="30">
        <f>SUM(O14:O1006)</f>
        <v>12259245.658463549</v>
      </c>
      <c r="T15" s="25">
        <f>S15/$S$14</f>
        <v>0.60610419954788974</v>
      </c>
      <c r="Y15" s="9" t="str">
        <f>"MIL, " &amp; Z14 &amp; "'$"</f>
        <v>MIL, 2025'$</v>
      </c>
      <c r="Z15" s="31">
        <f>Z13*_xlfn.XLOOKUP(Z14,Dataset!$N$12:$N$26,Dataset!$O$12:$O$26,0,0)/_xlfn.XLOOKUP(Z12,Dataset!$N$12:$N$26,Dataset!$O$12:$O$26,0,0)</f>
        <v>10347.235061888277</v>
      </c>
      <c r="AD15" s="35" t="s">
        <v>26</v>
      </c>
      <c r="AE15" s="20" t="s">
        <v>27</v>
      </c>
      <c r="AF15" s="20" t="s">
        <v>23</v>
      </c>
      <c r="AH15" s="35" t="s">
        <v>26</v>
      </c>
      <c r="AI15" s="20" t="s">
        <v>27</v>
      </c>
      <c r="AJ15" s="20" t="s">
        <v>23</v>
      </c>
      <c r="AL15" s="14"/>
      <c r="AM15" s="14"/>
      <c r="AN15" s="14"/>
    </row>
    <row r="16" spans="1:40" x14ac:dyDescent="0.3">
      <c r="B16" s="22">
        <f>IF(C16="","",B15+C16)</f>
        <v>20</v>
      </c>
      <c r="C16" s="16">
        <v>8</v>
      </c>
      <c r="D16" s="23">
        <v>626.76874999999995</v>
      </c>
      <c r="E16" s="23">
        <v>1247.136138373163</v>
      </c>
      <c r="I16" s="91" t="s">
        <v>66</v>
      </c>
      <c r="J16" s="27" cm="1">
        <f t="array" ref="J16">INDEX(E14:E1006,MATCH(TRUE,B14:B1006&gt;=ROUND(J12/2,0),0))</f>
        <v>10337.14936790759</v>
      </c>
      <c r="N16" s="85">
        <f t="shared" si="0"/>
        <v>9977.0891069853042</v>
      </c>
      <c r="O16" s="85">
        <f t="shared" si="1"/>
        <v>9977.0891069853042</v>
      </c>
      <c r="P16" s="85">
        <f t="shared" si="2"/>
        <v>9977.0891069853042</v>
      </c>
      <c r="R16" s="9" t="str">
        <f>"Company Investment (approved " &amp; TEXT(P13,"#,##0") &amp; "$/site)"</f>
        <v>Company Investment (approved 1,500$/site)</v>
      </c>
      <c r="S16" s="30">
        <f>SUM(P14:P1006)</f>
        <v>2145636.3533539493</v>
      </c>
      <c r="T16" s="25">
        <f>S16/$S$14</f>
        <v>0.10608150294896999</v>
      </c>
      <c r="Y16" s="12"/>
      <c r="AD16" s="22" t="s">
        <v>24</v>
      </c>
      <c r="AE16" s="19" t="s">
        <v>13</v>
      </c>
      <c r="AF16" s="19" t="s">
        <v>28</v>
      </c>
      <c r="AH16" s="22" t="s">
        <v>24</v>
      </c>
      <c r="AI16" s="19" t="s">
        <v>13</v>
      </c>
      <c r="AJ16" s="19" t="s">
        <v>28</v>
      </c>
      <c r="AL16" s="14"/>
      <c r="AM16" s="14"/>
      <c r="AN16" s="14"/>
    </row>
    <row r="17" spans="2:41" x14ac:dyDescent="0.3">
      <c r="B17" s="22">
        <f t="shared" ref="B17:B80" si="3">IF(C17="","",B16+C17)</f>
        <v>23</v>
      </c>
      <c r="C17" s="16">
        <v>3</v>
      </c>
      <c r="D17" s="23">
        <v>649.80666666666673</v>
      </c>
      <c r="E17" s="23">
        <v>1335.1650171930612</v>
      </c>
      <c r="N17" s="85">
        <f t="shared" si="0"/>
        <v>4005.4950515791834</v>
      </c>
      <c r="O17" s="85">
        <f t="shared" si="1"/>
        <v>4005.4950515791834</v>
      </c>
      <c r="P17" s="85">
        <f t="shared" si="2"/>
        <v>4005.4950515791834</v>
      </c>
      <c r="AD17" s="22">
        <f>AE17</f>
        <v>1</v>
      </c>
      <c r="AE17" s="16" cm="1">
        <f t="array" ref="AE17:AF122">_xlfn.CHOOSECOLS(_xlfn._xlws.SORT(_xlfn._xlws.FILTER(Dataset!$B$3:$H$1000,(Dataset!$C$3:$C$1000=C8)*(Dataset!$B$3:$B$1000&gt;=AE12)*(Dataset!$B$3:$B$1000&lt;=AE13)),7,1),3,7)</f>
        <v>1</v>
      </c>
      <c r="AF17" s="34">
        <v>3554.7029498059978</v>
      </c>
      <c r="AH17" s="22">
        <f>AI17</f>
        <v>1</v>
      </c>
      <c r="AI17" s="16" cm="1">
        <f t="array" ref="AI17:AJ262">_xlfn.CHOOSECOLS(_xlfn._xlws.SORT(_xlfn._xlws.FILTER(Dataset!$B$3:$H$1000,(Dataset!$C$3:$C$1000=C8)*(Dataset!$B$3:$B$1000&gt;=AI12)*(Dataset!$B$3:$B$1000&lt;=AI13)),7,1),3,7)</f>
        <v>1</v>
      </c>
      <c r="AJ17" s="34">
        <v>2950.933561212019</v>
      </c>
      <c r="AL17" s="14"/>
      <c r="AM17" s="14"/>
      <c r="AN17" s="14"/>
    </row>
    <row r="18" spans="2:41" x14ac:dyDescent="0.3">
      <c r="B18" s="22">
        <f t="shared" si="3"/>
        <v>27</v>
      </c>
      <c r="C18" s="16">
        <v>4</v>
      </c>
      <c r="D18" s="23">
        <v>693.16750000000002</v>
      </c>
      <c r="E18" s="23">
        <v>1379.25548967746</v>
      </c>
      <c r="N18" s="85">
        <f t="shared" si="0"/>
        <v>5517.02195870984</v>
      </c>
      <c r="O18" s="85">
        <f t="shared" si="1"/>
        <v>5517.02195870984</v>
      </c>
      <c r="P18" s="85">
        <f t="shared" si="2"/>
        <v>5517.02195870984</v>
      </c>
      <c r="AD18" s="22">
        <f>IF(AE18="","",AD17+AE18)</f>
        <v>2</v>
      </c>
      <c r="AE18" s="16">
        <v>1</v>
      </c>
      <c r="AF18" s="34">
        <v>3603.6885248225308</v>
      </c>
      <c r="AH18" s="22">
        <f>IF(AI18="","",AH17+AI18)</f>
        <v>2</v>
      </c>
      <c r="AI18" s="16">
        <v>1</v>
      </c>
      <c r="AJ18" s="34">
        <v>3457.11365590061</v>
      </c>
      <c r="AK18" s="20"/>
      <c r="AL18" s="28"/>
      <c r="AM18" s="28"/>
      <c r="AN18" s="28"/>
      <c r="AO18" s="20"/>
    </row>
    <row r="19" spans="2:41" x14ac:dyDescent="0.3">
      <c r="B19" s="22">
        <f t="shared" si="3"/>
        <v>31</v>
      </c>
      <c r="C19" s="16">
        <v>4</v>
      </c>
      <c r="D19" s="23">
        <v>805.15499999999997</v>
      </c>
      <c r="E19" s="23">
        <v>1669.5272383732733</v>
      </c>
      <c r="N19" s="85">
        <f t="shared" si="0"/>
        <v>6678.1089534930934</v>
      </c>
      <c r="O19" s="85">
        <f t="shared" si="1"/>
        <v>6678.1089534930934</v>
      </c>
      <c r="P19" s="85">
        <f t="shared" si="2"/>
        <v>6000</v>
      </c>
      <c r="Y19" s="93" t="s">
        <v>42</v>
      </c>
      <c r="Z19" s="94"/>
      <c r="AD19" s="22">
        <f t="shared" ref="AD19:AD82" si="4">IF(AE19="","",AD18+AE19)</f>
        <v>3</v>
      </c>
      <c r="AE19" s="16">
        <v>1</v>
      </c>
      <c r="AF19" s="34">
        <v>4641.5733714455009</v>
      </c>
      <c r="AH19" s="22">
        <f t="shared" ref="AH19:AH82" si="5">IF(AI19="","",AH18+AI19)</f>
        <v>3</v>
      </c>
      <c r="AI19" s="16">
        <v>1</v>
      </c>
      <c r="AJ19" s="34">
        <v>3487.3055724976816</v>
      </c>
      <c r="AK19" s="29"/>
      <c r="AL19" s="29"/>
      <c r="AM19" s="29"/>
      <c r="AN19" s="29"/>
      <c r="AO19" s="29"/>
    </row>
    <row r="20" spans="2:41" x14ac:dyDescent="0.3">
      <c r="B20" s="22">
        <f t="shared" si="3"/>
        <v>33</v>
      </c>
      <c r="C20" s="16">
        <v>2</v>
      </c>
      <c r="D20" s="23">
        <v>1069.68</v>
      </c>
      <c r="E20" s="23">
        <v>2197.8834457290991</v>
      </c>
      <c r="N20" s="85">
        <f t="shared" si="0"/>
        <v>4395.7668914581982</v>
      </c>
      <c r="O20" s="85">
        <f t="shared" si="1"/>
        <v>4395.7668914581982</v>
      </c>
      <c r="P20" s="85">
        <f t="shared" si="2"/>
        <v>3000</v>
      </c>
      <c r="Y20" s="95" t="str">
        <f>"(" &amp; Z12 &amp; "$/site)"</f>
        <v>(2011$/site)</v>
      </c>
      <c r="Z20" s="95" t="str">
        <f>"(inflated, " &amp; Z14 &amp; "$/site)"</f>
        <v>(inflated, 2025$/site)</v>
      </c>
      <c r="AD20" s="22">
        <f t="shared" si="4"/>
        <v>4</v>
      </c>
      <c r="AE20" s="16">
        <v>1</v>
      </c>
      <c r="AF20" s="34">
        <v>4731.912886523718</v>
      </c>
      <c r="AH20" s="22">
        <f t="shared" si="5"/>
        <v>4</v>
      </c>
      <c r="AI20" s="16">
        <v>1</v>
      </c>
      <c r="AJ20" s="34">
        <v>3507.5867948779382</v>
      </c>
      <c r="AK20" s="30"/>
      <c r="AL20" s="30"/>
      <c r="AM20" s="30"/>
      <c r="AN20" s="30"/>
      <c r="AO20" s="30"/>
    </row>
    <row r="21" spans="2:41" x14ac:dyDescent="0.3">
      <c r="B21" s="22">
        <f t="shared" si="3"/>
        <v>34</v>
      </c>
      <c r="C21" s="16">
        <v>1</v>
      </c>
      <c r="D21" s="23">
        <v>1305.3399999999999</v>
      </c>
      <c r="E21" s="23">
        <v>2490.0567115085282</v>
      </c>
      <c r="N21" s="85">
        <f t="shared" si="0"/>
        <v>2490.0567115085282</v>
      </c>
      <c r="O21" s="85">
        <f t="shared" si="1"/>
        <v>2490.0567115085282</v>
      </c>
      <c r="P21" s="85">
        <f t="shared" si="2"/>
        <v>1500</v>
      </c>
      <c r="Y21" s="96">
        <f>Z13</f>
        <v>4373</v>
      </c>
      <c r="Z21" s="96">
        <f>Z15</f>
        <v>10347.235061888277</v>
      </c>
      <c r="AD21" s="22">
        <f t="shared" si="4"/>
        <v>5</v>
      </c>
      <c r="AE21" s="16">
        <v>1</v>
      </c>
      <c r="AF21" s="34">
        <v>4731.912886523718</v>
      </c>
      <c r="AH21" s="22">
        <f t="shared" si="5"/>
        <v>13</v>
      </c>
      <c r="AI21" s="16">
        <v>9</v>
      </c>
      <c r="AJ21" s="34">
        <v>3542.1335242221612</v>
      </c>
      <c r="AK21" s="30"/>
      <c r="AL21" s="30"/>
      <c r="AM21" s="30"/>
      <c r="AN21" s="30"/>
      <c r="AO21" s="30"/>
    </row>
    <row r="22" spans="2:41" x14ac:dyDescent="0.3">
      <c r="B22" s="22">
        <f t="shared" si="3"/>
        <v>36</v>
      </c>
      <c r="C22" s="16">
        <v>2</v>
      </c>
      <c r="D22" s="23">
        <v>1243.855</v>
      </c>
      <c r="E22" s="23">
        <v>2653.153261927424</v>
      </c>
      <c r="N22" s="85">
        <f t="shared" si="0"/>
        <v>5306.3065238548479</v>
      </c>
      <c r="O22" s="85">
        <f t="shared" si="1"/>
        <v>5306.3065238548479</v>
      </c>
      <c r="P22" s="85">
        <f t="shared" si="2"/>
        <v>3000</v>
      </c>
      <c r="R22" s="115" t="s">
        <v>85</v>
      </c>
      <c r="AD22" s="22">
        <f t="shared" si="4"/>
        <v>6</v>
      </c>
      <c r="AE22" s="16">
        <v>1</v>
      </c>
      <c r="AF22" s="34">
        <v>4736.9567179349397</v>
      </c>
      <c r="AH22" s="22">
        <f t="shared" si="5"/>
        <v>14</v>
      </c>
      <c r="AI22" s="16">
        <v>1</v>
      </c>
      <c r="AJ22" s="34">
        <v>3554.7029498059978</v>
      </c>
    </row>
    <row r="23" spans="2:41" x14ac:dyDescent="0.3">
      <c r="B23" s="22">
        <f t="shared" si="3"/>
        <v>37</v>
      </c>
      <c r="C23" s="16">
        <v>1</v>
      </c>
      <c r="D23" s="23">
        <v>1347.65</v>
      </c>
      <c r="E23" s="23">
        <v>2681.536079899633</v>
      </c>
      <c r="N23" s="85">
        <f t="shared" si="0"/>
        <v>2681.536079899633</v>
      </c>
      <c r="O23" s="85">
        <f t="shared" si="1"/>
        <v>2681.536079899633</v>
      </c>
      <c r="P23" s="85">
        <f t="shared" si="2"/>
        <v>1500</v>
      </c>
      <c r="AD23" s="22">
        <f t="shared" si="4"/>
        <v>7</v>
      </c>
      <c r="AE23" s="16">
        <v>1</v>
      </c>
      <c r="AF23" s="34">
        <v>4806.3052382621654</v>
      </c>
      <c r="AH23" s="22">
        <f t="shared" si="5"/>
        <v>15</v>
      </c>
      <c r="AI23" s="16">
        <v>1</v>
      </c>
      <c r="AJ23" s="34">
        <v>3591.8042538283898</v>
      </c>
    </row>
    <row r="24" spans="2:41" x14ac:dyDescent="0.3">
      <c r="B24" s="22">
        <f t="shared" si="3"/>
        <v>38</v>
      </c>
      <c r="C24" s="16">
        <v>1</v>
      </c>
      <c r="D24" s="23">
        <v>1323.02</v>
      </c>
      <c r="E24" s="23">
        <v>2718.4239738693</v>
      </c>
      <c r="F24" s="16"/>
      <c r="G24" s="16"/>
      <c r="I24" s="16"/>
      <c r="J24" s="16"/>
      <c r="K24" s="16"/>
      <c r="L24" s="16"/>
      <c r="N24" s="85">
        <f t="shared" si="0"/>
        <v>2718.4239738693</v>
      </c>
      <c r="O24" s="85">
        <f t="shared" si="1"/>
        <v>2718.4239738693</v>
      </c>
      <c r="P24" s="85">
        <f t="shared" si="2"/>
        <v>1500</v>
      </c>
      <c r="V24" s="16"/>
      <c r="W24" s="16"/>
      <c r="AA24" s="16"/>
      <c r="AB24" s="16"/>
      <c r="AD24" s="22">
        <f t="shared" si="4"/>
        <v>8</v>
      </c>
      <c r="AE24" s="16">
        <v>1</v>
      </c>
      <c r="AF24" s="34">
        <v>4875.8281509322869</v>
      </c>
      <c r="AH24" s="22">
        <f t="shared" si="5"/>
        <v>23</v>
      </c>
      <c r="AI24" s="16">
        <v>8</v>
      </c>
      <c r="AJ24" s="34">
        <v>3597.1483552733816</v>
      </c>
    </row>
    <row r="25" spans="2:41" x14ac:dyDescent="0.3">
      <c r="B25" s="22">
        <f t="shared" si="3"/>
        <v>40</v>
      </c>
      <c r="C25" s="16">
        <v>2</v>
      </c>
      <c r="D25" s="23">
        <v>1350.605</v>
      </c>
      <c r="E25" s="23">
        <v>2775.1031815299434</v>
      </c>
      <c r="F25" s="16"/>
      <c r="G25" s="16"/>
      <c r="I25" s="16"/>
      <c r="J25" s="16"/>
      <c r="K25" s="16"/>
      <c r="L25" s="16"/>
      <c r="N25" s="85">
        <f t="shared" si="0"/>
        <v>5550.2063630598868</v>
      </c>
      <c r="O25" s="85">
        <f t="shared" si="1"/>
        <v>5550.2063630598868</v>
      </c>
      <c r="P25" s="85">
        <f t="shared" si="2"/>
        <v>3000</v>
      </c>
      <c r="V25" s="16"/>
      <c r="W25" s="16"/>
      <c r="AA25" s="16"/>
      <c r="AB25" s="16"/>
      <c r="AD25" s="22">
        <f t="shared" si="4"/>
        <v>9</v>
      </c>
      <c r="AE25" s="16">
        <v>1</v>
      </c>
      <c r="AF25" s="34">
        <v>4884.4289631088368</v>
      </c>
      <c r="AH25" s="22">
        <f t="shared" si="5"/>
        <v>24</v>
      </c>
      <c r="AI25" s="16">
        <v>1</v>
      </c>
      <c r="AJ25" s="34">
        <v>3603.6885248225308</v>
      </c>
      <c r="AK25" s="20"/>
      <c r="AL25" s="20"/>
      <c r="AM25" s="20"/>
      <c r="AN25" s="20"/>
      <c r="AO25" s="20"/>
    </row>
    <row r="26" spans="2:41" x14ac:dyDescent="0.3">
      <c r="B26" s="22">
        <f t="shared" si="3"/>
        <v>41</v>
      </c>
      <c r="C26" s="16">
        <v>1</v>
      </c>
      <c r="D26" s="23">
        <v>1610.31</v>
      </c>
      <c r="E26" s="23">
        <v>2950.933561212019</v>
      </c>
      <c r="F26" s="16"/>
      <c r="G26" s="16"/>
      <c r="I26" s="16"/>
      <c r="J26" s="16"/>
      <c r="K26" s="16"/>
      <c r="L26" s="16"/>
      <c r="N26" s="85">
        <f t="shared" si="0"/>
        <v>2950.933561212019</v>
      </c>
      <c r="O26" s="85">
        <f t="shared" si="1"/>
        <v>2950.933561212019</v>
      </c>
      <c r="P26" s="85">
        <f t="shared" si="2"/>
        <v>1500</v>
      </c>
      <c r="V26" s="16"/>
      <c r="W26" s="16"/>
      <c r="AA26" s="16"/>
      <c r="AB26" s="16"/>
      <c r="AD26" s="22">
        <f t="shared" si="4"/>
        <v>10</v>
      </c>
      <c r="AE26" s="16">
        <v>1</v>
      </c>
      <c r="AF26" s="34">
        <v>5119.9216864054515</v>
      </c>
      <c r="AH26" s="22">
        <f t="shared" si="5"/>
        <v>25</v>
      </c>
      <c r="AI26" s="16">
        <v>1</v>
      </c>
      <c r="AJ26" s="34">
        <v>4289.6356169021492</v>
      </c>
      <c r="AK26" s="29"/>
      <c r="AL26" s="29"/>
      <c r="AM26" s="29"/>
      <c r="AN26" s="29"/>
      <c r="AO26" s="29"/>
    </row>
    <row r="27" spans="2:41" x14ac:dyDescent="0.3">
      <c r="B27" s="22">
        <f t="shared" si="3"/>
        <v>43</v>
      </c>
      <c r="C27" s="16">
        <v>2</v>
      </c>
      <c r="D27" s="23">
        <v>1389.49</v>
      </c>
      <c r="E27" s="23">
        <v>2963.7939517994755</v>
      </c>
      <c r="F27" s="16"/>
      <c r="G27" s="16"/>
      <c r="I27" s="16"/>
      <c r="J27" s="16"/>
      <c r="K27" s="16"/>
      <c r="L27" s="16"/>
      <c r="N27" s="85">
        <f t="shared" si="0"/>
        <v>5927.587903598951</v>
      </c>
      <c r="O27" s="85">
        <f t="shared" si="1"/>
        <v>5927.587903598951</v>
      </c>
      <c r="P27" s="85">
        <f t="shared" si="2"/>
        <v>3000</v>
      </c>
      <c r="V27" s="16"/>
      <c r="W27" s="16"/>
      <c r="AA27" s="16"/>
      <c r="AB27" s="16"/>
      <c r="AD27" s="22">
        <f t="shared" si="4"/>
        <v>11</v>
      </c>
      <c r="AE27" s="16">
        <v>1</v>
      </c>
      <c r="AF27" s="34">
        <v>5203.7613069411427</v>
      </c>
      <c r="AH27" s="22">
        <f t="shared" si="5"/>
        <v>26</v>
      </c>
      <c r="AI27" s="16">
        <v>1</v>
      </c>
      <c r="AJ27" s="34">
        <v>4336.4115859030844</v>
      </c>
      <c r="AK27" s="34"/>
      <c r="AL27" s="34"/>
      <c r="AM27" s="34"/>
      <c r="AN27" s="34"/>
      <c r="AO27" s="34"/>
    </row>
    <row r="28" spans="2:41" x14ac:dyDescent="0.3">
      <c r="B28" s="22">
        <f t="shared" si="3"/>
        <v>44</v>
      </c>
      <c r="C28" s="16">
        <v>1</v>
      </c>
      <c r="D28" s="23">
        <v>1724.93</v>
      </c>
      <c r="E28" s="23">
        <v>3432.2428154945824</v>
      </c>
      <c r="F28" s="16"/>
      <c r="G28" s="16"/>
      <c r="I28" s="16"/>
      <c r="J28" s="16"/>
      <c r="K28" s="16"/>
      <c r="L28" s="16"/>
      <c r="N28" s="85">
        <f t="shared" si="0"/>
        <v>3432.2428154945824</v>
      </c>
      <c r="O28" s="85">
        <f t="shared" si="1"/>
        <v>3432.2428154945824</v>
      </c>
      <c r="P28" s="85">
        <f t="shared" si="2"/>
        <v>1500</v>
      </c>
      <c r="V28" s="16"/>
      <c r="W28" s="16"/>
      <c r="AA28" s="16"/>
      <c r="AB28" s="16"/>
      <c r="AD28" s="22">
        <f t="shared" si="4"/>
        <v>12</v>
      </c>
      <c r="AE28" s="16">
        <v>1</v>
      </c>
      <c r="AF28" s="34">
        <v>5423.6169348091735</v>
      </c>
      <c r="AH28" s="22">
        <f t="shared" si="5"/>
        <v>27</v>
      </c>
      <c r="AI28" s="16">
        <v>1</v>
      </c>
      <c r="AJ28" s="34">
        <v>4542.0164048698807</v>
      </c>
      <c r="AK28" s="34"/>
      <c r="AL28" s="34"/>
      <c r="AM28" s="34"/>
      <c r="AN28" s="34"/>
      <c r="AO28" s="34"/>
    </row>
    <row r="29" spans="2:41" x14ac:dyDescent="0.3">
      <c r="B29" s="22">
        <f t="shared" si="3"/>
        <v>45</v>
      </c>
      <c r="C29" s="16">
        <v>1</v>
      </c>
      <c r="D29" s="23">
        <v>1664.86</v>
      </c>
      <c r="E29" s="23">
        <v>3452.1664997151206</v>
      </c>
      <c r="F29" s="16"/>
      <c r="G29" s="16"/>
      <c r="I29" s="16"/>
      <c r="J29" s="16"/>
      <c r="K29" s="16"/>
      <c r="L29" s="16"/>
      <c r="N29" s="85">
        <f t="shared" si="0"/>
        <v>3452.1664997151206</v>
      </c>
      <c r="O29" s="85">
        <f t="shared" si="1"/>
        <v>3452.1664997151206</v>
      </c>
      <c r="P29" s="85">
        <f t="shared" si="2"/>
        <v>1500</v>
      </c>
      <c r="V29" s="16"/>
      <c r="W29" s="16"/>
      <c r="AA29" s="16"/>
      <c r="AB29" s="16"/>
      <c r="AD29" s="22">
        <f t="shared" si="4"/>
        <v>13</v>
      </c>
      <c r="AE29" s="16">
        <v>1</v>
      </c>
      <c r="AF29" s="34">
        <v>5864.8939212120595</v>
      </c>
      <c r="AH29" s="22">
        <f t="shared" si="5"/>
        <v>37</v>
      </c>
      <c r="AI29" s="16">
        <v>10</v>
      </c>
      <c r="AJ29" s="34">
        <v>4629.6676956050378</v>
      </c>
      <c r="AK29" s="34"/>
      <c r="AL29" s="34"/>
      <c r="AM29" s="34"/>
      <c r="AN29" s="34"/>
      <c r="AO29" s="34"/>
    </row>
    <row r="30" spans="2:41" x14ac:dyDescent="0.3">
      <c r="B30" s="22">
        <f t="shared" si="3"/>
        <v>46</v>
      </c>
      <c r="C30" s="16">
        <v>1</v>
      </c>
      <c r="D30" s="23">
        <v>1886.53</v>
      </c>
      <c r="E30" s="23">
        <v>3457.11365590061</v>
      </c>
      <c r="F30" s="16"/>
      <c r="G30" s="16"/>
      <c r="I30" s="16"/>
      <c r="J30" s="16"/>
      <c r="K30" s="16"/>
      <c r="L30" s="16"/>
      <c r="N30" s="85">
        <f t="shared" si="0"/>
        <v>3457.11365590061</v>
      </c>
      <c r="O30" s="85">
        <f t="shared" si="1"/>
        <v>3457.11365590061</v>
      </c>
      <c r="P30" s="85">
        <f t="shared" si="2"/>
        <v>1500</v>
      </c>
      <c r="V30" s="16"/>
      <c r="W30" s="16"/>
      <c r="AA30" s="16"/>
      <c r="AB30" s="16"/>
      <c r="AD30" s="22">
        <f t="shared" si="4"/>
        <v>14</v>
      </c>
      <c r="AE30" s="16">
        <v>1</v>
      </c>
      <c r="AF30" s="34">
        <v>6266.4353329335618</v>
      </c>
      <c r="AH30" s="22">
        <f t="shared" si="5"/>
        <v>38</v>
      </c>
      <c r="AI30" s="16">
        <v>1</v>
      </c>
      <c r="AJ30" s="34">
        <v>4641.5733714455009</v>
      </c>
      <c r="AK30" s="34"/>
      <c r="AL30" s="34"/>
      <c r="AM30" s="34"/>
      <c r="AN30" s="34"/>
      <c r="AO30" s="34"/>
    </row>
    <row r="31" spans="2:41" x14ac:dyDescent="0.3">
      <c r="B31" s="22">
        <f t="shared" si="3"/>
        <v>47</v>
      </c>
      <c r="C31" s="16">
        <v>1</v>
      </c>
      <c r="D31" s="23">
        <v>1998.03</v>
      </c>
      <c r="E31" s="23">
        <v>3487.3055724976816</v>
      </c>
      <c r="F31" s="16"/>
      <c r="G31" s="16"/>
      <c r="I31" s="16"/>
      <c r="J31" s="16"/>
      <c r="K31" s="16"/>
      <c r="L31" s="16"/>
      <c r="N31" s="85">
        <f t="shared" si="0"/>
        <v>3487.3055724976816</v>
      </c>
      <c r="O31" s="85">
        <f t="shared" si="1"/>
        <v>3487.3055724976816</v>
      </c>
      <c r="P31" s="85">
        <f t="shared" si="2"/>
        <v>1500</v>
      </c>
      <c r="V31" s="16"/>
      <c r="W31" s="16"/>
      <c r="AA31" s="16"/>
      <c r="AB31" s="16"/>
      <c r="AD31" s="22">
        <f t="shared" si="4"/>
        <v>187</v>
      </c>
      <c r="AE31" s="16">
        <v>173</v>
      </c>
      <c r="AF31" s="34">
        <v>6346.9839390927373</v>
      </c>
      <c r="AH31" s="22">
        <f t="shared" si="5"/>
        <v>39</v>
      </c>
      <c r="AI31" s="16">
        <v>1</v>
      </c>
      <c r="AJ31" s="34">
        <v>4700.0249300062478</v>
      </c>
      <c r="AK31" s="34"/>
      <c r="AL31" s="34"/>
      <c r="AM31" s="34"/>
      <c r="AN31" s="34"/>
      <c r="AO31" s="34"/>
    </row>
    <row r="32" spans="2:41" x14ac:dyDescent="0.3">
      <c r="B32" s="22">
        <f t="shared" si="3"/>
        <v>48</v>
      </c>
      <c r="C32" s="16">
        <v>1</v>
      </c>
      <c r="D32" s="23">
        <v>2009.65</v>
      </c>
      <c r="E32" s="23">
        <v>3507.5867948779382</v>
      </c>
      <c r="F32" s="16"/>
      <c r="G32" s="16"/>
      <c r="I32" s="16"/>
      <c r="J32" s="16"/>
      <c r="K32" s="16"/>
      <c r="L32" s="16"/>
      <c r="N32" s="85">
        <f t="shared" si="0"/>
        <v>3507.5867948779382</v>
      </c>
      <c r="O32" s="85">
        <f t="shared" si="1"/>
        <v>3507.5867948779382</v>
      </c>
      <c r="P32" s="85">
        <f t="shared" si="2"/>
        <v>1500</v>
      </c>
      <c r="V32" s="16"/>
      <c r="W32" s="16"/>
      <c r="AA32" s="16"/>
      <c r="AB32" s="16"/>
      <c r="AD32" s="22">
        <f t="shared" si="4"/>
        <v>188</v>
      </c>
      <c r="AE32" s="16">
        <v>1</v>
      </c>
      <c r="AF32" s="34">
        <v>6389.6188510619886</v>
      </c>
      <c r="AH32" s="22">
        <f t="shared" si="5"/>
        <v>40</v>
      </c>
      <c r="AI32" s="16">
        <v>1</v>
      </c>
      <c r="AJ32" s="34">
        <v>4731.912886523718</v>
      </c>
      <c r="AK32" s="34"/>
      <c r="AL32" s="34"/>
      <c r="AM32" s="34"/>
      <c r="AN32" s="34"/>
      <c r="AO32" s="34"/>
    </row>
    <row r="33" spans="2:41" x14ac:dyDescent="0.3">
      <c r="B33" s="22">
        <f t="shared" si="3"/>
        <v>57</v>
      </c>
      <c r="C33" s="16">
        <v>9</v>
      </c>
      <c r="D33" s="23">
        <v>2029.4433333333336</v>
      </c>
      <c r="E33" s="23">
        <v>3542.1335242221612</v>
      </c>
      <c r="F33" s="16"/>
      <c r="G33" s="16"/>
      <c r="I33" s="16"/>
      <c r="J33" s="16"/>
      <c r="K33" s="16"/>
      <c r="L33" s="16"/>
      <c r="N33" s="85">
        <f t="shared" si="0"/>
        <v>31879.201717999451</v>
      </c>
      <c r="O33" s="85">
        <f t="shared" si="1"/>
        <v>31879.201717999451</v>
      </c>
      <c r="P33" s="85">
        <f t="shared" si="2"/>
        <v>13500</v>
      </c>
      <c r="V33" s="16"/>
      <c r="W33" s="16"/>
      <c r="AA33" s="16"/>
      <c r="AB33" s="16"/>
      <c r="AD33" s="22">
        <f t="shared" si="4"/>
        <v>189</v>
      </c>
      <c r="AE33" s="16">
        <v>1</v>
      </c>
      <c r="AF33" s="34">
        <v>6531.7307544207351</v>
      </c>
      <c r="AH33" s="22">
        <f t="shared" si="5"/>
        <v>41</v>
      </c>
      <c r="AI33" s="16">
        <v>1</v>
      </c>
      <c r="AJ33" s="34">
        <v>4731.912886523718</v>
      </c>
      <c r="AK33" s="34"/>
      <c r="AL33" s="34"/>
      <c r="AM33" s="34"/>
      <c r="AN33" s="34"/>
      <c r="AO33" s="34"/>
    </row>
    <row r="34" spans="2:41" x14ac:dyDescent="0.3">
      <c r="B34" s="22">
        <f t="shared" si="3"/>
        <v>58</v>
      </c>
      <c r="C34" s="16">
        <v>1</v>
      </c>
      <c r="D34" s="23">
        <v>3117.51</v>
      </c>
      <c r="E34" s="23">
        <v>3554.7029498059978</v>
      </c>
      <c r="F34" s="16"/>
      <c r="G34" s="16"/>
      <c r="I34" s="16"/>
      <c r="J34" s="16"/>
      <c r="K34" s="16"/>
      <c r="L34" s="16"/>
      <c r="N34" s="85">
        <f t="shared" si="0"/>
        <v>3554.7029498059978</v>
      </c>
      <c r="O34" s="85">
        <f t="shared" si="1"/>
        <v>3554.7029498059978</v>
      </c>
      <c r="P34" s="85">
        <f t="shared" si="2"/>
        <v>1500</v>
      </c>
      <c r="V34" s="16"/>
      <c r="W34" s="16"/>
      <c r="AA34" s="16"/>
      <c r="AB34" s="16"/>
      <c r="AD34" s="22">
        <f t="shared" si="4"/>
        <v>190</v>
      </c>
      <c r="AE34" s="16">
        <v>1</v>
      </c>
      <c r="AF34" s="34">
        <v>6594.5369511180361</v>
      </c>
      <c r="AH34" s="22">
        <f t="shared" si="5"/>
        <v>42</v>
      </c>
      <c r="AI34" s="16">
        <v>1</v>
      </c>
      <c r="AJ34" s="34">
        <v>4736.9567179349397</v>
      </c>
      <c r="AK34" s="34"/>
      <c r="AL34" s="34"/>
      <c r="AM34" s="34"/>
      <c r="AN34" s="34"/>
      <c r="AO34" s="34"/>
    </row>
    <row r="35" spans="2:41" x14ac:dyDescent="0.3">
      <c r="B35" s="22">
        <f t="shared" si="3"/>
        <v>59</v>
      </c>
      <c r="C35" s="16">
        <v>1</v>
      </c>
      <c r="D35" s="23">
        <v>1731.05</v>
      </c>
      <c r="E35" s="23">
        <v>3589.4146170439913</v>
      </c>
      <c r="F35" s="16"/>
      <c r="G35" s="16"/>
      <c r="I35" s="16"/>
      <c r="J35" s="16"/>
      <c r="K35" s="16"/>
      <c r="L35" s="16"/>
      <c r="N35" s="85">
        <f t="shared" si="0"/>
        <v>3589.4146170439913</v>
      </c>
      <c r="O35" s="85">
        <f t="shared" si="1"/>
        <v>3589.4146170439913</v>
      </c>
      <c r="P35" s="85">
        <f t="shared" si="2"/>
        <v>1500</v>
      </c>
      <c r="V35" s="16"/>
      <c r="W35" s="16"/>
      <c r="AA35" s="16"/>
      <c r="AB35" s="16"/>
      <c r="AD35" s="22">
        <f t="shared" si="4"/>
        <v>191</v>
      </c>
      <c r="AE35" s="16">
        <v>1</v>
      </c>
      <c r="AF35" s="34">
        <v>6847.3677800495343</v>
      </c>
      <c r="AH35" s="22">
        <f t="shared" si="5"/>
        <v>43</v>
      </c>
      <c r="AI35" s="16">
        <v>1</v>
      </c>
      <c r="AJ35" s="34">
        <v>4806.3052382621654</v>
      </c>
      <c r="AK35" s="34"/>
      <c r="AL35" s="34"/>
      <c r="AM35" s="34"/>
      <c r="AN35" s="34"/>
      <c r="AO35" s="34"/>
    </row>
    <row r="36" spans="2:41" x14ac:dyDescent="0.3">
      <c r="B36" s="22">
        <f t="shared" si="3"/>
        <v>60</v>
      </c>
      <c r="C36" s="16">
        <v>1</v>
      </c>
      <c r="D36" s="23">
        <v>1960.03</v>
      </c>
      <c r="E36" s="23">
        <v>3591.8042538283898</v>
      </c>
      <c r="F36" s="16"/>
      <c r="G36" s="16"/>
      <c r="I36" s="16"/>
      <c r="J36" s="16"/>
      <c r="K36" s="16"/>
      <c r="L36" s="16"/>
      <c r="N36" s="85">
        <f t="shared" si="0"/>
        <v>3591.8042538283898</v>
      </c>
      <c r="O36" s="85">
        <f t="shared" si="1"/>
        <v>3591.8042538283898</v>
      </c>
      <c r="P36" s="85">
        <f t="shared" si="2"/>
        <v>1500</v>
      </c>
      <c r="V36" s="16"/>
      <c r="W36" s="16"/>
      <c r="AA36" s="16"/>
      <c r="AB36" s="16"/>
      <c r="AD36" s="22">
        <f t="shared" si="4"/>
        <v>192</v>
      </c>
      <c r="AE36" s="16">
        <v>1</v>
      </c>
      <c r="AF36" s="34">
        <v>7247.0202520448038</v>
      </c>
      <c r="AH36" s="22">
        <f t="shared" si="5"/>
        <v>44</v>
      </c>
      <c r="AI36" s="16">
        <v>1</v>
      </c>
      <c r="AJ36" s="34">
        <v>4875.8281509322869</v>
      </c>
      <c r="AK36" s="34"/>
      <c r="AL36" s="34"/>
      <c r="AM36" s="34"/>
      <c r="AN36" s="34"/>
      <c r="AO36" s="34"/>
    </row>
    <row r="37" spans="2:41" x14ac:dyDescent="0.3">
      <c r="B37" s="22">
        <f t="shared" si="3"/>
        <v>68</v>
      </c>
      <c r="C37" s="16">
        <v>8</v>
      </c>
      <c r="D37" s="23">
        <v>1962.94625</v>
      </c>
      <c r="E37" s="23">
        <v>3597.1483552733816</v>
      </c>
      <c r="F37" s="16"/>
      <c r="G37" s="16"/>
      <c r="I37" s="16"/>
      <c r="J37" s="16"/>
      <c r="K37" s="16"/>
      <c r="L37" s="16"/>
      <c r="N37" s="85">
        <f t="shared" si="0"/>
        <v>28777.186842187053</v>
      </c>
      <c r="O37" s="85">
        <f t="shared" si="1"/>
        <v>28777.186842187053</v>
      </c>
      <c r="P37" s="85">
        <f t="shared" si="2"/>
        <v>12000</v>
      </c>
      <c r="V37" s="16"/>
      <c r="W37" s="16"/>
      <c r="AA37" s="16"/>
      <c r="AB37" s="16"/>
      <c r="AD37" s="22">
        <f t="shared" si="4"/>
        <v>193</v>
      </c>
      <c r="AE37" s="16">
        <v>1</v>
      </c>
      <c r="AF37" s="34">
        <v>7248.0023842337887</v>
      </c>
      <c r="AH37" s="22">
        <f t="shared" si="5"/>
        <v>45</v>
      </c>
      <c r="AI37" s="16">
        <v>1</v>
      </c>
      <c r="AJ37" s="34">
        <v>4884.4289631088368</v>
      </c>
      <c r="AK37" s="34"/>
      <c r="AL37" s="34"/>
      <c r="AM37" s="34"/>
      <c r="AN37" s="34"/>
      <c r="AO37" s="34"/>
    </row>
    <row r="38" spans="2:41" x14ac:dyDescent="0.3">
      <c r="B38" s="22">
        <f t="shared" si="3"/>
        <v>69</v>
      </c>
      <c r="C38" s="16">
        <v>1</v>
      </c>
      <c r="D38" s="23">
        <v>2535.5300000000002</v>
      </c>
      <c r="E38" s="23">
        <v>3603.6885248225308</v>
      </c>
      <c r="F38" s="16"/>
      <c r="G38" s="16"/>
      <c r="I38" s="16"/>
      <c r="J38" s="16"/>
      <c r="K38" s="16"/>
      <c r="L38" s="16"/>
      <c r="N38" s="85">
        <f t="shared" si="0"/>
        <v>3603.6885248225308</v>
      </c>
      <c r="O38" s="85">
        <f t="shared" si="1"/>
        <v>3603.6885248225308</v>
      </c>
      <c r="P38" s="85">
        <f t="shared" si="2"/>
        <v>1500</v>
      </c>
      <c r="V38" s="16"/>
      <c r="W38" s="16"/>
      <c r="AA38" s="16"/>
      <c r="AB38" s="16"/>
      <c r="AD38" s="22">
        <f t="shared" si="4"/>
        <v>194</v>
      </c>
      <c r="AE38" s="16">
        <v>1</v>
      </c>
      <c r="AF38" s="34">
        <v>7763.4577419599646</v>
      </c>
      <c r="AH38" s="22">
        <f t="shared" si="5"/>
        <v>46</v>
      </c>
      <c r="AI38" s="16">
        <v>1</v>
      </c>
      <c r="AJ38" s="34">
        <v>5036.8293605327544</v>
      </c>
      <c r="AK38" s="34"/>
      <c r="AL38" s="34"/>
      <c r="AM38" s="34"/>
      <c r="AN38" s="34"/>
      <c r="AO38" s="34"/>
    </row>
    <row r="39" spans="2:41" x14ac:dyDescent="0.3">
      <c r="B39" s="22">
        <f t="shared" si="3"/>
        <v>73</v>
      </c>
      <c r="C39" s="16">
        <v>4</v>
      </c>
      <c r="D39" s="23">
        <v>1838.6624999999999</v>
      </c>
      <c r="E39" s="23">
        <v>3658.5462341917105</v>
      </c>
      <c r="F39" s="16"/>
      <c r="G39" s="16"/>
      <c r="I39" s="16"/>
      <c r="J39" s="16"/>
      <c r="K39" s="16"/>
      <c r="L39" s="16"/>
      <c r="N39" s="85">
        <f t="shared" si="0"/>
        <v>14634.184936766842</v>
      </c>
      <c r="O39" s="85">
        <f t="shared" si="1"/>
        <v>14634.184936766842</v>
      </c>
      <c r="P39" s="85">
        <f t="shared" si="2"/>
        <v>6000</v>
      </c>
      <c r="V39" s="16"/>
      <c r="W39" s="16"/>
      <c r="AA39" s="16"/>
      <c r="AB39" s="16"/>
      <c r="AD39" s="22">
        <f t="shared" si="4"/>
        <v>195</v>
      </c>
      <c r="AE39" s="16">
        <v>1</v>
      </c>
      <c r="AF39" s="34">
        <v>7818.1051504764264</v>
      </c>
      <c r="AH39" s="22">
        <f t="shared" si="5"/>
        <v>47</v>
      </c>
      <c r="AI39" s="16">
        <v>1</v>
      </c>
      <c r="AJ39" s="34">
        <v>5119.9216864054515</v>
      </c>
      <c r="AK39" s="34"/>
      <c r="AL39" s="34"/>
      <c r="AM39" s="34"/>
      <c r="AN39" s="34"/>
      <c r="AO39" s="34"/>
    </row>
    <row r="40" spans="2:41" x14ac:dyDescent="0.3">
      <c r="B40" s="22">
        <f t="shared" si="3"/>
        <v>74</v>
      </c>
      <c r="C40" s="16">
        <v>1</v>
      </c>
      <c r="D40" s="23">
        <v>1806.1</v>
      </c>
      <c r="E40" s="23">
        <v>3711.0138465067366</v>
      </c>
      <c r="F40" s="16"/>
      <c r="G40" s="16"/>
      <c r="I40" s="16"/>
      <c r="J40" s="16"/>
      <c r="K40" s="16"/>
      <c r="L40" s="16"/>
      <c r="N40" s="85">
        <f t="shared" si="0"/>
        <v>3711.0138465067366</v>
      </c>
      <c r="O40" s="85">
        <f t="shared" si="1"/>
        <v>3711.0138465067366</v>
      </c>
      <c r="P40" s="85">
        <f t="shared" si="2"/>
        <v>1500</v>
      </c>
      <c r="V40" s="16"/>
      <c r="W40" s="16"/>
      <c r="AA40" s="16"/>
      <c r="AB40" s="16"/>
      <c r="AD40" s="22">
        <f t="shared" si="4"/>
        <v>198</v>
      </c>
      <c r="AE40" s="16">
        <v>3</v>
      </c>
      <c r="AF40" s="34">
        <v>8052.060464742638</v>
      </c>
      <c r="AH40" s="22">
        <f t="shared" si="5"/>
        <v>48</v>
      </c>
      <c r="AI40" s="16">
        <v>1</v>
      </c>
      <c r="AJ40" s="34">
        <v>5187.4026010443467</v>
      </c>
      <c r="AK40" s="34"/>
      <c r="AL40" s="34"/>
      <c r="AM40" s="34"/>
      <c r="AN40" s="34"/>
      <c r="AO40" s="34"/>
    </row>
    <row r="41" spans="2:41" x14ac:dyDescent="0.3">
      <c r="B41" s="22">
        <f t="shared" si="3"/>
        <v>78</v>
      </c>
      <c r="C41" s="16">
        <v>4</v>
      </c>
      <c r="D41" s="23">
        <v>1751.6375</v>
      </c>
      <c r="E41" s="23">
        <v>3736.2576400299058</v>
      </c>
      <c r="F41" s="16"/>
      <c r="G41" s="16"/>
      <c r="I41" s="16"/>
      <c r="J41" s="16"/>
      <c r="K41" s="16"/>
      <c r="L41" s="16"/>
      <c r="N41" s="85">
        <f t="shared" si="0"/>
        <v>14945.030560119623</v>
      </c>
      <c r="O41" s="85">
        <f t="shared" si="1"/>
        <v>14945.030560119623</v>
      </c>
      <c r="P41" s="85">
        <f t="shared" si="2"/>
        <v>6000</v>
      </c>
      <c r="V41" s="16"/>
      <c r="W41" s="16"/>
      <c r="AA41" s="16"/>
      <c r="AB41" s="16"/>
      <c r="AD41" s="22">
        <f t="shared" si="4"/>
        <v>199</v>
      </c>
      <c r="AE41" s="16">
        <v>1</v>
      </c>
      <c r="AF41" s="34">
        <v>8412.2302829880973</v>
      </c>
      <c r="AH41" s="22">
        <f t="shared" si="5"/>
        <v>49</v>
      </c>
      <c r="AI41" s="16">
        <v>1</v>
      </c>
      <c r="AJ41" s="34">
        <v>5203.7613069411427</v>
      </c>
      <c r="AK41" s="34"/>
      <c r="AL41" s="34"/>
      <c r="AM41" s="34"/>
      <c r="AN41" s="34"/>
      <c r="AO41" s="34"/>
    </row>
    <row r="42" spans="2:41" x14ac:dyDescent="0.3">
      <c r="B42" s="22">
        <f t="shared" si="3"/>
        <v>79</v>
      </c>
      <c r="C42" s="16">
        <v>1</v>
      </c>
      <c r="D42" s="23">
        <v>1896.17</v>
      </c>
      <c r="E42" s="23">
        <v>3772.9738942776589</v>
      </c>
      <c r="F42" s="16"/>
      <c r="G42" s="16"/>
      <c r="I42" s="16"/>
      <c r="J42" s="16"/>
      <c r="K42" s="16"/>
      <c r="L42" s="16"/>
      <c r="N42" s="85">
        <f t="shared" si="0"/>
        <v>3772.9738942776589</v>
      </c>
      <c r="O42" s="85">
        <f t="shared" si="1"/>
        <v>3772.9738942776589</v>
      </c>
      <c r="P42" s="85">
        <f t="shared" si="2"/>
        <v>1500</v>
      </c>
      <c r="V42" s="16"/>
      <c r="W42" s="16"/>
      <c r="AA42" s="16"/>
      <c r="AB42" s="16"/>
      <c r="AD42" s="22">
        <f t="shared" si="4"/>
        <v>200</v>
      </c>
      <c r="AE42" s="16">
        <v>1</v>
      </c>
      <c r="AF42" s="34">
        <v>8419.8393777404126</v>
      </c>
      <c r="AH42" s="22">
        <f t="shared" si="5"/>
        <v>50</v>
      </c>
      <c r="AI42" s="16">
        <v>1</v>
      </c>
      <c r="AJ42" s="34">
        <v>5225.5370683123956</v>
      </c>
      <c r="AK42" s="34"/>
      <c r="AL42" s="34"/>
      <c r="AM42" s="34"/>
      <c r="AN42" s="34"/>
      <c r="AO42" s="34"/>
    </row>
    <row r="43" spans="2:41" x14ac:dyDescent="0.3">
      <c r="B43" s="22">
        <f t="shared" si="3"/>
        <v>81</v>
      </c>
      <c r="C43" s="16">
        <v>2</v>
      </c>
      <c r="D43" s="23">
        <v>1843.83</v>
      </c>
      <c r="E43" s="23">
        <v>3788.5380990003409</v>
      </c>
      <c r="F43" s="16"/>
      <c r="G43" s="16"/>
      <c r="I43" s="16"/>
      <c r="J43" s="16"/>
      <c r="K43" s="16"/>
      <c r="L43" s="16"/>
      <c r="N43" s="85">
        <f t="shared" si="0"/>
        <v>7577.0761980006819</v>
      </c>
      <c r="O43" s="85">
        <f t="shared" si="1"/>
        <v>7577.0761980006819</v>
      </c>
      <c r="P43" s="85">
        <f t="shared" si="2"/>
        <v>3000</v>
      </c>
      <c r="V43" s="16"/>
      <c r="W43" s="16"/>
      <c r="AA43" s="16"/>
      <c r="AB43" s="16"/>
      <c r="AD43" s="22">
        <f t="shared" si="4"/>
        <v>201</v>
      </c>
      <c r="AE43" s="16">
        <v>1</v>
      </c>
      <c r="AF43" s="34">
        <v>8805.6973285785953</v>
      </c>
      <c r="AH43" s="22">
        <f t="shared" si="5"/>
        <v>51</v>
      </c>
      <c r="AI43" s="16">
        <v>1</v>
      </c>
      <c r="AJ43" s="34">
        <v>5237.9660272367746</v>
      </c>
      <c r="AK43" s="34"/>
      <c r="AL43" s="34"/>
      <c r="AM43" s="34"/>
      <c r="AN43" s="34"/>
      <c r="AO43" s="34"/>
    </row>
    <row r="44" spans="2:41" x14ac:dyDescent="0.3">
      <c r="B44" s="22">
        <f t="shared" si="3"/>
        <v>96</v>
      </c>
      <c r="C44" s="16">
        <v>15</v>
      </c>
      <c r="D44" s="23">
        <v>1892.05</v>
      </c>
      <c r="E44" s="23">
        <v>3887.616271681009</v>
      </c>
      <c r="F44" s="16"/>
      <c r="G44" s="16"/>
      <c r="I44" s="16"/>
      <c r="J44" s="16"/>
      <c r="K44" s="16"/>
      <c r="L44" s="16"/>
      <c r="N44" s="85">
        <f t="shared" si="0"/>
        <v>58314.244075215138</v>
      </c>
      <c r="O44" s="85">
        <f t="shared" si="1"/>
        <v>58314.244075215138</v>
      </c>
      <c r="P44" s="85">
        <f t="shared" si="2"/>
        <v>22500</v>
      </c>
      <c r="V44" s="16"/>
      <c r="W44" s="16"/>
      <c r="AA44" s="16"/>
      <c r="AB44" s="16"/>
      <c r="AD44" s="22">
        <f t="shared" si="4"/>
        <v>202</v>
      </c>
      <c r="AE44" s="16">
        <v>1</v>
      </c>
      <c r="AF44" s="34">
        <v>9454.9865833465828</v>
      </c>
      <c r="AH44" s="22">
        <f t="shared" si="5"/>
        <v>52</v>
      </c>
      <c r="AI44" s="16">
        <v>1</v>
      </c>
      <c r="AJ44" s="34">
        <v>5423.6169348091735</v>
      </c>
      <c r="AK44" s="34"/>
      <c r="AL44" s="34"/>
      <c r="AM44" s="34"/>
      <c r="AN44" s="34"/>
      <c r="AO44" s="34"/>
    </row>
    <row r="45" spans="2:41" x14ac:dyDescent="0.3">
      <c r="B45" s="22">
        <f t="shared" si="3"/>
        <v>98</v>
      </c>
      <c r="C45" s="16">
        <v>2</v>
      </c>
      <c r="D45" s="23">
        <v>2045.29</v>
      </c>
      <c r="E45" s="23">
        <v>3901.579735150442</v>
      </c>
      <c r="F45" s="16"/>
      <c r="G45" s="16"/>
      <c r="I45" s="16"/>
      <c r="J45" s="16"/>
      <c r="K45" s="16"/>
      <c r="L45" s="16"/>
      <c r="N45" s="85">
        <f t="shared" si="0"/>
        <v>7803.1594703008841</v>
      </c>
      <c r="O45" s="85">
        <f t="shared" si="1"/>
        <v>7803.1594703008841</v>
      </c>
      <c r="P45" s="85">
        <f t="shared" si="2"/>
        <v>3000</v>
      </c>
      <c r="V45" s="16"/>
      <c r="W45" s="16"/>
      <c r="AA45" s="16"/>
      <c r="AB45" s="16"/>
      <c r="AD45" s="22">
        <f t="shared" si="4"/>
        <v>211</v>
      </c>
      <c r="AE45" s="16">
        <v>9</v>
      </c>
      <c r="AF45" s="34">
        <v>9514.3420953532095</v>
      </c>
      <c r="AH45" s="22">
        <f t="shared" si="5"/>
        <v>53</v>
      </c>
      <c r="AI45" s="16">
        <v>1</v>
      </c>
      <c r="AJ45" s="34">
        <v>5479.4556940639886</v>
      </c>
      <c r="AK45" s="34"/>
      <c r="AL45" s="34"/>
      <c r="AM45" s="34"/>
      <c r="AN45" s="34"/>
      <c r="AO45" s="34"/>
    </row>
    <row r="46" spans="2:41" x14ac:dyDescent="0.3">
      <c r="B46" s="22">
        <f t="shared" si="3"/>
        <v>99</v>
      </c>
      <c r="C46" s="16">
        <v>1</v>
      </c>
      <c r="D46" s="23">
        <v>1976.85</v>
      </c>
      <c r="E46" s="23">
        <v>3933.5098872478675</v>
      </c>
      <c r="F46" s="16"/>
      <c r="G46" s="16"/>
      <c r="I46" s="16"/>
      <c r="J46" s="16"/>
      <c r="K46" s="16"/>
      <c r="L46" s="16"/>
      <c r="N46" s="85">
        <f t="shared" si="0"/>
        <v>3933.5098872478675</v>
      </c>
      <c r="O46" s="85">
        <f t="shared" si="1"/>
        <v>3933.5098872478675</v>
      </c>
      <c r="P46" s="85">
        <f t="shared" si="2"/>
        <v>1500</v>
      </c>
      <c r="V46" s="16"/>
      <c r="W46" s="16"/>
      <c r="AA46" s="16"/>
      <c r="AB46" s="16"/>
      <c r="AD46" s="22">
        <f t="shared" si="4"/>
        <v>212</v>
      </c>
      <c r="AE46" s="16">
        <v>1</v>
      </c>
      <c r="AF46" s="34">
        <v>9559.3089973866045</v>
      </c>
      <c r="AH46" s="22">
        <f t="shared" si="5"/>
        <v>55</v>
      </c>
      <c r="AI46" s="16">
        <v>2</v>
      </c>
      <c r="AJ46" s="34">
        <v>5624.1208504312453</v>
      </c>
      <c r="AK46" s="34"/>
      <c r="AL46" s="34"/>
      <c r="AM46" s="34"/>
      <c r="AN46" s="34"/>
      <c r="AO46" s="34"/>
    </row>
    <row r="47" spans="2:41" x14ac:dyDescent="0.3">
      <c r="B47" s="22">
        <f t="shared" si="3"/>
        <v>100</v>
      </c>
      <c r="C47" s="16">
        <v>1</v>
      </c>
      <c r="D47" s="23">
        <v>1985.16</v>
      </c>
      <c r="E47" s="23">
        <v>3950.045014932331</v>
      </c>
      <c r="F47" s="16"/>
      <c r="G47" s="16"/>
      <c r="I47" s="16"/>
      <c r="J47" s="16"/>
      <c r="K47" s="16"/>
      <c r="L47" s="16"/>
      <c r="N47" s="85">
        <f t="shared" si="0"/>
        <v>3950.045014932331</v>
      </c>
      <c r="O47" s="85">
        <f t="shared" si="1"/>
        <v>3950.045014932331</v>
      </c>
      <c r="P47" s="85">
        <f t="shared" si="2"/>
        <v>1500</v>
      </c>
      <c r="V47" s="16"/>
      <c r="W47" s="16"/>
      <c r="AA47" s="16"/>
      <c r="AB47" s="16"/>
      <c r="AD47" s="22">
        <f t="shared" si="4"/>
        <v>213</v>
      </c>
      <c r="AE47" s="16">
        <v>1</v>
      </c>
      <c r="AF47" s="34">
        <v>9704.4315130401683</v>
      </c>
      <c r="AH47" s="22">
        <f t="shared" si="5"/>
        <v>56</v>
      </c>
      <c r="AI47" s="16">
        <v>1</v>
      </c>
      <c r="AJ47" s="34">
        <v>5636.2250050962266</v>
      </c>
      <c r="AK47" s="34"/>
      <c r="AL47" s="34"/>
      <c r="AM47" s="34"/>
      <c r="AN47" s="34"/>
      <c r="AO47" s="34"/>
    </row>
    <row r="48" spans="2:41" x14ac:dyDescent="0.3">
      <c r="B48" s="22">
        <f t="shared" si="3"/>
        <v>101</v>
      </c>
      <c r="C48" s="16">
        <v>1</v>
      </c>
      <c r="D48" s="23">
        <v>2006.42</v>
      </c>
      <c r="E48" s="23">
        <v>3992.3478807050956</v>
      </c>
      <c r="F48" s="16"/>
      <c r="G48" s="16"/>
      <c r="I48" s="16"/>
      <c r="J48" s="16"/>
      <c r="K48" s="16"/>
      <c r="L48" s="16"/>
      <c r="N48" s="85">
        <f t="shared" si="0"/>
        <v>3992.3478807050956</v>
      </c>
      <c r="O48" s="85">
        <f t="shared" si="1"/>
        <v>3992.3478807050956</v>
      </c>
      <c r="P48" s="85">
        <f t="shared" si="2"/>
        <v>1500</v>
      </c>
      <c r="V48" s="16"/>
      <c r="W48" s="16"/>
      <c r="AA48" s="16"/>
      <c r="AB48" s="16"/>
      <c r="AD48" s="22">
        <f t="shared" si="4"/>
        <v>214</v>
      </c>
      <c r="AE48" s="16">
        <v>1</v>
      </c>
      <c r="AF48" s="34">
        <v>10304.480987892664</v>
      </c>
      <c r="AH48" s="22">
        <f t="shared" si="5"/>
        <v>57</v>
      </c>
      <c r="AI48" s="16">
        <v>1</v>
      </c>
      <c r="AJ48" s="34">
        <v>5732.9011589380843</v>
      </c>
      <c r="AK48" s="34"/>
      <c r="AL48" s="34"/>
      <c r="AM48" s="34"/>
      <c r="AN48" s="34"/>
      <c r="AO48" s="34"/>
    </row>
    <row r="49" spans="2:41" x14ac:dyDescent="0.3">
      <c r="B49" s="22">
        <f t="shared" si="3"/>
        <v>102</v>
      </c>
      <c r="C49" s="16">
        <v>1</v>
      </c>
      <c r="D49" s="23">
        <v>2095.31</v>
      </c>
      <c r="E49" s="23">
        <v>3996.9975088413248</v>
      </c>
      <c r="F49" s="16"/>
      <c r="G49" s="16"/>
      <c r="I49" s="16"/>
      <c r="J49" s="16"/>
      <c r="K49" s="16"/>
      <c r="L49" s="16"/>
      <c r="N49" s="85">
        <f t="shared" si="0"/>
        <v>3996.9975088413248</v>
      </c>
      <c r="O49" s="85">
        <f t="shared" si="1"/>
        <v>3996.9975088413248</v>
      </c>
      <c r="P49" s="85">
        <f t="shared" si="2"/>
        <v>1500</v>
      </c>
      <c r="V49" s="16"/>
      <c r="W49" s="16"/>
      <c r="AA49" s="16"/>
      <c r="AB49" s="16"/>
      <c r="AD49" s="22">
        <f t="shared" si="4"/>
        <v>218</v>
      </c>
      <c r="AE49" s="16">
        <v>4</v>
      </c>
      <c r="AF49" s="34">
        <v>10337.14936790759</v>
      </c>
      <c r="AH49" s="22">
        <f t="shared" si="5"/>
        <v>61</v>
      </c>
      <c r="AI49" s="16">
        <v>4</v>
      </c>
      <c r="AJ49" s="34">
        <v>5744.5448389941084</v>
      </c>
      <c r="AK49" s="34"/>
      <c r="AL49" s="34"/>
      <c r="AM49" s="34"/>
      <c r="AN49" s="34"/>
      <c r="AO49" s="34"/>
    </row>
    <row r="50" spans="2:41" x14ac:dyDescent="0.3">
      <c r="B50" s="22">
        <f t="shared" si="3"/>
        <v>103</v>
      </c>
      <c r="C50" s="16">
        <v>1</v>
      </c>
      <c r="D50" s="23">
        <v>2106.87</v>
      </c>
      <c r="E50" s="23">
        <v>4019.0492774112281</v>
      </c>
      <c r="F50" s="16"/>
      <c r="G50" s="16"/>
      <c r="I50" s="16"/>
      <c r="J50" s="16"/>
      <c r="K50" s="16"/>
      <c r="L50" s="16"/>
      <c r="N50" s="85">
        <f t="shared" si="0"/>
        <v>4019.0492774112281</v>
      </c>
      <c r="O50" s="85">
        <f t="shared" si="1"/>
        <v>4019.0492774112281</v>
      </c>
      <c r="P50" s="85">
        <f t="shared" si="2"/>
        <v>1500</v>
      </c>
      <c r="V50" s="16"/>
      <c r="W50" s="16"/>
      <c r="AA50" s="16"/>
      <c r="AB50" s="16"/>
      <c r="AD50" s="22">
        <f t="shared" si="4"/>
        <v>220</v>
      </c>
      <c r="AE50" s="16">
        <v>2</v>
      </c>
      <c r="AF50" s="34">
        <v>10620.769168516154</v>
      </c>
      <c r="AH50" s="22">
        <f t="shared" si="5"/>
        <v>62</v>
      </c>
      <c r="AI50" s="16">
        <v>1</v>
      </c>
      <c r="AJ50" s="34">
        <v>5864.8939212120595</v>
      </c>
      <c r="AK50" s="34"/>
      <c r="AL50" s="34"/>
      <c r="AM50" s="34"/>
      <c r="AN50" s="34"/>
      <c r="AO50" s="34"/>
    </row>
    <row r="51" spans="2:41" x14ac:dyDescent="0.3">
      <c r="B51" s="22">
        <f t="shared" si="3"/>
        <v>104</v>
      </c>
      <c r="C51" s="16">
        <v>1</v>
      </c>
      <c r="D51" s="23">
        <v>2131.71</v>
      </c>
      <c r="E51" s="23">
        <v>4066.4338735424067</v>
      </c>
      <c r="F51" s="16"/>
      <c r="G51" s="16"/>
      <c r="I51" s="16"/>
      <c r="J51" s="16"/>
      <c r="K51" s="16"/>
      <c r="L51" s="16"/>
      <c r="N51" s="85">
        <f t="shared" si="0"/>
        <v>4066.4338735424067</v>
      </c>
      <c r="O51" s="85">
        <f t="shared" si="1"/>
        <v>4066.4338735424067</v>
      </c>
      <c r="P51" s="85">
        <f t="shared" si="2"/>
        <v>1500</v>
      </c>
      <c r="V51" s="16"/>
      <c r="W51" s="16"/>
      <c r="AA51" s="16"/>
      <c r="AB51" s="16"/>
      <c r="AD51" s="22">
        <f t="shared" si="4"/>
        <v>222</v>
      </c>
      <c r="AE51" s="16">
        <v>2</v>
      </c>
      <c r="AF51" s="34">
        <v>11468.604810494731</v>
      </c>
      <c r="AH51" s="22">
        <f t="shared" si="5"/>
        <v>63</v>
      </c>
      <c r="AI51" s="16">
        <v>1</v>
      </c>
      <c r="AJ51" s="34">
        <v>5986.4748082243868</v>
      </c>
      <c r="AK51" s="34"/>
      <c r="AL51" s="34"/>
      <c r="AM51" s="34"/>
      <c r="AN51" s="34"/>
      <c r="AO51" s="34"/>
    </row>
    <row r="52" spans="2:41" x14ac:dyDescent="0.3">
      <c r="B52" s="22">
        <f t="shared" si="3"/>
        <v>105</v>
      </c>
      <c r="C52" s="16">
        <v>1</v>
      </c>
      <c r="D52" s="23">
        <v>1984.27</v>
      </c>
      <c r="E52" s="23">
        <v>4077.1017358994086</v>
      </c>
      <c r="F52" s="16"/>
      <c r="G52" s="16"/>
      <c r="I52" s="16"/>
      <c r="J52" s="16"/>
      <c r="K52" s="16"/>
      <c r="L52" s="16"/>
      <c r="N52" s="85">
        <f t="shared" si="0"/>
        <v>4077.1017358994086</v>
      </c>
      <c r="O52" s="85">
        <f t="shared" si="1"/>
        <v>4077.1017358994086</v>
      </c>
      <c r="P52" s="85">
        <f t="shared" si="2"/>
        <v>1500</v>
      </c>
      <c r="V52" s="16"/>
      <c r="W52" s="16"/>
      <c r="AA52" s="16"/>
      <c r="AB52" s="16"/>
      <c r="AD52" s="22">
        <f t="shared" si="4"/>
        <v>223</v>
      </c>
      <c r="AE52" s="16">
        <v>1</v>
      </c>
      <c r="AF52" s="34">
        <v>11504.663169139098</v>
      </c>
      <c r="AH52" s="22">
        <f t="shared" si="5"/>
        <v>67</v>
      </c>
      <c r="AI52" s="16">
        <v>4</v>
      </c>
      <c r="AJ52" s="34">
        <v>6076.0303119077971</v>
      </c>
      <c r="AK52" s="34"/>
      <c r="AL52" s="34"/>
      <c r="AM52" s="34"/>
      <c r="AN52" s="34"/>
      <c r="AO52" s="34"/>
    </row>
    <row r="53" spans="2:41" x14ac:dyDescent="0.3">
      <c r="B53" s="22">
        <f t="shared" si="3"/>
        <v>106</v>
      </c>
      <c r="C53" s="16">
        <v>1</v>
      </c>
      <c r="D53" s="23">
        <v>1930.22</v>
      </c>
      <c r="E53" s="23">
        <v>4117.175626771249</v>
      </c>
      <c r="F53" s="16"/>
      <c r="G53" s="16"/>
      <c r="I53" s="16"/>
      <c r="J53" s="16"/>
      <c r="K53" s="16"/>
      <c r="L53" s="16"/>
      <c r="N53" s="85">
        <f t="shared" si="0"/>
        <v>4117.175626771249</v>
      </c>
      <c r="O53" s="85">
        <f t="shared" si="1"/>
        <v>4117.175626771249</v>
      </c>
      <c r="P53" s="85">
        <f t="shared" si="2"/>
        <v>1500</v>
      </c>
      <c r="V53" s="16"/>
      <c r="W53" s="16"/>
      <c r="AA53" s="16"/>
      <c r="AB53" s="16"/>
      <c r="AD53" s="22">
        <f t="shared" si="4"/>
        <v>234</v>
      </c>
      <c r="AE53" s="16">
        <v>11</v>
      </c>
      <c r="AF53" s="34">
        <v>11513.641178082649</v>
      </c>
      <c r="AH53" s="22">
        <f t="shared" si="5"/>
        <v>68</v>
      </c>
      <c r="AI53" s="16">
        <v>1</v>
      </c>
      <c r="AJ53" s="34">
        <v>6204.4133986993729</v>
      </c>
      <c r="AK53" s="34"/>
      <c r="AL53" s="34"/>
      <c r="AM53" s="34"/>
      <c r="AN53" s="34"/>
      <c r="AO53" s="34"/>
    </row>
    <row r="54" spans="2:41" x14ac:dyDescent="0.3">
      <c r="B54" s="22">
        <f t="shared" si="3"/>
        <v>128</v>
      </c>
      <c r="C54" s="16">
        <v>22</v>
      </c>
      <c r="D54" s="23">
        <v>2071.5613636363637</v>
      </c>
      <c r="E54" s="23">
        <v>4121.9653013148754</v>
      </c>
      <c r="F54" s="16"/>
      <c r="G54" s="16"/>
      <c r="I54" s="16"/>
      <c r="J54" s="16"/>
      <c r="K54" s="16"/>
      <c r="L54" s="16"/>
      <c r="N54" s="85">
        <f t="shared" si="0"/>
        <v>90683.236628927261</v>
      </c>
      <c r="O54" s="85">
        <f t="shared" si="1"/>
        <v>90683.236628927261</v>
      </c>
      <c r="P54" s="85">
        <f t="shared" si="2"/>
        <v>33000</v>
      </c>
      <c r="V54" s="16"/>
      <c r="W54" s="16"/>
      <c r="AA54" s="16"/>
      <c r="AB54" s="16"/>
      <c r="AD54" s="22">
        <f t="shared" si="4"/>
        <v>236</v>
      </c>
      <c r="AE54" s="16">
        <v>2</v>
      </c>
      <c r="AF54" s="34">
        <v>11514.359643716776</v>
      </c>
      <c r="AH54" s="22">
        <f t="shared" si="5"/>
        <v>69</v>
      </c>
      <c r="AI54" s="16">
        <v>1</v>
      </c>
      <c r="AJ54" s="34">
        <v>6248.9378378491447</v>
      </c>
      <c r="AK54" s="34"/>
      <c r="AL54" s="34"/>
      <c r="AM54" s="34"/>
      <c r="AN54" s="34"/>
      <c r="AO54" s="34"/>
    </row>
    <row r="55" spans="2:41" x14ac:dyDescent="0.3">
      <c r="B55" s="22">
        <f t="shared" si="3"/>
        <v>130</v>
      </c>
      <c r="C55" s="16">
        <v>2</v>
      </c>
      <c r="D55" s="23">
        <v>2016.89</v>
      </c>
      <c r="E55" s="23">
        <v>4182.1174703040679</v>
      </c>
      <c r="F55" s="16"/>
      <c r="G55" s="16"/>
      <c r="I55" s="16"/>
      <c r="J55" s="16"/>
      <c r="K55" s="16"/>
      <c r="L55" s="16"/>
      <c r="N55" s="85">
        <f t="shared" si="0"/>
        <v>8364.2349406081357</v>
      </c>
      <c r="O55" s="85">
        <f t="shared" si="1"/>
        <v>8364.2349406081357</v>
      </c>
      <c r="P55" s="85">
        <f t="shared" si="2"/>
        <v>3000</v>
      </c>
      <c r="V55" s="16"/>
      <c r="W55" s="16"/>
      <c r="AA55" s="16"/>
      <c r="AB55" s="16"/>
      <c r="AD55" s="22">
        <f t="shared" si="4"/>
        <v>241</v>
      </c>
      <c r="AE55" s="16">
        <v>5</v>
      </c>
      <c r="AF55" s="34">
        <v>12910.327379890876</v>
      </c>
      <c r="AH55" s="22">
        <f t="shared" si="5"/>
        <v>70</v>
      </c>
      <c r="AI55" s="16">
        <v>1</v>
      </c>
      <c r="AJ55" s="34">
        <v>6266.4353329335618</v>
      </c>
      <c r="AK55" s="34"/>
      <c r="AL55" s="34"/>
      <c r="AM55" s="34"/>
      <c r="AN55" s="34"/>
      <c r="AO55" s="34"/>
    </row>
    <row r="56" spans="2:41" x14ac:dyDescent="0.3">
      <c r="B56" s="22">
        <f t="shared" si="3"/>
        <v>131</v>
      </c>
      <c r="C56" s="16">
        <v>1</v>
      </c>
      <c r="D56" s="23">
        <v>2050.56</v>
      </c>
      <c r="E56" s="23">
        <v>4251.9338188531392</v>
      </c>
      <c r="F56" s="16"/>
      <c r="G56" s="16"/>
      <c r="I56" s="16"/>
      <c r="J56" s="16"/>
      <c r="K56" s="16"/>
      <c r="L56" s="16"/>
      <c r="N56" s="85">
        <f t="shared" si="0"/>
        <v>4251.9338188531392</v>
      </c>
      <c r="O56" s="85">
        <f t="shared" si="1"/>
        <v>4251.9338188531392</v>
      </c>
      <c r="P56" s="85">
        <f t="shared" si="2"/>
        <v>1500</v>
      </c>
      <c r="V56" s="16"/>
      <c r="W56" s="16"/>
      <c r="AA56" s="16"/>
      <c r="AB56" s="16"/>
      <c r="AD56" s="22">
        <f t="shared" si="4"/>
        <v>257</v>
      </c>
      <c r="AE56" s="16">
        <v>16</v>
      </c>
      <c r="AF56" s="34">
        <v>13143.21259249805</v>
      </c>
      <c r="AH56" s="22">
        <f t="shared" si="5"/>
        <v>243</v>
      </c>
      <c r="AI56" s="16">
        <v>173</v>
      </c>
      <c r="AJ56" s="34">
        <v>6346.9839390927373</v>
      </c>
      <c r="AK56" s="34"/>
      <c r="AL56" s="34"/>
      <c r="AM56" s="34"/>
      <c r="AN56" s="34"/>
      <c r="AO56" s="34"/>
    </row>
    <row r="57" spans="2:41" x14ac:dyDescent="0.3">
      <c r="B57" s="22">
        <f t="shared" si="3"/>
        <v>132</v>
      </c>
      <c r="C57" s="16">
        <v>1</v>
      </c>
      <c r="D57" s="23">
        <v>2457.7199999999998</v>
      </c>
      <c r="E57" s="23">
        <v>4289.6356169021492</v>
      </c>
      <c r="F57" s="16"/>
      <c r="G57" s="16"/>
      <c r="I57" s="16"/>
      <c r="J57" s="16"/>
      <c r="K57" s="16"/>
      <c r="L57" s="16"/>
      <c r="N57" s="85">
        <f t="shared" si="0"/>
        <v>4289.6356169021492</v>
      </c>
      <c r="O57" s="85">
        <f t="shared" si="1"/>
        <v>4289.6356169021492</v>
      </c>
      <c r="P57" s="85">
        <f t="shared" si="2"/>
        <v>1500</v>
      </c>
      <c r="V57" s="16"/>
      <c r="W57" s="16"/>
      <c r="AA57" s="16"/>
      <c r="AB57" s="16"/>
      <c r="AD57" s="22">
        <f t="shared" si="4"/>
        <v>258</v>
      </c>
      <c r="AE57" s="16">
        <v>1</v>
      </c>
      <c r="AF57" s="34">
        <v>13163.767423573549</v>
      </c>
      <c r="AH57" s="22">
        <f t="shared" si="5"/>
        <v>244</v>
      </c>
      <c r="AI57" s="16">
        <v>1</v>
      </c>
      <c r="AJ57" s="34">
        <v>6389.6188510619886</v>
      </c>
      <c r="AK57" s="34"/>
      <c r="AL57" s="34"/>
      <c r="AM57" s="34"/>
      <c r="AN57" s="34"/>
      <c r="AO57" s="34"/>
    </row>
    <row r="58" spans="2:41" x14ac:dyDescent="0.3">
      <c r="B58" s="22">
        <f t="shared" si="3"/>
        <v>133</v>
      </c>
      <c r="C58" s="16">
        <v>1</v>
      </c>
      <c r="D58" s="23">
        <v>2484.52</v>
      </c>
      <c r="E58" s="23">
        <v>4336.4115859030844</v>
      </c>
      <c r="F58" s="16"/>
      <c r="G58" s="16"/>
      <c r="I58" s="16"/>
      <c r="J58" s="16"/>
      <c r="K58" s="16"/>
      <c r="L58" s="16"/>
      <c r="N58" s="85">
        <f t="shared" si="0"/>
        <v>4336.4115859030844</v>
      </c>
      <c r="O58" s="85">
        <f t="shared" si="1"/>
        <v>4336.4115859030844</v>
      </c>
      <c r="P58" s="85">
        <f t="shared" si="2"/>
        <v>1500</v>
      </c>
      <c r="V58" s="16"/>
      <c r="W58" s="16"/>
      <c r="AA58" s="16"/>
      <c r="AB58" s="16"/>
      <c r="AD58" s="22">
        <f t="shared" si="4"/>
        <v>259</v>
      </c>
      <c r="AE58" s="16">
        <v>1</v>
      </c>
      <c r="AF58" s="34">
        <v>13219.049813397532</v>
      </c>
      <c r="AH58" s="22">
        <f t="shared" si="5"/>
        <v>245</v>
      </c>
      <c r="AI58" s="16">
        <v>1</v>
      </c>
      <c r="AJ58" s="34">
        <v>6460.3841351645669</v>
      </c>
      <c r="AK58" s="34"/>
      <c r="AL58" s="34"/>
      <c r="AM58" s="34"/>
      <c r="AN58" s="34"/>
      <c r="AO58" s="34"/>
    </row>
    <row r="59" spans="2:41" x14ac:dyDescent="0.3">
      <c r="B59" s="22">
        <f t="shared" si="3"/>
        <v>134</v>
      </c>
      <c r="C59" s="16">
        <v>1</v>
      </c>
      <c r="D59" s="23">
        <v>2110.0100000000002</v>
      </c>
      <c r="E59" s="23">
        <v>4375.2062251864436</v>
      </c>
      <c r="F59" s="16"/>
      <c r="G59" s="16"/>
      <c r="I59" s="16"/>
      <c r="J59" s="16"/>
      <c r="K59" s="16"/>
      <c r="L59" s="16"/>
      <c r="N59" s="85">
        <f t="shared" si="0"/>
        <v>4375.2062251864436</v>
      </c>
      <c r="O59" s="85">
        <f t="shared" si="1"/>
        <v>4375.2062251864436</v>
      </c>
      <c r="P59" s="85">
        <f t="shared" si="2"/>
        <v>1500</v>
      </c>
      <c r="V59" s="16"/>
      <c r="W59" s="16"/>
      <c r="AA59" s="16"/>
      <c r="AB59" s="16"/>
      <c r="AD59" s="22">
        <f t="shared" si="4"/>
        <v>260</v>
      </c>
      <c r="AE59" s="16">
        <v>1</v>
      </c>
      <c r="AF59" s="34">
        <v>13537.177411086828</v>
      </c>
      <c r="AH59" s="22">
        <f t="shared" si="5"/>
        <v>246</v>
      </c>
      <c r="AI59" s="16">
        <v>1</v>
      </c>
      <c r="AJ59" s="34">
        <v>6531.7307544207351</v>
      </c>
      <c r="AK59" s="34"/>
      <c r="AL59" s="34"/>
      <c r="AM59" s="34"/>
      <c r="AN59" s="34"/>
      <c r="AO59" s="34"/>
    </row>
    <row r="60" spans="2:41" x14ac:dyDescent="0.3">
      <c r="B60" s="22">
        <f t="shared" si="3"/>
        <v>135</v>
      </c>
      <c r="C60" s="16">
        <v>1</v>
      </c>
      <c r="D60" s="23">
        <v>2208.09</v>
      </c>
      <c r="E60" s="23">
        <v>4393.628169528869</v>
      </c>
      <c r="F60" s="16"/>
      <c r="G60" s="16"/>
      <c r="I60" s="16"/>
      <c r="J60" s="16"/>
      <c r="K60" s="16"/>
      <c r="L60" s="16"/>
      <c r="N60" s="85">
        <f t="shared" si="0"/>
        <v>4393.628169528869</v>
      </c>
      <c r="O60" s="85">
        <f t="shared" si="1"/>
        <v>4393.628169528869</v>
      </c>
      <c r="P60" s="85">
        <f t="shared" si="2"/>
        <v>1500</v>
      </c>
      <c r="V60" s="16"/>
      <c r="W60" s="16"/>
      <c r="AA60" s="16"/>
      <c r="AB60" s="16"/>
      <c r="AD60" s="22">
        <f t="shared" si="4"/>
        <v>261</v>
      </c>
      <c r="AE60" s="16">
        <v>1</v>
      </c>
      <c r="AF60" s="34">
        <v>13543.08685052902</v>
      </c>
      <c r="AH60" s="22">
        <f t="shared" si="5"/>
        <v>247</v>
      </c>
      <c r="AI60" s="16">
        <v>1</v>
      </c>
      <c r="AJ60" s="34">
        <v>6594.5369511180361</v>
      </c>
      <c r="AK60" s="34"/>
      <c r="AL60" s="34"/>
      <c r="AM60" s="34"/>
      <c r="AN60" s="34"/>
      <c r="AO60" s="34"/>
    </row>
    <row r="61" spans="2:41" x14ac:dyDescent="0.3">
      <c r="B61" s="22">
        <f t="shared" si="3"/>
        <v>136</v>
      </c>
      <c r="C61" s="16">
        <v>1</v>
      </c>
      <c r="D61" s="23">
        <v>2346.8200000000002</v>
      </c>
      <c r="E61" s="23">
        <v>4476.7760826316862</v>
      </c>
      <c r="F61" s="16"/>
      <c r="G61" s="16"/>
      <c r="I61" s="16"/>
      <c r="J61" s="16"/>
      <c r="K61" s="16"/>
      <c r="L61" s="16"/>
      <c r="N61" s="85">
        <f t="shared" si="0"/>
        <v>4476.7760826316862</v>
      </c>
      <c r="O61" s="85">
        <f t="shared" si="1"/>
        <v>4476.7760826316862</v>
      </c>
      <c r="P61" s="85">
        <f t="shared" si="2"/>
        <v>1500</v>
      </c>
      <c r="V61" s="16"/>
      <c r="W61" s="16"/>
      <c r="AA61" s="16"/>
      <c r="AB61" s="16"/>
      <c r="AD61" s="22">
        <f t="shared" si="4"/>
        <v>262</v>
      </c>
      <c r="AE61" s="16">
        <v>1</v>
      </c>
      <c r="AF61" s="34">
        <v>13655.394633994038</v>
      </c>
      <c r="AH61" s="22">
        <f t="shared" si="5"/>
        <v>248</v>
      </c>
      <c r="AI61" s="16">
        <v>1</v>
      </c>
      <c r="AJ61" s="34">
        <v>6610.5789116175647</v>
      </c>
      <c r="AK61" s="34"/>
      <c r="AL61" s="34"/>
      <c r="AM61" s="34"/>
      <c r="AN61" s="34"/>
      <c r="AO61" s="34"/>
    </row>
    <row r="62" spans="2:41" x14ac:dyDescent="0.3">
      <c r="B62" s="22">
        <f t="shared" si="3"/>
        <v>137</v>
      </c>
      <c r="C62" s="16">
        <v>1</v>
      </c>
      <c r="D62" s="23">
        <v>2349.5</v>
      </c>
      <c r="E62" s="23">
        <v>4481.8884303624245</v>
      </c>
      <c r="F62" s="16"/>
      <c r="G62" s="16"/>
      <c r="I62" s="16"/>
      <c r="J62" s="16"/>
      <c r="K62" s="16"/>
      <c r="L62" s="16"/>
      <c r="N62" s="85">
        <f t="shared" si="0"/>
        <v>4481.8884303624245</v>
      </c>
      <c r="O62" s="85">
        <f t="shared" si="1"/>
        <v>4481.8884303624245</v>
      </c>
      <c r="P62" s="85">
        <f t="shared" si="2"/>
        <v>1500</v>
      </c>
      <c r="V62" s="16"/>
      <c r="W62" s="16"/>
      <c r="AA62" s="16"/>
      <c r="AB62" s="16"/>
      <c r="AD62" s="22">
        <f t="shared" si="4"/>
        <v>263</v>
      </c>
      <c r="AE62" s="16">
        <v>1</v>
      </c>
      <c r="AF62" s="34">
        <v>14275.085283959872</v>
      </c>
      <c r="AH62" s="22">
        <f t="shared" si="5"/>
        <v>249</v>
      </c>
      <c r="AI62" s="16">
        <v>1</v>
      </c>
      <c r="AJ62" s="34">
        <v>6615.6173399327599</v>
      </c>
      <c r="AK62" s="34"/>
      <c r="AL62" s="34"/>
      <c r="AM62" s="34"/>
      <c r="AN62" s="34"/>
      <c r="AO62" s="34"/>
    </row>
    <row r="63" spans="2:41" x14ac:dyDescent="0.3">
      <c r="B63" s="22">
        <f t="shared" si="3"/>
        <v>138</v>
      </c>
      <c r="C63" s="16">
        <v>1</v>
      </c>
      <c r="D63" s="23">
        <v>2108.27</v>
      </c>
      <c r="E63" s="23">
        <v>4496.9577864974053</v>
      </c>
      <c r="F63" s="16"/>
      <c r="G63" s="16"/>
      <c r="I63" s="16"/>
      <c r="J63" s="16"/>
      <c r="K63" s="16"/>
      <c r="L63" s="16"/>
      <c r="N63" s="85">
        <f t="shared" si="0"/>
        <v>4496.9577864974053</v>
      </c>
      <c r="O63" s="85">
        <f t="shared" si="1"/>
        <v>4496.9577864974053</v>
      </c>
      <c r="P63" s="85">
        <f t="shared" si="2"/>
        <v>1500</v>
      </c>
      <c r="V63" s="16"/>
      <c r="W63" s="16"/>
      <c r="AA63" s="16"/>
      <c r="AB63" s="16"/>
      <c r="AD63" s="22">
        <f t="shared" si="4"/>
        <v>264</v>
      </c>
      <c r="AE63" s="16">
        <v>1</v>
      </c>
      <c r="AF63" s="34">
        <v>14307.218986174954</v>
      </c>
      <c r="AH63" s="22">
        <f t="shared" si="5"/>
        <v>250</v>
      </c>
      <c r="AI63" s="16">
        <v>1</v>
      </c>
      <c r="AJ63" s="34">
        <v>6696.5599754493596</v>
      </c>
      <c r="AK63" s="34"/>
      <c r="AL63" s="34"/>
      <c r="AM63" s="34"/>
      <c r="AN63" s="34"/>
      <c r="AO63" s="34"/>
    </row>
    <row r="64" spans="2:41" x14ac:dyDescent="0.3">
      <c r="B64" s="22">
        <f t="shared" si="3"/>
        <v>139</v>
      </c>
      <c r="C64" s="16">
        <v>1</v>
      </c>
      <c r="D64" s="23">
        <v>2360.85</v>
      </c>
      <c r="E64" s="23">
        <v>4503.5396045205916</v>
      </c>
      <c r="F64" s="16"/>
      <c r="G64" s="16"/>
      <c r="I64" s="16"/>
      <c r="J64" s="16"/>
      <c r="K64" s="16"/>
      <c r="L64" s="16"/>
      <c r="N64" s="85">
        <f t="shared" si="0"/>
        <v>4503.5396045205916</v>
      </c>
      <c r="O64" s="85">
        <f t="shared" si="1"/>
        <v>4503.5396045205916</v>
      </c>
      <c r="P64" s="85">
        <f t="shared" si="2"/>
        <v>1500</v>
      </c>
      <c r="V64" s="16"/>
      <c r="W64" s="16"/>
      <c r="AA64" s="16"/>
      <c r="AB64" s="16"/>
      <c r="AD64" s="22">
        <f t="shared" si="4"/>
        <v>265</v>
      </c>
      <c r="AE64" s="16">
        <v>1</v>
      </c>
      <c r="AF64" s="34">
        <v>15023.117177685974</v>
      </c>
      <c r="AH64" s="22">
        <f t="shared" si="5"/>
        <v>251</v>
      </c>
      <c r="AI64" s="16">
        <v>1</v>
      </c>
      <c r="AJ64" s="34">
        <v>6738.1306957439965</v>
      </c>
      <c r="AK64" s="34"/>
      <c r="AL64" s="34"/>
      <c r="AM64" s="34"/>
      <c r="AN64" s="34"/>
      <c r="AO64" s="34"/>
    </row>
    <row r="65" spans="2:41" x14ac:dyDescent="0.3">
      <c r="B65" s="22">
        <f t="shared" si="3"/>
        <v>140</v>
      </c>
      <c r="C65" s="16">
        <v>1</v>
      </c>
      <c r="D65" s="23">
        <v>2364.4899999999998</v>
      </c>
      <c r="E65" s="23">
        <v>4510.4832409906994</v>
      </c>
      <c r="F65" s="16"/>
      <c r="G65" s="16"/>
      <c r="I65" s="16"/>
      <c r="J65" s="16"/>
      <c r="K65" s="16"/>
      <c r="L65" s="16"/>
      <c r="N65" s="85">
        <f t="shared" si="0"/>
        <v>4510.4832409906994</v>
      </c>
      <c r="O65" s="85">
        <f t="shared" si="1"/>
        <v>4510.4832409906994</v>
      </c>
      <c r="P65" s="85">
        <f t="shared" si="2"/>
        <v>1500</v>
      </c>
      <c r="V65" s="16"/>
      <c r="W65" s="16"/>
      <c r="AA65" s="16"/>
      <c r="AB65" s="16"/>
      <c r="AD65" s="22">
        <f t="shared" si="4"/>
        <v>267</v>
      </c>
      <c r="AE65" s="16">
        <v>2</v>
      </c>
      <c r="AF65" s="34">
        <v>15509.236287357346</v>
      </c>
      <c r="AH65" s="22">
        <f t="shared" si="5"/>
        <v>252</v>
      </c>
      <c r="AI65" s="16">
        <v>1</v>
      </c>
      <c r="AJ65" s="34">
        <v>6739.4397247272309</v>
      </c>
      <c r="AK65" s="34"/>
      <c r="AL65" s="34"/>
      <c r="AM65" s="34"/>
      <c r="AN65" s="34"/>
      <c r="AO65" s="34"/>
    </row>
    <row r="66" spans="2:41" x14ac:dyDescent="0.3">
      <c r="B66" s="22">
        <f t="shared" si="3"/>
        <v>141</v>
      </c>
      <c r="C66" s="16">
        <v>1</v>
      </c>
      <c r="D66" s="23">
        <v>2185.16</v>
      </c>
      <c r="E66" s="23">
        <v>4531.0333292393907</v>
      </c>
      <c r="F66" s="16"/>
      <c r="G66" s="16"/>
      <c r="I66" s="16"/>
      <c r="J66" s="16"/>
      <c r="K66" s="16"/>
      <c r="L66" s="16"/>
      <c r="N66" s="85">
        <f t="shared" si="0"/>
        <v>4531.0333292393907</v>
      </c>
      <c r="O66" s="85">
        <f t="shared" si="1"/>
        <v>4531.0333292393907</v>
      </c>
      <c r="P66" s="85">
        <f t="shared" si="2"/>
        <v>1500</v>
      </c>
      <c r="V66" s="16"/>
      <c r="W66" s="16"/>
      <c r="AA66" s="16"/>
      <c r="AB66" s="16"/>
      <c r="AD66" s="22">
        <f t="shared" si="4"/>
        <v>268</v>
      </c>
      <c r="AE66" s="16">
        <v>1</v>
      </c>
      <c r="AF66" s="34">
        <v>15610.203750887016</v>
      </c>
      <c r="AH66" s="22">
        <f t="shared" si="5"/>
        <v>253</v>
      </c>
      <c r="AI66" s="16">
        <v>1</v>
      </c>
      <c r="AJ66" s="34">
        <v>6818.5574364739614</v>
      </c>
      <c r="AK66" s="34"/>
      <c r="AL66" s="34"/>
      <c r="AM66" s="34"/>
      <c r="AN66" s="34"/>
      <c r="AO66" s="34"/>
    </row>
    <row r="67" spans="2:41" x14ac:dyDescent="0.3">
      <c r="B67" s="22">
        <f t="shared" si="3"/>
        <v>142</v>
      </c>
      <c r="C67" s="16">
        <v>1</v>
      </c>
      <c r="D67" s="23">
        <v>2602.3200000000002</v>
      </c>
      <c r="E67" s="23">
        <v>4542.0164048698807</v>
      </c>
      <c r="F67" s="16"/>
      <c r="G67" s="16"/>
      <c r="I67" s="16"/>
      <c r="J67" s="16"/>
      <c r="K67" s="16"/>
      <c r="L67" s="16"/>
      <c r="N67" s="85">
        <f t="shared" si="0"/>
        <v>4542.0164048698807</v>
      </c>
      <c r="O67" s="85">
        <f t="shared" si="1"/>
        <v>4542.0164048698807</v>
      </c>
      <c r="P67" s="85">
        <f t="shared" si="2"/>
        <v>1500</v>
      </c>
      <c r="V67" s="16"/>
      <c r="W67" s="16"/>
      <c r="AA67" s="16"/>
      <c r="AB67" s="16"/>
      <c r="AD67" s="22">
        <f t="shared" si="4"/>
        <v>269</v>
      </c>
      <c r="AE67" s="16">
        <v>1</v>
      </c>
      <c r="AF67" s="34">
        <v>15911.656764192074</v>
      </c>
      <c r="AH67" s="22">
        <f t="shared" si="5"/>
        <v>254</v>
      </c>
      <c r="AI67" s="16">
        <v>1</v>
      </c>
      <c r="AJ67" s="34">
        <v>6847.3677800495343</v>
      </c>
      <c r="AK67" s="34"/>
      <c r="AL67" s="34"/>
      <c r="AM67" s="34"/>
      <c r="AN67" s="34"/>
      <c r="AO67" s="34"/>
    </row>
    <row r="68" spans="2:41" x14ac:dyDescent="0.3">
      <c r="B68" s="22">
        <f t="shared" si="3"/>
        <v>147</v>
      </c>
      <c r="C68" s="16">
        <v>5</v>
      </c>
      <c r="D68" s="23">
        <v>2131.04</v>
      </c>
      <c r="E68" s="23">
        <v>4545.526389569377</v>
      </c>
      <c r="F68" s="16"/>
      <c r="G68" s="16"/>
      <c r="I68" s="16"/>
      <c r="J68" s="16"/>
      <c r="K68" s="16"/>
      <c r="L68" s="16"/>
      <c r="N68" s="85">
        <f t="shared" si="0"/>
        <v>22727.631947846887</v>
      </c>
      <c r="O68" s="85">
        <f t="shared" si="1"/>
        <v>22727.631947846887</v>
      </c>
      <c r="P68" s="85">
        <f t="shared" si="2"/>
        <v>7500</v>
      </c>
      <c r="V68" s="16"/>
      <c r="W68" s="16"/>
      <c r="AA68" s="16"/>
      <c r="AB68" s="16"/>
      <c r="AD68" s="22">
        <f t="shared" si="4"/>
        <v>271</v>
      </c>
      <c r="AE68" s="16">
        <v>2</v>
      </c>
      <c r="AF68" s="34">
        <v>15925.964266165487</v>
      </c>
      <c r="AH68" s="22">
        <f t="shared" si="5"/>
        <v>255</v>
      </c>
      <c r="AI68" s="16">
        <v>1</v>
      </c>
      <c r="AJ68" s="34">
        <v>6869.8069023621802</v>
      </c>
      <c r="AK68" s="34"/>
      <c r="AL68" s="34"/>
      <c r="AM68" s="34"/>
      <c r="AN68" s="34"/>
      <c r="AO68" s="34"/>
    </row>
    <row r="69" spans="2:41" x14ac:dyDescent="0.3">
      <c r="B69" s="22">
        <f t="shared" si="3"/>
        <v>149</v>
      </c>
      <c r="C69" s="16">
        <v>2</v>
      </c>
      <c r="D69" s="23">
        <v>2217.0749999999998</v>
      </c>
      <c r="E69" s="23">
        <v>4555.4487701367161</v>
      </c>
      <c r="F69" s="16"/>
      <c r="G69" s="16"/>
      <c r="I69" s="16"/>
      <c r="J69" s="16"/>
      <c r="K69" s="16"/>
      <c r="L69" s="16"/>
      <c r="N69" s="85">
        <f t="shared" si="0"/>
        <v>9110.8975402734322</v>
      </c>
      <c r="O69" s="85">
        <f t="shared" si="1"/>
        <v>9110.8975402734322</v>
      </c>
      <c r="P69" s="85">
        <f t="shared" si="2"/>
        <v>3000</v>
      </c>
      <c r="V69" s="16"/>
      <c r="W69" s="16"/>
      <c r="AA69" s="16"/>
      <c r="AB69" s="16"/>
      <c r="AD69" s="22">
        <f t="shared" si="4"/>
        <v>272</v>
      </c>
      <c r="AE69" s="16">
        <v>1</v>
      </c>
      <c r="AF69" s="34">
        <v>15978.092180568923</v>
      </c>
      <c r="AH69" s="22">
        <f t="shared" si="5"/>
        <v>256</v>
      </c>
      <c r="AI69" s="16">
        <v>1</v>
      </c>
      <c r="AJ69" s="34">
        <v>6937.0332863166286</v>
      </c>
      <c r="AK69" s="34"/>
      <c r="AL69" s="34"/>
      <c r="AM69" s="34"/>
      <c r="AN69" s="34"/>
      <c r="AO69" s="34"/>
    </row>
    <row r="70" spans="2:41" x14ac:dyDescent="0.3">
      <c r="B70" s="22">
        <f t="shared" si="3"/>
        <v>150</v>
      </c>
      <c r="C70" s="16">
        <v>1</v>
      </c>
      <c r="D70" s="23">
        <v>2218.8000000000002</v>
      </c>
      <c r="E70" s="23">
        <v>4558.9931469072299</v>
      </c>
      <c r="F70" s="16"/>
      <c r="G70" s="16"/>
      <c r="I70" s="16"/>
      <c r="J70" s="16"/>
      <c r="K70" s="16"/>
      <c r="L70" s="16"/>
      <c r="N70" s="85">
        <f t="shared" si="0"/>
        <v>4558.9931469072299</v>
      </c>
      <c r="O70" s="85">
        <f t="shared" si="1"/>
        <v>4558.9931469072299</v>
      </c>
      <c r="P70" s="85">
        <f t="shared" si="2"/>
        <v>1500</v>
      </c>
      <c r="V70" s="16"/>
      <c r="W70" s="16"/>
      <c r="AA70" s="16"/>
      <c r="AB70" s="16"/>
      <c r="AD70" s="22">
        <f t="shared" si="4"/>
        <v>276</v>
      </c>
      <c r="AE70" s="16">
        <v>4</v>
      </c>
      <c r="AF70" s="34">
        <v>16015.771099378495</v>
      </c>
      <c r="AH70" s="22">
        <f t="shared" si="5"/>
        <v>257</v>
      </c>
      <c r="AI70" s="16">
        <v>1</v>
      </c>
      <c r="AJ70" s="34">
        <v>6952.692014529167</v>
      </c>
      <c r="AK70" s="34"/>
      <c r="AL70" s="34"/>
      <c r="AM70" s="34"/>
      <c r="AN70" s="34"/>
      <c r="AO70" s="34"/>
    </row>
    <row r="71" spans="2:41" x14ac:dyDescent="0.3">
      <c r="B71" s="22">
        <f t="shared" si="3"/>
        <v>151</v>
      </c>
      <c r="C71" s="16">
        <v>1</v>
      </c>
      <c r="D71" s="23">
        <v>2141.09</v>
      </c>
      <c r="E71" s="23">
        <v>4566.9631247855968</v>
      </c>
      <c r="F71" s="16"/>
      <c r="G71" s="16"/>
      <c r="I71" s="16"/>
      <c r="J71" s="16"/>
      <c r="K71" s="16"/>
      <c r="L71" s="16"/>
      <c r="N71" s="85">
        <f t="shared" si="0"/>
        <v>4566.9631247855968</v>
      </c>
      <c r="O71" s="85">
        <f t="shared" si="1"/>
        <v>4566.9631247855968</v>
      </c>
      <c r="P71" s="85">
        <f t="shared" si="2"/>
        <v>1500</v>
      </c>
      <c r="V71" s="16"/>
      <c r="W71" s="16"/>
      <c r="AA71" s="16"/>
      <c r="AB71" s="16"/>
      <c r="AD71" s="22">
        <f t="shared" si="4"/>
        <v>277</v>
      </c>
      <c r="AE71" s="16">
        <v>1</v>
      </c>
      <c r="AF71" s="34">
        <v>16077.553872588887</v>
      </c>
      <c r="AH71" s="22">
        <f t="shared" si="5"/>
        <v>258</v>
      </c>
      <c r="AI71" s="16">
        <v>1</v>
      </c>
      <c r="AJ71" s="34">
        <v>6990.5886344631317</v>
      </c>
      <c r="AK71" s="34"/>
      <c r="AL71" s="34"/>
      <c r="AM71" s="34"/>
      <c r="AN71" s="34"/>
      <c r="AO71" s="34"/>
    </row>
    <row r="72" spans="2:41" x14ac:dyDescent="0.3">
      <c r="B72" s="22">
        <f t="shared" si="3"/>
        <v>155</v>
      </c>
      <c r="C72" s="16">
        <v>4</v>
      </c>
      <c r="D72" s="23">
        <v>2252.0774999999999</v>
      </c>
      <c r="E72" s="23">
        <v>4627.3687979105662</v>
      </c>
      <c r="F72" s="16"/>
      <c r="G72" s="16"/>
      <c r="I72" s="16"/>
      <c r="J72" s="16"/>
      <c r="K72" s="16"/>
      <c r="L72" s="16"/>
      <c r="N72" s="85">
        <f t="shared" si="0"/>
        <v>18509.475191642265</v>
      </c>
      <c r="O72" s="85">
        <f t="shared" si="1"/>
        <v>18509.475191642265</v>
      </c>
      <c r="P72" s="85">
        <f t="shared" si="2"/>
        <v>6000</v>
      </c>
      <c r="V72" s="16"/>
      <c r="W72" s="16"/>
      <c r="AA72" s="16"/>
      <c r="AB72" s="16"/>
      <c r="AD72" s="22">
        <f t="shared" si="4"/>
        <v>278</v>
      </c>
      <c r="AE72" s="16">
        <v>1</v>
      </c>
      <c r="AF72" s="34">
        <v>16137.180948876003</v>
      </c>
      <c r="AH72" s="22">
        <f t="shared" si="5"/>
        <v>259</v>
      </c>
      <c r="AI72" s="16">
        <v>1</v>
      </c>
      <c r="AJ72" s="34">
        <v>7247.0202520448038</v>
      </c>
      <c r="AK72" s="34"/>
      <c r="AL72" s="34"/>
      <c r="AM72" s="34"/>
      <c r="AN72" s="34"/>
      <c r="AO72" s="34"/>
    </row>
    <row r="73" spans="2:41" x14ac:dyDescent="0.3">
      <c r="B73" s="22">
        <f t="shared" si="3"/>
        <v>165</v>
      </c>
      <c r="C73" s="16">
        <v>10</v>
      </c>
      <c r="D73" s="23">
        <v>2526.3869999999997</v>
      </c>
      <c r="E73" s="23">
        <v>4629.6676956050378</v>
      </c>
      <c r="F73" s="16"/>
      <c r="G73" s="16"/>
      <c r="I73" s="16"/>
      <c r="J73" s="16"/>
      <c r="K73" s="16"/>
      <c r="L73" s="16"/>
      <c r="N73" s="85">
        <f t="shared" si="0"/>
        <v>46296.676956050374</v>
      </c>
      <c r="O73" s="85">
        <f t="shared" si="1"/>
        <v>46296.676956050374</v>
      </c>
      <c r="P73" s="85">
        <f t="shared" si="2"/>
        <v>15000</v>
      </c>
      <c r="V73" s="16"/>
      <c r="W73" s="16"/>
      <c r="AA73" s="16"/>
      <c r="AB73" s="16"/>
      <c r="AD73" s="22">
        <f t="shared" si="4"/>
        <v>279</v>
      </c>
      <c r="AE73" s="16">
        <v>1</v>
      </c>
      <c r="AF73" s="34">
        <v>16170.140639285968</v>
      </c>
      <c r="AH73" s="22">
        <f t="shared" si="5"/>
        <v>260</v>
      </c>
      <c r="AI73" s="16">
        <v>1</v>
      </c>
      <c r="AJ73" s="34">
        <v>7248.0023842337887</v>
      </c>
      <c r="AK73" s="34"/>
      <c r="AL73" s="34"/>
      <c r="AM73" s="34"/>
      <c r="AN73" s="34"/>
      <c r="AO73" s="34"/>
    </row>
    <row r="74" spans="2:41" x14ac:dyDescent="0.3">
      <c r="B74" s="22">
        <f t="shared" si="3"/>
        <v>166</v>
      </c>
      <c r="C74" s="16">
        <v>1</v>
      </c>
      <c r="D74" s="23">
        <v>2788.35</v>
      </c>
      <c r="E74" s="23">
        <v>4641.5733714455009</v>
      </c>
      <c r="F74" s="16"/>
      <c r="G74" s="16"/>
      <c r="I74" s="16"/>
      <c r="J74" s="16"/>
      <c r="K74" s="16"/>
      <c r="L74" s="16"/>
      <c r="N74" s="85">
        <f t="shared" si="0"/>
        <v>4641.5733714455009</v>
      </c>
      <c r="O74" s="85">
        <f t="shared" si="1"/>
        <v>4641.5733714455009</v>
      </c>
      <c r="P74" s="85">
        <f t="shared" si="2"/>
        <v>1500</v>
      </c>
      <c r="V74" s="16"/>
      <c r="W74" s="16"/>
      <c r="AA74" s="16"/>
      <c r="AB74" s="16"/>
      <c r="AD74" s="22">
        <f t="shared" si="4"/>
        <v>280</v>
      </c>
      <c r="AE74" s="16">
        <v>1</v>
      </c>
      <c r="AF74" s="34">
        <v>16261.489371492838</v>
      </c>
      <c r="AH74" s="22">
        <f t="shared" si="5"/>
        <v>261</v>
      </c>
      <c r="AI74" s="16">
        <v>1</v>
      </c>
      <c r="AJ74" s="34">
        <v>7752.5583428721047</v>
      </c>
      <c r="AK74" s="34"/>
      <c r="AL74" s="34"/>
      <c r="AM74" s="34"/>
      <c r="AN74" s="34"/>
      <c r="AO74" s="34"/>
    </row>
    <row r="75" spans="2:41" x14ac:dyDescent="0.3">
      <c r="B75" s="22">
        <f t="shared" si="3"/>
        <v>168</v>
      </c>
      <c r="C75" s="16">
        <v>2</v>
      </c>
      <c r="D75" s="23">
        <v>2444.5949999999998</v>
      </c>
      <c r="E75" s="23">
        <v>4663.2909331440005</v>
      </c>
      <c r="F75" s="16"/>
      <c r="G75" s="16"/>
      <c r="I75" s="16"/>
      <c r="J75" s="16"/>
      <c r="K75" s="16"/>
      <c r="L75" s="16"/>
      <c r="N75" s="85">
        <f t="shared" si="0"/>
        <v>9326.581866288001</v>
      </c>
      <c r="O75" s="85">
        <f t="shared" si="1"/>
        <v>9326.581866288001</v>
      </c>
      <c r="P75" s="85">
        <f t="shared" si="2"/>
        <v>3000</v>
      </c>
      <c r="V75" s="16"/>
      <c r="W75" s="16"/>
      <c r="AA75" s="16"/>
      <c r="AB75" s="16"/>
      <c r="AD75" s="22">
        <f t="shared" si="4"/>
        <v>281</v>
      </c>
      <c r="AE75" s="16">
        <v>1</v>
      </c>
      <c r="AF75" s="34">
        <v>16809.348720687423</v>
      </c>
      <c r="AH75" s="22">
        <f t="shared" si="5"/>
        <v>262</v>
      </c>
      <c r="AI75" s="16">
        <v>1</v>
      </c>
      <c r="AJ75" s="34">
        <v>7763.4577419599646</v>
      </c>
      <c r="AK75" s="34"/>
      <c r="AL75" s="34"/>
      <c r="AM75" s="34"/>
      <c r="AN75" s="34"/>
      <c r="AO75" s="34"/>
    </row>
    <row r="76" spans="2:41" x14ac:dyDescent="0.3">
      <c r="B76" s="22">
        <f t="shared" si="3"/>
        <v>169</v>
      </c>
      <c r="C76" s="16">
        <v>1</v>
      </c>
      <c r="D76" s="23">
        <v>2444.89</v>
      </c>
      <c r="E76" s="23">
        <v>4663.85367291287</v>
      </c>
      <c r="F76" s="16"/>
      <c r="G76" s="16"/>
      <c r="I76" s="16"/>
      <c r="J76" s="16"/>
      <c r="K76" s="16"/>
      <c r="L76" s="16"/>
      <c r="N76" s="85">
        <f t="shared" si="0"/>
        <v>4663.85367291287</v>
      </c>
      <c r="O76" s="85">
        <f t="shared" si="1"/>
        <v>4663.85367291287</v>
      </c>
      <c r="P76" s="85">
        <f t="shared" si="2"/>
        <v>1500</v>
      </c>
      <c r="V76" s="16"/>
      <c r="W76" s="16"/>
      <c r="AA76" s="16"/>
      <c r="AB76" s="16"/>
      <c r="AD76" s="22">
        <f t="shared" si="4"/>
        <v>282</v>
      </c>
      <c r="AE76" s="16">
        <v>1</v>
      </c>
      <c r="AF76" s="34">
        <v>16896.502301426746</v>
      </c>
      <c r="AH76" s="22">
        <f t="shared" si="5"/>
        <v>263</v>
      </c>
      <c r="AI76" s="16">
        <v>1</v>
      </c>
      <c r="AJ76" s="34">
        <v>7818.1051504764264</v>
      </c>
      <c r="AK76" s="34"/>
      <c r="AL76" s="34"/>
      <c r="AM76" s="34"/>
      <c r="AN76" s="34"/>
      <c r="AO76" s="34"/>
    </row>
    <row r="77" spans="2:41" x14ac:dyDescent="0.3">
      <c r="B77" s="22">
        <f t="shared" si="3"/>
        <v>170</v>
      </c>
      <c r="C77" s="16">
        <v>1</v>
      </c>
      <c r="D77" s="23">
        <v>2692.85</v>
      </c>
      <c r="E77" s="23">
        <v>4700.0249300062478</v>
      </c>
      <c r="F77" s="16"/>
      <c r="G77" s="16"/>
      <c r="I77" s="16"/>
      <c r="J77" s="16"/>
      <c r="K77" s="16"/>
      <c r="L77" s="16"/>
      <c r="N77" s="85">
        <f t="shared" si="0"/>
        <v>4700.0249300062478</v>
      </c>
      <c r="O77" s="85">
        <f t="shared" si="1"/>
        <v>4700.0249300062478</v>
      </c>
      <c r="P77" s="85">
        <f t="shared" si="2"/>
        <v>1500</v>
      </c>
      <c r="V77" s="16"/>
      <c r="W77" s="16"/>
      <c r="AA77" s="16"/>
      <c r="AB77" s="16"/>
      <c r="AD77" s="22">
        <f t="shared" si="4"/>
        <v>283</v>
      </c>
      <c r="AE77" s="16">
        <v>1</v>
      </c>
      <c r="AF77" s="34">
        <v>17101.834514157501</v>
      </c>
      <c r="AH77" s="22">
        <f t="shared" si="5"/>
        <v>266</v>
      </c>
      <c r="AI77" s="16">
        <v>3</v>
      </c>
      <c r="AJ77" s="34">
        <v>8052.060464742638</v>
      </c>
      <c r="AK77" s="34"/>
      <c r="AL77" s="34"/>
      <c r="AM77" s="34"/>
      <c r="AN77" s="34"/>
      <c r="AO77" s="34"/>
    </row>
    <row r="78" spans="2:41" x14ac:dyDescent="0.3">
      <c r="B78" s="22">
        <f t="shared" si="3"/>
        <v>171</v>
      </c>
      <c r="C78" s="16">
        <v>1</v>
      </c>
      <c r="D78" s="23">
        <v>2474.23</v>
      </c>
      <c r="E78" s="23">
        <v>4719.8224350098408</v>
      </c>
      <c r="F78" s="16"/>
      <c r="G78" s="16"/>
      <c r="I78" s="16"/>
      <c r="J78" s="16"/>
      <c r="K78" s="16"/>
      <c r="L78" s="16"/>
      <c r="N78" s="85">
        <f t="shared" ref="N78:N141" si="6">C78*E78</f>
        <v>4719.8224350098408</v>
      </c>
      <c r="O78" s="85">
        <f t="shared" ref="O78:O141" si="7">MIN(N78,C78*ROUND($O$13,0))</f>
        <v>4719.8224350098408</v>
      </c>
      <c r="P78" s="85">
        <f t="shared" ref="P78:P141" si="8">MIN(N78,C78*ROUND($P$13,0))</f>
        <v>1500</v>
      </c>
      <c r="V78" s="16"/>
      <c r="W78" s="16"/>
      <c r="AA78" s="16"/>
      <c r="AB78" s="16"/>
      <c r="AD78" s="22">
        <f t="shared" si="4"/>
        <v>284</v>
      </c>
      <c r="AE78" s="16">
        <v>1</v>
      </c>
      <c r="AF78" s="34">
        <v>17145.581012338</v>
      </c>
      <c r="AH78" s="22">
        <f t="shared" si="5"/>
        <v>267</v>
      </c>
      <c r="AI78" s="16">
        <v>1</v>
      </c>
      <c r="AJ78" s="34">
        <v>8412.2302829880973</v>
      </c>
      <c r="AK78" s="34"/>
      <c r="AL78" s="34"/>
      <c r="AM78" s="34"/>
      <c r="AN78" s="34"/>
      <c r="AO78" s="34"/>
    </row>
    <row r="79" spans="2:41" x14ac:dyDescent="0.3">
      <c r="B79" s="22">
        <f t="shared" si="3"/>
        <v>172</v>
      </c>
      <c r="C79" s="16">
        <v>1</v>
      </c>
      <c r="D79" s="23">
        <v>2842.62</v>
      </c>
      <c r="E79" s="23">
        <v>4731.912886523718</v>
      </c>
      <c r="F79" s="16"/>
      <c r="G79" s="16"/>
      <c r="I79" s="16"/>
      <c r="J79" s="16"/>
      <c r="K79" s="16"/>
      <c r="L79" s="16"/>
      <c r="N79" s="85">
        <f t="shared" si="6"/>
        <v>4731.912886523718</v>
      </c>
      <c r="O79" s="85">
        <f t="shared" si="7"/>
        <v>4731.912886523718</v>
      </c>
      <c r="P79" s="85">
        <f t="shared" si="8"/>
        <v>1500</v>
      </c>
      <c r="V79" s="16"/>
      <c r="W79" s="16"/>
      <c r="AA79" s="16"/>
      <c r="AB79" s="16"/>
      <c r="AD79" s="22">
        <f t="shared" si="4"/>
        <v>285</v>
      </c>
      <c r="AE79" s="16">
        <v>1</v>
      </c>
      <c r="AF79" s="34">
        <v>17645.203309289835</v>
      </c>
      <c r="AH79" s="22">
        <f t="shared" si="5"/>
        <v>268</v>
      </c>
      <c r="AI79" s="16">
        <v>1</v>
      </c>
      <c r="AJ79" s="34">
        <v>8419.8393777404126</v>
      </c>
      <c r="AK79" s="34"/>
      <c r="AL79" s="34"/>
      <c r="AM79" s="34"/>
      <c r="AN79" s="34"/>
      <c r="AO79" s="34"/>
    </row>
    <row r="80" spans="2:41" x14ac:dyDescent="0.3">
      <c r="B80" s="22">
        <f t="shared" si="3"/>
        <v>173</v>
      </c>
      <c r="C80" s="16">
        <v>1</v>
      </c>
      <c r="D80" s="23">
        <v>2842.62</v>
      </c>
      <c r="E80" s="23">
        <v>4731.912886523718</v>
      </c>
      <c r="F80" s="16"/>
      <c r="G80" s="16"/>
      <c r="I80" s="16"/>
      <c r="J80" s="16"/>
      <c r="K80" s="16"/>
      <c r="L80" s="16"/>
      <c r="N80" s="85">
        <f t="shared" si="6"/>
        <v>4731.912886523718</v>
      </c>
      <c r="O80" s="85">
        <f t="shared" si="7"/>
        <v>4731.912886523718</v>
      </c>
      <c r="P80" s="85">
        <f t="shared" si="8"/>
        <v>1500</v>
      </c>
      <c r="V80" s="16"/>
      <c r="W80" s="16"/>
      <c r="AA80" s="16"/>
      <c r="AB80" s="16"/>
      <c r="AD80" s="22">
        <f t="shared" si="4"/>
        <v>286</v>
      </c>
      <c r="AE80" s="16">
        <v>1</v>
      </c>
      <c r="AF80" s="34">
        <v>18179.856965794312</v>
      </c>
      <c r="AH80" s="22">
        <f t="shared" si="5"/>
        <v>269</v>
      </c>
      <c r="AI80" s="16">
        <v>1</v>
      </c>
      <c r="AJ80" s="34">
        <v>8431.1589677811899</v>
      </c>
      <c r="AK80" s="34"/>
      <c r="AL80" s="34"/>
      <c r="AM80" s="34"/>
      <c r="AN80" s="34"/>
      <c r="AO80" s="34"/>
    </row>
    <row r="81" spans="2:41" x14ac:dyDescent="0.3">
      <c r="B81" s="22">
        <f t="shared" ref="B81:B144" si="9">IF(C81="","",B80+C81)</f>
        <v>174</v>
      </c>
      <c r="C81" s="16">
        <v>1</v>
      </c>
      <c r="D81" s="23">
        <v>2845.65</v>
      </c>
      <c r="E81" s="23">
        <v>4736.9567179349397</v>
      </c>
      <c r="F81" s="16"/>
      <c r="G81" s="16"/>
      <c r="I81" s="16"/>
      <c r="J81" s="16"/>
      <c r="K81" s="16"/>
      <c r="L81" s="16"/>
      <c r="N81" s="85">
        <f t="shared" si="6"/>
        <v>4736.9567179349397</v>
      </c>
      <c r="O81" s="85">
        <f t="shared" si="7"/>
        <v>4736.9567179349397</v>
      </c>
      <c r="P81" s="85">
        <f t="shared" si="8"/>
        <v>1500</v>
      </c>
      <c r="V81" s="16"/>
      <c r="W81" s="16"/>
      <c r="AA81" s="16"/>
      <c r="AB81" s="16"/>
      <c r="AD81" s="22">
        <f t="shared" si="4"/>
        <v>287</v>
      </c>
      <c r="AE81" s="16">
        <v>1</v>
      </c>
      <c r="AF81" s="34">
        <v>18444.858666822063</v>
      </c>
      <c r="AH81" s="22">
        <f t="shared" si="5"/>
        <v>270</v>
      </c>
      <c r="AI81" s="16">
        <v>1</v>
      </c>
      <c r="AJ81" s="34">
        <v>8577.0371576729103</v>
      </c>
      <c r="AK81" s="34"/>
      <c r="AL81" s="34"/>
      <c r="AM81" s="34"/>
      <c r="AN81" s="34"/>
      <c r="AO81" s="34"/>
    </row>
    <row r="82" spans="2:41" x14ac:dyDescent="0.3">
      <c r="B82" s="22">
        <f t="shared" si="9"/>
        <v>175</v>
      </c>
      <c r="C82" s="16">
        <v>1</v>
      </c>
      <c r="D82" s="23">
        <v>2490.2600000000002</v>
      </c>
      <c r="E82" s="23">
        <v>4750.4011417724332</v>
      </c>
      <c r="F82" s="16"/>
      <c r="G82" s="16"/>
      <c r="I82" s="16"/>
      <c r="J82" s="16"/>
      <c r="K82" s="16"/>
      <c r="L82" s="16"/>
      <c r="N82" s="85">
        <f t="shared" si="6"/>
        <v>4750.4011417724332</v>
      </c>
      <c r="O82" s="85">
        <f t="shared" si="7"/>
        <v>4750.4011417724332</v>
      </c>
      <c r="P82" s="85">
        <f t="shared" si="8"/>
        <v>1500</v>
      </c>
      <c r="V82" s="16"/>
      <c r="W82" s="16"/>
      <c r="AA82" s="16"/>
      <c r="AB82" s="16"/>
      <c r="AD82" s="22">
        <f t="shared" si="4"/>
        <v>288</v>
      </c>
      <c r="AE82" s="16">
        <v>1</v>
      </c>
      <c r="AF82" s="34">
        <v>18577.507870764228</v>
      </c>
      <c r="AH82" s="22">
        <f t="shared" si="5"/>
        <v>271</v>
      </c>
      <c r="AI82" s="16">
        <v>1</v>
      </c>
      <c r="AJ82" s="34">
        <v>8635.334925049805</v>
      </c>
      <c r="AK82" s="34"/>
      <c r="AL82" s="34"/>
      <c r="AM82" s="34"/>
      <c r="AN82" s="34"/>
      <c r="AO82" s="34"/>
    </row>
    <row r="83" spans="2:41" x14ac:dyDescent="0.3">
      <c r="B83" s="22">
        <f t="shared" si="9"/>
        <v>176</v>
      </c>
      <c r="C83" s="16">
        <v>1</v>
      </c>
      <c r="D83" s="23">
        <v>2887.31</v>
      </c>
      <c r="E83" s="23">
        <v>4806.3052382621654</v>
      </c>
      <c r="F83" s="16"/>
      <c r="G83" s="16"/>
      <c r="I83" s="16"/>
      <c r="J83" s="16"/>
      <c r="K83" s="16"/>
      <c r="L83" s="16"/>
      <c r="N83" s="85">
        <f t="shared" si="6"/>
        <v>4806.3052382621654</v>
      </c>
      <c r="O83" s="85">
        <f t="shared" si="7"/>
        <v>4806.3052382621654</v>
      </c>
      <c r="P83" s="85">
        <f t="shared" si="8"/>
        <v>1500</v>
      </c>
      <c r="V83" s="16"/>
      <c r="W83" s="16"/>
      <c r="AA83" s="16"/>
      <c r="AB83" s="16"/>
      <c r="AD83" s="22">
        <f t="shared" ref="AD83:AD146" si="10">IF(AE83="","",AD82+AE83)</f>
        <v>289</v>
      </c>
      <c r="AE83" s="16">
        <v>1</v>
      </c>
      <c r="AF83" s="34">
        <v>18620.244170942955</v>
      </c>
      <c r="AH83" s="22">
        <f t="shared" ref="AH83:AH146" si="11">IF(AI83="","",AH82+AI83)</f>
        <v>273</v>
      </c>
      <c r="AI83" s="16">
        <v>2</v>
      </c>
      <c r="AJ83" s="34">
        <v>8663.8856667602104</v>
      </c>
      <c r="AK83" s="34"/>
      <c r="AL83" s="34"/>
      <c r="AM83" s="34"/>
      <c r="AN83" s="34"/>
      <c r="AO83" s="34"/>
    </row>
    <row r="84" spans="2:41" x14ac:dyDescent="0.3">
      <c r="B84" s="22">
        <f t="shared" si="9"/>
        <v>177</v>
      </c>
      <c r="C84" s="16">
        <v>1</v>
      </c>
      <c r="D84" s="23">
        <v>4276.1499999999996</v>
      </c>
      <c r="E84" s="23">
        <v>4875.8281509322869</v>
      </c>
      <c r="F84" s="16"/>
      <c r="G84" s="16"/>
      <c r="I84" s="16"/>
      <c r="J84" s="16"/>
      <c r="K84" s="16"/>
      <c r="L84" s="16"/>
      <c r="N84" s="85">
        <f t="shared" si="6"/>
        <v>4875.8281509322869</v>
      </c>
      <c r="O84" s="85">
        <f t="shared" si="7"/>
        <v>4875.8281509322869</v>
      </c>
      <c r="P84" s="85">
        <f t="shared" si="8"/>
        <v>1500</v>
      </c>
      <c r="V84" s="16"/>
      <c r="W84" s="16"/>
      <c r="AA84" s="16"/>
      <c r="AB84" s="16"/>
      <c r="AD84" s="22">
        <f t="shared" si="10"/>
        <v>290</v>
      </c>
      <c r="AE84" s="16">
        <v>1</v>
      </c>
      <c r="AF84" s="34">
        <v>18628.750434478057</v>
      </c>
      <c r="AH84" s="22">
        <f t="shared" si="11"/>
        <v>274</v>
      </c>
      <c r="AI84" s="16">
        <v>1</v>
      </c>
      <c r="AJ84" s="34">
        <v>8805.6973285785953</v>
      </c>
      <c r="AK84" s="34"/>
      <c r="AL84" s="34"/>
      <c r="AM84" s="34"/>
      <c r="AN84" s="34"/>
      <c r="AO84" s="34"/>
    </row>
    <row r="85" spans="2:41" x14ac:dyDescent="0.3">
      <c r="B85" s="22">
        <f t="shared" si="9"/>
        <v>178</v>
      </c>
      <c r="C85" s="16">
        <v>1</v>
      </c>
      <c r="D85" s="23">
        <v>3436.65</v>
      </c>
      <c r="E85" s="23">
        <v>4884.4289631088368</v>
      </c>
      <c r="F85" s="16"/>
      <c r="G85" s="16"/>
      <c r="I85" s="16"/>
      <c r="J85" s="16"/>
      <c r="K85" s="16"/>
      <c r="L85" s="16"/>
      <c r="N85" s="85">
        <f t="shared" si="6"/>
        <v>4884.4289631088368</v>
      </c>
      <c r="O85" s="85">
        <f t="shared" si="7"/>
        <v>4884.4289631088368</v>
      </c>
      <c r="P85" s="85">
        <f t="shared" si="8"/>
        <v>1500</v>
      </c>
      <c r="V85" s="16"/>
      <c r="W85" s="16"/>
      <c r="AA85" s="16"/>
      <c r="AB85" s="16"/>
      <c r="AD85" s="22">
        <f t="shared" si="10"/>
        <v>291</v>
      </c>
      <c r="AE85" s="16">
        <v>1</v>
      </c>
      <c r="AF85" s="34">
        <v>18679.463986908482</v>
      </c>
      <c r="AH85" s="22">
        <f t="shared" si="11"/>
        <v>275</v>
      </c>
      <c r="AI85" s="16">
        <v>1</v>
      </c>
      <c r="AJ85" s="34">
        <v>8898.4488849201534</v>
      </c>
      <c r="AK85" s="34"/>
      <c r="AL85" s="34"/>
      <c r="AM85" s="34"/>
      <c r="AN85" s="34"/>
      <c r="AO85" s="34"/>
    </row>
    <row r="86" spans="2:41" x14ac:dyDescent="0.3">
      <c r="B86" s="22">
        <f t="shared" si="9"/>
        <v>179</v>
      </c>
      <c r="C86" s="16">
        <v>1</v>
      </c>
      <c r="D86" s="23">
        <v>2381.98</v>
      </c>
      <c r="E86" s="23">
        <v>4894.2809158419332</v>
      </c>
      <c r="F86" s="16"/>
      <c r="G86" s="16"/>
      <c r="I86" s="16"/>
      <c r="J86" s="16"/>
      <c r="K86" s="16"/>
      <c r="L86" s="16"/>
      <c r="N86" s="85">
        <f t="shared" si="6"/>
        <v>4894.2809158419332</v>
      </c>
      <c r="O86" s="85">
        <f t="shared" si="7"/>
        <v>4894.2809158419332</v>
      </c>
      <c r="P86" s="85">
        <f t="shared" si="8"/>
        <v>1500</v>
      </c>
      <c r="V86" s="16"/>
      <c r="W86" s="16"/>
      <c r="AA86" s="16"/>
      <c r="AB86" s="16"/>
      <c r="AD86" s="22">
        <f t="shared" si="10"/>
        <v>292</v>
      </c>
      <c r="AE86" s="16">
        <v>1</v>
      </c>
      <c r="AF86" s="34">
        <v>18759.240845146589</v>
      </c>
      <c r="AH86" s="22">
        <f t="shared" si="11"/>
        <v>276</v>
      </c>
      <c r="AI86" s="16">
        <v>1</v>
      </c>
      <c r="AJ86" s="34">
        <v>8941.5865267598801</v>
      </c>
      <c r="AK86" s="34"/>
      <c r="AL86" s="34"/>
      <c r="AM86" s="34"/>
      <c r="AN86" s="34"/>
      <c r="AO86" s="34"/>
    </row>
    <row r="87" spans="2:41" x14ac:dyDescent="0.3">
      <c r="B87" s="22">
        <f t="shared" si="9"/>
        <v>180</v>
      </c>
      <c r="C87" s="16">
        <v>1</v>
      </c>
      <c r="D87" s="23">
        <v>2388.64</v>
      </c>
      <c r="E87" s="23">
        <v>4907.9652922428722</v>
      </c>
      <c r="F87" s="16"/>
      <c r="G87" s="16"/>
      <c r="I87" s="16"/>
      <c r="J87" s="16"/>
      <c r="K87" s="16"/>
      <c r="L87" s="16"/>
      <c r="N87" s="85">
        <f t="shared" si="6"/>
        <v>4907.9652922428722</v>
      </c>
      <c r="O87" s="85">
        <f t="shared" si="7"/>
        <v>4907.9652922428722</v>
      </c>
      <c r="P87" s="85">
        <f t="shared" si="8"/>
        <v>1500</v>
      </c>
      <c r="V87" s="16"/>
      <c r="W87" s="16"/>
      <c r="AA87" s="16"/>
      <c r="AB87" s="16"/>
      <c r="AD87" s="22">
        <f t="shared" si="10"/>
        <v>293</v>
      </c>
      <c r="AE87" s="16">
        <v>1</v>
      </c>
      <c r="AF87" s="34">
        <v>18967.954636503822</v>
      </c>
      <c r="AH87" s="22">
        <f t="shared" si="11"/>
        <v>277</v>
      </c>
      <c r="AI87" s="16">
        <v>1</v>
      </c>
      <c r="AJ87" s="34">
        <v>9013.0000315387333</v>
      </c>
      <c r="AK87" s="34"/>
      <c r="AL87" s="34"/>
      <c r="AM87" s="34"/>
      <c r="AN87" s="34"/>
      <c r="AO87" s="34"/>
    </row>
    <row r="88" spans="2:41" x14ac:dyDescent="0.3">
      <c r="B88" s="22">
        <f t="shared" si="9"/>
        <v>181</v>
      </c>
      <c r="C88" s="16">
        <v>1</v>
      </c>
      <c r="D88" s="23">
        <v>2515.2399999999998</v>
      </c>
      <c r="E88" s="23">
        <v>5004.7911621019939</v>
      </c>
      <c r="F88" s="16"/>
      <c r="G88" s="16"/>
      <c r="I88" s="16"/>
      <c r="J88" s="16"/>
      <c r="K88" s="16"/>
      <c r="L88" s="16"/>
      <c r="N88" s="85">
        <f t="shared" si="6"/>
        <v>5004.7911621019939</v>
      </c>
      <c r="O88" s="85">
        <f t="shared" si="7"/>
        <v>5004.7911621019939</v>
      </c>
      <c r="P88" s="85">
        <f t="shared" si="8"/>
        <v>1500</v>
      </c>
      <c r="V88" s="16"/>
      <c r="W88" s="16"/>
      <c r="AA88" s="16"/>
      <c r="AB88" s="16"/>
      <c r="AD88" s="22">
        <f t="shared" si="10"/>
        <v>294</v>
      </c>
      <c r="AE88" s="16">
        <v>1</v>
      </c>
      <c r="AF88" s="34">
        <v>19103.103635448919</v>
      </c>
      <c r="AH88" s="22">
        <f t="shared" si="11"/>
        <v>278</v>
      </c>
      <c r="AI88" s="16">
        <v>1</v>
      </c>
      <c r="AJ88" s="34">
        <v>9454.9865833465828</v>
      </c>
      <c r="AK88" s="34"/>
      <c r="AL88" s="34"/>
      <c r="AM88" s="34"/>
      <c r="AN88" s="34"/>
      <c r="AO88" s="34"/>
    </row>
    <row r="89" spans="2:41" x14ac:dyDescent="0.3">
      <c r="B89" s="22">
        <f t="shared" si="9"/>
        <v>182</v>
      </c>
      <c r="C89" s="16">
        <v>1</v>
      </c>
      <c r="D89" s="23">
        <v>2518.44</v>
      </c>
      <c r="E89" s="23">
        <v>5011.158479621884</v>
      </c>
      <c r="F89" s="16"/>
      <c r="G89" s="16"/>
      <c r="I89" s="16"/>
      <c r="J89" s="16"/>
      <c r="K89" s="16"/>
      <c r="L89" s="16"/>
      <c r="N89" s="85">
        <f t="shared" si="6"/>
        <v>5011.158479621884</v>
      </c>
      <c r="O89" s="85">
        <f t="shared" si="7"/>
        <v>5011.158479621884</v>
      </c>
      <c r="P89" s="85">
        <f t="shared" si="8"/>
        <v>1500</v>
      </c>
      <c r="V89" s="16"/>
      <c r="W89" s="16"/>
      <c r="AA89" s="16"/>
      <c r="AB89" s="16"/>
      <c r="AD89" s="22">
        <f t="shared" si="10"/>
        <v>295</v>
      </c>
      <c r="AE89" s="16">
        <v>1</v>
      </c>
      <c r="AF89" s="34">
        <v>19231.529903889765</v>
      </c>
      <c r="AH89" s="22">
        <f t="shared" si="11"/>
        <v>287</v>
      </c>
      <c r="AI89" s="16">
        <v>9</v>
      </c>
      <c r="AJ89" s="34">
        <v>9514.3420953532095</v>
      </c>
      <c r="AK89" s="34"/>
      <c r="AL89" s="34"/>
      <c r="AM89" s="34"/>
      <c r="AN89" s="34"/>
      <c r="AO89" s="34"/>
    </row>
    <row r="90" spans="2:41" x14ac:dyDescent="0.3">
      <c r="B90" s="22">
        <f t="shared" si="9"/>
        <v>183</v>
      </c>
      <c r="C90" s="16">
        <v>1</v>
      </c>
      <c r="D90" s="23">
        <v>2885.82</v>
      </c>
      <c r="E90" s="23">
        <v>5036.8293605327544</v>
      </c>
      <c r="F90" s="16"/>
      <c r="G90" s="16"/>
      <c r="I90" s="16"/>
      <c r="J90" s="16"/>
      <c r="K90" s="16"/>
      <c r="L90" s="16"/>
      <c r="N90" s="85">
        <f t="shared" si="6"/>
        <v>5036.8293605327544</v>
      </c>
      <c r="O90" s="85">
        <f t="shared" si="7"/>
        <v>5036.8293605327544</v>
      </c>
      <c r="P90" s="85">
        <f t="shared" si="8"/>
        <v>1500</v>
      </c>
      <c r="V90" s="16"/>
      <c r="W90" s="16"/>
      <c r="AA90" s="16"/>
      <c r="AB90" s="16"/>
      <c r="AD90" s="22">
        <f t="shared" si="10"/>
        <v>296</v>
      </c>
      <c r="AE90" s="16">
        <v>1</v>
      </c>
      <c r="AF90" s="34">
        <v>19566.170639400614</v>
      </c>
      <c r="AH90" s="22">
        <f t="shared" si="11"/>
        <v>288</v>
      </c>
      <c r="AI90" s="16">
        <v>1</v>
      </c>
      <c r="AJ90" s="34">
        <v>9559.3089973866045</v>
      </c>
      <c r="AK90" s="34"/>
      <c r="AL90" s="34"/>
      <c r="AM90" s="34"/>
      <c r="AN90" s="34"/>
      <c r="AO90" s="34"/>
    </row>
    <row r="91" spans="2:41" x14ac:dyDescent="0.3">
      <c r="B91" s="22">
        <f t="shared" si="9"/>
        <v>184</v>
      </c>
      <c r="C91" s="16">
        <v>1</v>
      </c>
      <c r="D91" s="23">
        <v>2464.6999999999998</v>
      </c>
      <c r="E91" s="23">
        <v>5064.2466239328678</v>
      </c>
      <c r="F91" s="16"/>
      <c r="G91" s="16"/>
      <c r="I91" s="16"/>
      <c r="J91" s="16"/>
      <c r="K91" s="16"/>
      <c r="L91" s="16"/>
      <c r="N91" s="85">
        <f t="shared" si="6"/>
        <v>5064.2466239328678</v>
      </c>
      <c r="O91" s="85">
        <f t="shared" si="7"/>
        <v>5064.2466239328678</v>
      </c>
      <c r="P91" s="85">
        <f t="shared" si="8"/>
        <v>1500</v>
      </c>
      <c r="V91" s="16"/>
      <c r="W91" s="16"/>
      <c r="AA91" s="16"/>
      <c r="AB91" s="16"/>
      <c r="AD91" s="22">
        <f t="shared" si="10"/>
        <v>297</v>
      </c>
      <c r="AE91" s="16">
        <v>1</v>
      </c>
      <c r="AF91" s="34">
        <v>19594.852228580599</v>
      </c>
      <c r="AH91" s="22">
        <f t="shared" si="11"/>
        <v>289</v>
      </c>
      <c r="AI91" s="16">
        <v>1</v>
      </c>
      <c r="AJ91" s="34">
        <v>9654.7686614746217</v>
      </c>
      <c r="AK91" s="34"/>
      <c r="AL91" s="34"/>
      <c r="AM91" s="34"/>
      <c r="AN91" s="34"/>
      <c r="AO91" s="34"/>
    </row>
    <row r="92" spans="2:41" x14ac:dyDescent="0.3">
      <c r="B92" s="22">
        <f t="shared" si="9"/>
        <v>185</v>
      </c>
      <c r="C92" s="16">
        <v>1</v>
      </c>
      <c r="D92" s="23">
        <v>3075.71</v>
      </c>
      <c r="E92" s="23">
        <v>5119.9216864054515</v>
      </c>
      <c r="F92" s="16"/>
      <c r="G92" s="16"/>
      <c r="I92" s="16"/>
      <c r="J92" s="16"/>
      <c r="K92" s="16"/>
      <c r="L92" s="16"/>
      <c r="N92" s="85">
        <f t="shared" si="6"/>
        <v>5119.9216864054515</v>
      </c>
      <c r="O92" s="85">
        <f t="shared" si="7"/>
        <v>5119.9216864054515</v>
      </c>
      <c r="P92" s="85">
        <f t="shared" si="8"/>
        <v>1500</v>
      </c>
      <c r="V92" s="16"/>
      <c r="W92" s="16"/>
      <c r="AA92" s="16"/>
      <c r="AB92" s="16"/>
      <c r="AD92" s="22">
        <f t="shared" si="10"/>
        <v>298</v>
      </c>
      <c r="AE92" s="16">
        <v>1</v>
      </c>
      <c r="AF92" s="34">
        <v>19764.97749928253</v>
      </c>
      <c r="AH92" s="22">
        <f t="shared" si="11"/>
        <v>290</v>
      </c>
      <c r="AI92" s="16">
        <v>1</v>
      </c>
      <c r="AJ92" s="34">
        <v>9704.4315130401683</v>
      </c>
      <c r="AK92" s="34"/>
      <c r="AL92" s="34"/>
      <c r="AM92" s="34"/>
      <c r="AN92" s="34"/>
      <c r="AO92" s="34"/>
    </row>
    <row r="93" spans="2:41" x14ac:dyDescent="0.3">
      <c r="B93" s="22">
        <f t="shared" si="9"/>
        <v>186</v>
      </c>
      <c r="C93" s="16">
        <v>1</v>
      </c>
      <c r="D93" s="23">
        <v>2972.09</v>
      </c>
      <c r="E93" s="23">
        <v>5187.4026010443467</v>
      </c>
      <c r="F93" s="16"/>
      <c r="G93" s="16"/>
      <c r="I93" s="16"/>
      <c r="J93" s="16"/>
      <c r="K93" s="16"/>
      <c r="L93" s="16"/>
      <c r="N93" s="85">
        <f t="shared" si="6"/>
        <v>5187.4026010443467</v>
      </c>
      <c r="O93" s="85">
        <f t="shared" si="7"/>
        <v>5187.4026010443467</v>
      </c>
      <c r="P93" s="85">
        <f t="shared" si="8"/>
        <v>1500</v>
      </c>
      <c r="V93" s="16"/>
      <c r="W93" s="16"/>
      <c r="AA93" s="16"/>
      <c r="AB93" s="16"/>
      <c r="AD93" s="22">
        <f t="shared" si="10"/>
        <v>299</v>
      </c>
      <c r="AE93" s="16">
        <v>1</v>
      </c>
      <c r="AF93" s="34">
        <v>20026.208015243919</v>
      </c>
      <c r="AH93" s="22">
        <f t="shared" si="11"/>
        <v>291</v>
      </c>
      <c r="AI93" s="16">
        <v>1</v>
      </c>
      <c r="AJ93" s="34">
        <v>9720.6048774271094</v>
      </c>
      <c r="AK93" s="34"/>
      <c r="AL93" s="34"/>
      <c r="AM93" s="34"/>
      <c r="AN93" s="34"/>
      <c r="AO93" s="34"/>
    </row>
    <row r="94" spans="2:41" x14ac:dyDescent="0.3">
      <c r="B94" s="22">
        <f t="shared" si="9"/>
        <v>187</v>
      </c>
      <c r="C94" s="16">
        <v>1</v>
      </c>
      <c r="D94" s="23">
        <v>2725.16</v>
      </c>
      <c r="E94" s="23">
        <v>5198.4946051868328</v>
      </c>
      <c r="F94" s="16"/>
      <c r="G94" s="16"/>
      <c r="I94" s="16"/>
      <c r="J94" s="16"/>
      <c r="K94" s="16"/>
      <c r="L94" s="16"/>
      <c r="N94" s="85">
        <f t="shared" si="6"/>
        <v>5198.4946051868328</v>
      </c>
      <c r="O94" s="85">
        <f t="shared" si="7"/>
        <v>5198.4946051868328</v>
      </c>
      <c r="P94" s="85">
        <f t="shared" si="8"/>
        <v>1500</v>
      </c>
      <c r="V94" s="16"/>
      <c r="W94" s="16"/>
      <c r="AA94" s="16"/>
      <c r="AB94" s="16"/>
      <c r="AD94" s="22">
        <f t="shared" si="10"/>
        <v>300</v>
      </c>
      <c r="AE94" s="16">
        <v>1</v>
      </c>
      <c r="AF94" s="34">
        <v>20051.776744774073</v>
      </c>
      <c r="AH94" s="22">
        <f t="shared" si="11"/>
        <v>292</v>
      </c>
      <c r="AI94" s="16">
        <v>1</v>
      </c>
      <c r="AJ94" s="34">
        <v>9822.0782069277666</v>
      </c>
      <c r="AK94" s="34"/>
      <c r="AL94" s="34"/>
      <c r="AM94" s="34"/>
      <c r="AN94" s="34"/>
      <c r="AO94" s="34"/>
    </row>
    <row r="95" spans="2:41" x14ac:dyDescent="0.3">
      <c r="B95" s="22">
        <f t="shared" si="9"/>
        <v>188</v>
      </c>
      <c r="C95" s="16">
        <v>1</v>
      </c>
      <c r="D95" s="23">
        <v>2727.9</v>
      </c>
      <c r="E95" s="23">
        <v>5203.7214084637826</v>
      </c>
      <c r="F95" s="16"/>
      <c r="G95" s="16"/>
      <c r="I95" s="16"/>
      <c r="J95" s="16"/>
      <c r="K95" s="16"/>
      <c r="L95" s="16"/>
      <c r="N95" s="85">
        <f t="shared" si="6"/>
        <v>5203.7214084637826</v>
      </c>
      <c r="O95" s="85">
        <f t="shared" si="7"/>
        <v>5203.7214084637826</v>
      </c>
      <c r="P95" s="85">
        <f t="shared" si="8"/>
        <v>1500</v>
      </c>
      <c r="V95" s="16"/>
      <c r="W95" s="16"/>
      <c r="AA95" s="16"/>
      <c r="AB95" s="16"/>
      <c r="AD95" s="22">
        <f t="shared" si="10"/>
        <v>301</v>
      </c>
      <c r="AE95" s="16">
        <v>1</v>
      </c>
      <c r="AF95" s="34">
        <v>20214.261359971879</v>
      </c>
      <c r="AH95" s="22">
        <f t="shared" si="11"/>
        <v>459</v>
      </c>
      <c r="AI95" s="16">
        <v>167</v>
      </c>
      <c r="AJ95" s="34">
        <v>9835.993300108601</v>
      </c>
      <c r="AK95" s="34"/>
      <c r="AL95" s="34"/>
      <c r="AM95" s="34"/>
      <c r="AN95" s="34"/>
      <c r="AO95" s="34"/>
    </row>
    <row r="96" spans="2:41" x14ac:dyDescent="0.3">
      <c r="B96" s="22">
        <f t="shared" si="9"/>
        <v>189</v>
      </c>
      <c r="C96" s="16">
        <v>1</v>
      </c>
      <c r="D96" s="23">
        <v>3661.33</v>
      </c>
      <c r="E96" s="23">
        <v>5203.7613069411427</v>
      </c>
      <c r="F96" s="16"/>
      <c r="G96" s="16"/>
      <c r="I96" s="16"/>
      <c r="J96" s="16"/>
      <c r="K96" s="16"/>
      <c r="L96" s="16"/>
      <c r="N96" s="85">
        <f t="shared" si="6"/>
        <v>5203.7613069411427</v>
      </c>
      <c r="O96" s="85">
        <f t="shared" si="7"/>
        <v>5203.7613069411427</v>
      </c>
      <c r="P96" s="85">
        <f t="shared" si="8"/>
        <v>1500</v>
      </c>
      <c r="V96" s="16"/>
      <c r="W96" s="16"/>
      <c r="AA96" s="16"/>
      <c r="AB96" s="16"/>
      <c r="AD96" s="22">
        <f t="shared" si="10"/>
        <v>302</v>
      </c>
      <c r="AE96" s="16">
        <v>1</v>
      </c>
      <c r="AF96" s="34">
        <v>21168.011593324827</v>
      </c>
      <c r="AH96" s="22">
        <f t="shared" si="11"/>
        <v>460</v>
      </c>
      <c r="AI96" s="16">
        <v>1</v>
      </c>
      <c r="AJ96" s="34">
        <v>9943.4280218227013</v>
      </c>
      <c r="AK96" s="34"/>
      <c r="AL96" s="34"/>
      <c r="AM96" s="34"/>
      <c r="AN96" s="34"/>
      <c r="AO96" s="34"/>
    </row>
    <row r="97" spans="2:41" x14ac:dyDescent="0.3">
      <c r="B97" s="22">
        <f t="shared" si="9"/>
        <v>194</v>
      </c>
      <c r="C97" s="16">
        <v>5</v>
      </c>
      <c r="D97" s="23">
        <v>2541.308</v>
      </c>
      <c r="E97" s="23">
        <v>5221.653937344744</v>
      </c>
      <c r="F97" s="16"/>
      <c r="G97" s="16"/>
      <c r="I97" s="16"/>
      <c r="J97" s="16"/>
      <c r="K97" s="16"/>
      <c r="L97" s="16"/>
      <c r="N97" s="85">
        <f t="shared" si="6"/>
        <v>26108.269686723721</v>
      </c>
      <c r="O97" s="85">
        <f t="shared" si="7"/>
        <v>26108.269686723721</v>
      </c>
      <c r="P97" s="85">
        <f t="shared" si="8"/>
        <v>7500</v>
      </c>
      <c r="V97" s="16"/>
      <c r="W97" s="16"/>
      <c r="AA97" s="16"/>
      <c r="AB97" s="16"/>
      <c r="AD97" s="22">
        <f t="shared" si="10"/>
        <v>303</v>
      </c>
      <c r="AE97" s="16">
        <v>1</v>
      </c>
      <c r="AF97" s="34">
        <v>22432.997852735898</v>
      </c>
      <c r="AH97" s="22">
        <f t="shared" si="11"/>
        <v>462</v>
      </c>
      <c r="AI97" s="16">
        <v>2</v>
      </c>
      <c r="AJ97" s="34">
        <v>10083.066437633543</v>
      </c>
      <c r="AK97" s="34"/>
      <c r="AL97" s="34"/>
      <c r="AM97" s="34"/>
      <c r="AN97" s="34"/>
      <c r="AO97" s="34"/>
    </row>
    <row r="98" spans="2:41" x14ac:dyDescent="0.3">
      <c r="B98" s="22">
        <f t="shared" si="9"/>
        <v>195</v>
      </c>
      <c r="C98" s="16">
        <v>1</v>
      </c>
      <c r="D98" s="23">
        <v>2851.55</v>
      </c>
      <c r="E98" s="23">
        <v>5225.5370683123956</v>
      </c>
      <c r="F98" s="16"/>
      <c r="G98" s="16"/>
      <c r="I98" s="16"/>
      <c r="J98" s="16"/>
      <c r="K98" s="16"/>
      <c r="L98" s="16"/>
      <c r="N98" s="85">
        <f t="shared" si="6"/>
        <v>5225.5370683123956</v>
      </c>
      <c r="O98" s="85">
        <f t="shared" si="7"/>
        <v>5225.5370683123956</v>
      </c>
      <c r="P98" s="85">
        <f t="shared" si="8"/>
        <v>1500</v>
      </c>
      <c r="V98" s="16"/>
      <c r="W98" s="16"/>
      <c r="AA98" s="16"/>
      <c r="AB98" s="16"/>
      <c r="AD98" s="22">
        <f t="shared" si="10"/>
        <v>304</v>
      </c>
      <c r="AE98" s="16">
        <v>1</v>
      </c>
      <c r="AF98" s="34">
        <v>22709.942483721028</v>
      </c>
      <c r="AH98" s="22">
        <f t="shared" si="11"/>
        <v>463</v>
      </c>
      <c r="AI98" s="16">
        <v>1</v>
      </c>
      <c r="AJ98" s="34">
        <v>10304.480987892664</v>
      </c>
      <c r="AK98" s="34"/>
      <c r="AL98" s="34"/>
      <c r="AM98" s="34"/>
      <c r="AN98" s="34"/>
      <c r="AO98" s="34"/>
    </row>
    <row r="99" spans="2:41" x14ac:dyDescent="0.3">
      <c r="B99" s="22">
        <f t="shared" si="9"/>
        <v>196</v>
      </c>
      <c r="C99" s="16">
        <v>1</v>
      </c>
      <c r="D99" s="23">
        <v>3001.06</v>
      </c>
      <c r="E99" s="23">
        <v>5237.9660272367746</v>
      </c>
      <c r="F99" s="16"/>
      <c r="G99" s="16"/>
      <c r="I99" s="16"/>
      <c r="J99" s="16"/>
      <c r="K99" s="16"/>
      <c r="L99" s="16"/>
      <c r="N99" s="85">
        <f t="shared" si="6"/>
        <v>5237.9660272367746</v>
      </c>
      <c r="O99" s="85">
        <f t="shared" si="7"/>
        <v>5237.9660272367746</v>
      </c>
      <c r="P99" s="85">
        <f t="shared" si="8"/>
        <v>1500</v>
      </c>
      <c r="V99" s="16"/>
      <c r="W99" s="16"/>
      <c r="AA99" s="16"/>
      <c r="AB99" s="16"/>
      <c r="AD99" s="22">
        <f t="shared" si="10"/>
        <v>306</v>
      </c>
      <c r="AE99" s="16">
        <v>2</v>
      </c>
      <c r="AF99" s="34">
        <v>22809.187773733251</v>
      </c>
      <c r="AH99" s="22">
        <f t="shared" si="11"/>
        <v>467</v>
      </c>
      <c r="AI99" s="16">
        <v>4</v>
      </c>
      <c r="AJ99" s="34">
        <v>10337.14936790759</v>
      </c>
      <c r="AK99" s="34"/>
      <c r="AL99" s="34"/>
      <c r="AM99" s="34"/>
      <c r="AN99" s="34"/>
      <c r="AO99" s="34"/>
    </row>
    <row r="100" spans="2:41" x14ac:dyDescent="0.3">
      <c r="B100" s="22">
        <f t="shared" si="9"/>
        <v>197</v>
      </c>
      <c r="C100" s="16">
        <v>1</v>
      </c>
      <c r="D100" s="23">
        <v>2567.92</v>
      </c>
      <c r="E100" s="23">
        <v>5276.333911035701</v>
      </c>
      <c r="F100" s="16"/>
      <c r="G100" s="16"/>
      <c r="I100" s="16"/>
      <c r="J100" s="16"/>
      <c r="K100" s="16"/>
      <c r="L100" s="16"/>
      <c r="N100" s="85">
        <f t="shared" si="6"/>
        <v>5276.333911035701</v>
      </c>
      <c r="O100" s="85">
        <f t="shared" si="7"/>
        <v>5276.333911035701</v>
      </c>
      <c r="P100" s="85">
        <f t="shared" si="8"/>
        <v>1500</v>
      </c>
      <c r="V100" s="16"/>
      <c r="W100" s="16"/>
      <c r="AA100" s="16"/>
      <c r="AB100" s="16"/>
      <c r="AD100" s="22">
        <f t="shared" si="10"/>
        <v>307</v>
      </c>
      <c r="AE100" s="16">
        <v>1</v>
      </c>
      <c r="AF100" s="34">
        <v>23025.639720400301</v>
      </c>
      <c r="AH100" s="22">
        <f t="shared" si="11"/>
        <v>468</v>
      </c>
      <c r="AI100" s="16">
        <v>1</v>
      </c>
      <c r="AJ100" s="34">
        <v>10369.746670828399</v>
      </c>
      <c r="AK100" s="34"/>
      <c r="AL100" s="34"/>
      <c r="AM100" s="34"/>
      <c r="AN100" s="34"/>
      <c r="AO100" s="34"/>
    </row>
    <row r="101" spans="2:41" x14ac:dyDescent="0.3">
      <c r="B101" s="22">
        <f t="shared" si="9"/>
        <v>198</v>
      </c>
      <c r="C101" s="16">
        <v>1</v>
      </c>
      <c r="D101" s="23">
        <v>2702.64</v>
      </c>
      <c r="E101" s="23">
        <v>5377.6771943605117</v>
      </c>
      <c r="F101" s="16"/>
      <c r="G101" s="16"/>
      <c r="I101" s="16"/>
      <c r="J101" s="16"/>
      <c r="K101" s="16"/>
      <c r="L101" s="16"/>
      <c r="N101" s="85">
        <f t="shared" si="6"/>
        <v>5377.6771943605117</v>
      </c>
      <c r="O101" s="85">
        <f t="shared" si="7"/>
        <v>5377.6771943605117</v>
      </c>
      <c r="P101" s="85">
        <f t="shared" si="8"/>
        <v>1500</v>
      </c>
      <c r="V101" s="16"/>
      <c r="W101" s="16"/>
      <c r="AA101" s="16"/>
      <c r="AB101" s="16"/>
      <c r="AD101" s="22">
        <f t="shared" si="10"/>
        <v>308</v>
      </c>
      <c r="AE101" s="16">
        <v>1</v>
      </c>
      <c r="AF101" s="34">
        <v>23168.94871063633</v>
      </c>
      <c r="AH101" s="22">
        <f t="shared" si="11"/>
        <v>469</v>
      </c>
      <c r="AI101" s="16">
        <v>1</v>
      </c>
      <c r="AJ101" s="34">
        <v>10572.10205044189</v>
      </c>
      <c r="AK101" s="34"/>
      <c r="AL101" s="34"/>
      <c r="AM101" s="34"/>
      <c r="AN101" s="34"/>
      <c r="AO101" s="34"/>
    </row>
    <row r="102" spans="2:41" x14ac:dyDescent="0.3">
      <c r="B102" s="22">
        <f t="shared" si="9"/>
        <v>200</v>
      </c>
      <c r="C102" s="16">
        <v>2</v>
      </c>
      <c r="D102" s="23">
        <v>2822.4</v>
      </c>
      <c r="E102" s="23">
        <v>5383.9888937454389</v>
      </c>
      <c r="F102" s="16"/>
      <c r="G102" s="16"/>
      <c r="I102" s="16"/>
      <c r="J102" s="16"/>
      <c r="K102" s="16"/>
      <c r="L102" s="16"/>
      <c r="N102" s="85">
        <f t="shared" si="6"/>
        <v>10767.977787490878</v>
      </c>
      <c r="O102" s="85">
        <f t="shared" si="7"/>
        <v>10767.977787490878</v>
      </c>
      <c r="P102" s="85">
        <f t="shared" si="8"/>
        <v>3000</v>
      </c>
      <c r="V102" s="16"/>
      <c r="W102" s="16"/>
      <c r="AA102" s="16"/>
      <c r="AB102" s="16"/>
      <c r="AD102" s="22">
        <f t="shared" si="10"/>
        <v>309</v>
      </c>
      <c r="AE102" s="16">
        <v>1</v>
      </c>
      <c r="AF102" s="34">
        <v>23185.975599897101</v>
      </c>
      <c r="AH102" s="22">
        <f t="shared" si="11"/>
        <v>471</v>
      </c>
      <c r="AI102" s="16">
        <v>2</v>
      </c>
      <c r="AJ102" s="34">
        <v>10620.769168516154</v>
      </c>
      <c r="AK102" s="34"/>
      <c r="AL102" s="34"/>
      <c r="AM102" s="34"/>
      <c r="AN102" s="34"/>
      <c r="AO102" s="34"/>
    </row>
    <row r="103" spans="2:41" x14ac:dyDescent="0.3">
      <c r="B103" s="22">
        <f t="shared" si="9"/>
        <v>201</v>
      </c>
      <c r="C103" s="16">
        <v>1</v>
      </c>
      <c r="D103" s="23">
        <v>2531.65</v>
      </c>
      <c r="E103" s="23">
        <v>5400.0309164320306</v>
      </c>
      <c r="F103" s="16"/>
      <c r="G103" s="16"/>
      <c r="I103" s="16"/>
      <c r="J103" s="16"/>
      <c r="K103" s="16"/>
      <c r="L103" s="16"/>
      <c r="N103" s="85">
        <f t="shared" si="6"/>
        <v>5400.0309164320306</v>
      </c>
      <c r="O103" s="85">
        <f t="shared" si="7"/>
        <v>5400.0309164320306</v>
      </c>
      <c r="P103" s="85">
        <f t="shared" si="8"/>
        <v>1500</v>
      </c>
      <c r="V103" s="16"/>
      <c r="W103" s="16"/>
      <c r="AA103" s="16"/>
      <c r="AB103" s="16"/>
      <c r="AD103" s="22">
        <f t="shared" si="10"/>
        <v>310</v>
      </c>
      <c r="AE103" s="16">
        <v>1</v>
      </c>
      <c r="AF103" s="34">
        <v>23416.894019497384</v>
      </c>
      <c r="AH103" s="22">
        <f t="shared" si="11"/>
        <v>472</v>
      </c>
      <c r="AI103" s="16">
        <v>1</v>
      </c>
      <c r="AJ103" s="34">
        <v>10693.492671487225</v>
      </c>
      <c r="AK103" s="34"/>
      <c r="AL103" s="34"/>
      <c r="AM103" s="34"/>
      <c r="AN103" s="34"/>
      <c r="AO103" s="34"/>
    </row>
    <row r="104" spans="2:41" x14ac:dyDescent="0.3">
      <c r="B104" s="22">
        <f t="shared" si="9"/>
        <v>202</v>
      </c>
      <c r="C104" s="16">
        <v>1</v>
      </c>
      <c r="D104" s="23">
        <v>3258.15</v>
      </c>
      <c r="E104" s="23">
        <v>5423.6169348091735</v>
      </c>
      <c r="F104" s="16"/>
      <c r="G104" s="16"/>
      <c r="I104" s="16"/>
      <c r="J104" s="16"/>
      <c r="K104" s="16"/>
      <c r="L104" s="16"/>
      <c r="N104" s="85">
        <f t="shared" si="6"/>
        <v>5423.6169348091735</v>
      </c>
      <c r="O104" s="85">
        <f t="shared" si="7"/>
        <v>5423.6169348091735</v>
      </c>
      <c r="P104" s="85">
        <f t="shared" si="8"/>
        <v>1500</v>
      </c>
      <c r="V104" s="16"/>
      <c r="W104" s="16"/>
      <c r="AA104" s="16"/>
      <c r="AB104" s="16"/>
      <c r="AD104" s="22">
        <f t="shared" si="10"/>
        <v>311</v>
      </c>
      <c r="AE104" s="16">
        <v>1</v>
      </c>
      <c r="AF104" s="34">
        <v>24062.604848884264</v>
      </c>
      <c r="AH104" s="22">
        <f t="shared" si="11"/>
        <v>473</v>
      </c>
      <c r="AI104" s="16">
        <v>1</v>
      </c>
      <c r="AJ104" s="34">
        <v>10895.903459734929</v>
      </c>
      <c r="AK104" s="34"/>
      <c r="AL104" s="34"/>
      <c r="AM104" s="34"/>
      <c r="AN104" s="34"/>
      <c r="AO104" s="34"/>
    </row>
    <row r="105" spans="2:41" x14ac:dyDescent="0.3">
      <c r="B105" s="22">
        <f t="shared" si="9"/>
        <v>203</v>
      </c>
      <c r="C105" s="16">
        <v>1</v>
      </c>
      <c r="D105" s="23">
        <v>2733.58</v>
      </c>
      <c r="E105" s="23">
        <v>5439.2411956309415</v>
      </c>
      <c r="F105" s="16"/>
      <c r="G105" s="16"/>
      <c r="I105" s="16"/>
      <c r="J105" s="16"/>
      <c r="K105" s="16"/>
      <c r="L105" s="16"/>
      <c r="N105" s="85">
        <f t="shared" si="6"/>
        <v>5439.2411956309415</v>
      </c>
      <c r="O105" s="85">
        <f t="shared" si="7"/>
        <v>5439.2411956309415</v>
      </c>
      <c r="P105" s="85">
        <f t="shared" si="8"/>
        <v>1500</v>
      </c>
      <c r="V105" s="16"/>
      <c r="W105" s="16"/>
      <c r="AA105" s="16"/>
      <c r="AB105" s="16"/>
      <c r="AD105" s="22">
        <f t="shared" si="10"/>
        <v>312</v>
      </c>
      <c r="AE105" s="16">
        <v>1</v>
      </c>
      <c r="AF105" s="34">
        <v>24269.351997819489</v>
      </c>
      <c r="AH105" s="22">
        <f t="shared" si="11"/>
        <v>474</v>
      </c>
      <c r="AI105" s="16">
        <v>1</v>
      </c>
      <c r="AJ105" s="34">
        <v>11029.638974417427</v>
      </c>
      <c r="AK105" s="34"/>
      <c r="AL105" s="34"/>
      <c r="AM105" s="34"/>
      <c r="AN105" s="34"/>
      <c r="AO105" s="34"/>
    </row>
    <row r="106" spans="2:41" x14ac:dyDescent="0.3">
      <c r="B106" s="22">
        <f t="shared" si="9"/>
        <v>204</v>
      </c>
      <c r="C106" s="16">
        <v>1</v>
      </c>
      <c r="D106" s="23">
        <v>3139.42</v>
      </c>
      <c r="E106" s="23">
        <v>5479.4556940639886</v>
      </c>
      <c r="F106" s="16"/>
      <c r="G106" s="16"/>
      <c r="I106" s="16"/>
      <c r="J106" s="16"/>
      <c r="K106" s="16"/>
      <c r="L106" s="16"/>
      <c r="N106" s="85">
        <f t="shared" si="6"/>
        <v>5479.4556940639886</v>
      </c>
      <c r="O106" s="85">
        <f t="shared" si="7"/>
        <v>5479.4556940639886</v>
      </c>
      <c r="P106" s="85">
        <f t="shared" si="8"/>
        <v>1500</v>
      </c>
      <c r="V106" s="16"/>
      <c r="W106" s="16"/>
      <c r="AA106" s="16"/>
      <c r="AB106" s="16"/>
      <c r="AD106" s="22">
        <f t="shared" si="10"/>
        <v>313</v>
      </c>
      <c r="AE106" s="16">
        <v>1</v>
      </c>
      <c r="AF106" s="34">
        <v>25609.596216999973</v>
      </c>
      <c r="AH106" s="22">
        <f t="shared" si="11"/>
        <v>475</v>
      </c>
      <c r="AI106" s="16">
        <v>1</v>
      </c>
      <c r="AJ106" s="34">
        <v>11030.803259887249</v>
      </c>
      <c r="AK106" s="34"/>
      <c r="AL106" s="34"/>
      <c r="AM106" s="34"/>
      <c r="AN106" s="34"/>
      <c r="AO106" s="34"/>
    </row>
    <row r="107" spans="2:41" x14ac:dyDescent="0.3">
      <c r="B107" s="22">
        <f t="shared" si="9"/>
        <v>205</v>
      </c>
      <c r="C107" s="16">
        <v>1</v>
      </c>
      <c r="D107" s="23">
        <v>2884.48</v>
      </c>
      <c r="E107" s="23">
        <v>5502.4122322246467</v>
      </c>
      <c r="F107" s="16"/>
      <c r="G107" s="16"/>
      <c r="I107" s="16"/>
      <c r="J107" s="16"/>
      <c r="K107" s="16"/>
      <c r="L107" s="16"/>
      <c r="N107" s="85">
        <f t="shared" si="6"/>
        <v>5502.4122322246467</v>
      </c>
      <c r="O107" s="85">
        <f t="shared" si="7"/>
        <v>5502.4122322246467</v>
      </c>
      <c r="P107" s="85">
        <f t="shared" si="8"/>
        <v>1500</v>
      </c>
      <c r="V107" s="16"/>
      <c r="W107" s="16"/>
      <c r="AA107" s="16"/>
      <c r="AB107" s="16"/>
      <c r="AD107" s="22">
        <f t="shared" si="10"/>
        <v>314</v>
      </c>
      <c r="AE107" s="16">
        <v>1</v>
      </c>
      <c r="AF107" s="34">
        <v>26465.099938837971</v>
      </c>
      <c r="AH107" s="22">
        <f t="shared" si="11"/>
        <v>476</v>
      </c>
      <c r="AI107" s="16">
        <v>1</v>
      </c>
      <c r="AJ107" s="34">
        <v>11104.231058986854</v>
      </c>
      <c r="AK107" s="34"/>
      <c r="AL107" s="34"/>
      <c r="AM107" s="34"/>
      <c r="AN107" s="34"/>
      <c r="AO107" s="34"/>
    </row>
    <row r="108" spans="2:41" x14ac:dyDescent="0.3">
      <c r="B108" s="22">
        <f t="shared" si="9"/>
        <v>206</v>
      </c>
      <c r="C108" s="16">
        <v>1</v>
      </c>
      <c r="D108" s="23">
        <v>2782.14</v>
      </c>
      <c r="E108" s="23">
        <v>5535.8652389952613</v>
      </c>
      <c r="F108" s="16"/>
      <c r="G108" s="16"/>
      <c r="I108" s="16"/>
      <c r="J108" s="16"/>
      <c r="K108" s="16"/>
      <c r="L108" s="16"/>
      <c r="N108" s="85">
        <f t="shared" si="6"/>
        <v>5535.8652389952613</v>
      </c>
      <c r="O108" s="85">
        <f t="shared" si="7"/>
        <v>5535.8652389952613</v>
      </c>
      <c r="P108" s="85">
        <f t="shared" si="8"/>
        <v>1500</v>
      </c>
      <c r="V108" s="16"/>
      <c r="W108" s="16"/>
      <c r="AA108" s="16"/>
      <c r="AB108" s="16"/>
      <c r="AD108" s="22">
        <f t="shared" si="10"/>
        <v>315</v>
      </c>
      <c r="AE108" s="16">
        <v>1</v>
      </c>
      <c r="AF108" s="34">
        <v>26877.079422654224</v>
      </c>
      <c r="AH108" s="22">
        <f t="shared" si="11"/>
        <v>477</v>
      </c>
      <c r="AI108" s="16">
        <v>1</v>
      </c>
      <c r="AJ108" s="34">
        <v>11189.728370811588</v>
      </c>
      <c r="AK108" s="34"/>
      <c r="AL108" s="34"/>
      <c r="AM108" s="34"/>
      <c r="AN108" s="34"/>
      <c r="AO108" s="34"/>
    </row>
    <row r="109" spans="2:41" x14ac:dyDescent="0.3">
      <c r="B109" s="22">
        <f t="shared" si="9"/>
        <v>207</v>
      </c>
      <c r="C109" s="16">
        <v>1</v>
      </c>
      <c r="D109" s="23">
        <v>2784.85</v>
      </c>
      <c r="E109" s="23">
        <v>5541.2575610199174</v>
      </c>
      <c r="F109" s="16"/>
      <c r="G109" s="16"/>
      <c r="I109" s="16"/>
      <c r="J109" s="16"/>
      <c r="K109" s="16"/>
      <c r="L109" s="16"/>
      <c r="N109" s="85">
        <f t="shared" si="6"/>
        <v>5541.2575610199174</v>
      </c>
      <c r="O109" s="85">
        <f t="shared" si="7"/>
        <v>5541.2575610199174</v>
      </c>
      <c r="P109" s="85">
        <f t="shared" si="8"/>
        <v>1500</v>
      </c>
      <c r="V109" s="16"/>
      <c r="W109" s="16"/>
      <c r="AA109" s="16"/>
      <c r="AB109" s="16"/>
      <c r="AD109" s="22">
        <f t="shared" si="10"/>
        <v>316</v>
      </c>
      <c r="AE109" s="16">
        <v>1</v>
      </c>
      <c r="AF109" s="34">
        <v>27175.668536600602</v>
      </c>
      <c r="AH109" s="22">
        <f t="shared" si="11"/>
        <v>478</v>
      </c>
      <c r="AI109" s="16">
        <v>1</v>
      </c>
      <c r="AJ109" s="34">
        <v>11202.984205482109</v>
      </c>
      <c r="AK109" s="34"/>
      <c r="AL109" s="34"/>
      <c r="AM109" s="34"/>
      <c r="AN109" s="34"/>
      <c r="AO109" s="34"/>
    </row>
    <row r="110" spans="2:41" x14ac:dyDescent="0.3">
      <c r="B110" s="22">
        <f t="shared" si="9"/>
        <v>209</v>
      </c>
      <c r="C110" s="16">
        <v>2</v>
      </c>
      <c r="D110" s="23">
        <v>3222.3049999999998</v>
      </c>
      <c r="E110" s="23">
        <v>5624.1208504312453</v>
      </c>
      <c r="F110" s="16"/>
      <c r="G110" s="16"/>
      <c r="I110" s="16"/>
      <c r="J110" s="16"/>
      <c r="K110" s="16"/>
      <c r="L110" s="16"/>
      <c r="N110" s="85">
        <f t="shared" si="6"/>
        <v>11248.241700862491</v>
      </c>
      <c r="O110" s="85">
        <f t="shared" si="7"/>
        <v>11248.241700862491</v>
      </c>
      <c r="P110" s="85">
        <f t="shared" si="8"/>
        <v>3000</v>
      </c>
      <c r="V110" s="16"/>
      <c r="W110" s="16"/>
      <c r="AA110" s="16"/>
      <c r="AB110" s="16"/>
      <c r="AD110" s="22">
        <f t="shared" si="10"/>
        <v>317</v>
      </c>
      <c r="AE110" s="16">
        <v>1</v>
      </c>
      <c r="AF110" s="34">
        <v>27414.400305309489</v>
      </c>
      <c r="AH110" s="22">
        <f t="shared" si="11"/>
        <v>480</v>
      </c>
      <c r="AI110" s="16">
        <v>2</v>
      </c>
      <c r="AJ110" s="34">
        <v>11468.604810494731</v>
      </c>
      <c r="AK110" s="34"/>
      <c r="AL110" s="34"/>
      <c r="AM110" s="34"/>
      <c r="AN110" s="34"/>
      <c r="AO110" s="34"/>
    </row>
    <row r="111" spans="2:41" x14ac:dyDescent="0.3">
      <c r="B111" s="22">
        <f t="shared" si="9"/>
        <v>210</v>
      </c>
      <c r="C111" s="16">
        <v>1</v>
      </c>
      <c r="D111" s="23">
        <v>3229.24</v>
      </c>
      <c r="E111" s="23">
        <v>5636.2250050962266</v>
      </c>
      <c r="F111" s="16"/>
      <c r="G111" s="16"/>
      <c r="I111" s="16"/>
      <c r="J111" s="16"/>
      <c r="K111" s="16"/>
      <c r="L111" s="16"/>
      <c r="N111" s="85">
        <f t="shared" si="6"/>
        <v>5636.2250050962266</v>
      </c>
      <c r="O111" s="85">
        <f t="shared" si="7"/>
        <v>5636.2250050962266</v>
      </c>
      <c r="P111" s="85">
        <f t="shared" si="8"/>
        <v>1500</v>
      </c>
      <c r="V111" s="16"/>
      <c r="W111" s="16"/>
      <c r="AA111" s="16"/>
      <c r="AB111" s="16"/>
      <c r="AD111" s="22">
        <f t="shared" si="10"/>
        <v>321</v>
      </c>
      <c r="AE111" s="16">
        <v>4</v>
      </c>
      <c r="AF111" s="34">
        <v>27609.517296441336</v>
      </c>
      <c r="AH111" s="22">
        <f t="shared" si="11"/>
        <v>481</v>
      </c>
      <c r="AI111" s="16">
        <v>1</v>
      </c>
      <c r="AJ111" s="34">
        <v>11504.663169139098</v>
      </c>
      <c r="AK111" s="34"/>
      <c r="AL111" s="34"/>
      <c r="AM111" s="34"/>
      <c r="AN111" s="34"/>
      <c r="AO111" s="34"/>
    </row>
    <row r="112" spans="2:41" x14ac:dyDescent="0.3">
      <c r="B112" s="22">
        <f t="shared" si="9"/>
        <v>211</v>
      </c>
      <c r="C112" s="16">
        <v>1</v>
      </c>
      <c r="D112" s="23">
        <v>2751.07</v>
      </c>
      <c r="E112" s="23">
        <v>5652.6542620615073</v>
      </c>
      <c r="F112" s="16"/>
      <c r="G112" s="16"/>
      <c r="I112" s="16"/>
      <c r="J112" s="16"/>
      <c r="K112" s="16"/>
      <c r="L112" s="16"/>
      <c r="N112" s="85">
        <f t="shared" si="6"/>
        <v>5652.6542620615073</v>
      </c>
      <c r="O112" s="85">
        <f t="shared" si="7"/>
        <v>5652.6542620615073</v>
      </c>
      <c r="P112" s="85">
        <f t="shared" si="8"/>
        <v>1500</v>
      </c>
      <c r="V112" s="16"/>
      <c r="W112" s="16"/>
      <c r="AA112" s="16"/>
      <c r="AB112" s="16"/>
      <c r="AD112" s="22">
        <f t="shared" si="10"/>
        <v>322</v>
      </c>
      <c r="AE112" s="16">
        <v>1</v>
      </c>
      <c r="AF112" s="34">
        <v>29397.363790052837</v>
      </c>
      <c r="AH112" s="22">
        <f t="shared" si="11"/>
        <v>492</v>
      </c>
      <c r="AI112" s="16">
        <v>11</v>
      </c>
      <c r="AJ112" s="34">
        <v>11513.641178082649</v>
      </c>
      <c r="AK112" s="34"/>
      <c r="AL112" s="34"/>
      <c r="AM112" s="34"/>
      <c r="AN112" s="34"/>
      <c r="AO112" s="34"/>
    </row>
    <row r="113" spans="2:41" x14ac:dyDescent="0.3">
      <c r="B113" s="22">
        <f t="shared" si="9"/>
        <v>212</v>
      </c>
      <c r="C113" s="16">
        <v>1</v>
      </c>
      <c r="D113" s="23">
        <v>2840.98</v>
      </c>
      <c r="E113" s="23">
        <v>5652.9442898922262</v>
      </c>
      <c r="F113" s="16"/>
      <c r="G113" s="16"/>
      <c r="I113" s="16"/>
      <c r="J113" s="16"/>
      <c r="K113" s="16"/>
      <c r="L113" s="16"/>
      <c r="N113" s="85">
        <f t="shared" si="6"/>
        <v>5652.9442898922262</v>
      </c>
      <c r="O113" s="85">
        <f t="shared" si="7"/>
        <v>5652.9442898922262</v>
      </c>
      <c r="P113" s="85">
        <f t="shared" si="8"/>
        <v>1500</v>
      </c>
      <c r="V113" s="16"/>
      <c r="W113" s="16"/>
      <c r="AA113" s="16"/>
      <c r="AB113" s="16"/>
      <c r="AD113" s="22">
        <f t="shared" si="10"/>
        <v>324</v>
      </c>
      <c r="AE113" s="16">
        <v>2</v>
      </c>
      <c r="AF113" s="34">
        <v>30495.201304335747</v>
      </c>
      <c r="AH113" s="22">
        <f t="shared" si="11"/>
        <v>494</v>
      </c>
      <c r="AI113" s="16">
        <v>2</v>
      </c>
      <c r="AJ113" s="34">
        <v>11514.359643716776</v>
      </c>
      <c r="AK113" s="34"/>
      <c r="AL113" s="34"/>
      <c r="AM113" s="34"/>
      <c r="AN113" s="34"/>
      <c r="AO113" s="34"/>
    </row>
    <row r="114" spans="2:41" x14ac:dyDescent="0.3">
      <c r="B114" s="22">
        <f t="shared" si="9"/>
        <v>219</v>
      </c>
      <c r="C114" s="16">
        <v>7</v>
      </c>
      <c r="D114" s="23">
        <v>2737.9071428571428</v>
      </c>
      <c r="E114" s="23">
        <v>5677.1808547878918</v>
      </c>
      <c r="F114" s="16"/>
      <c r="G114" s="16"/>
      <c r="I114" s="16"/>
      <c r="J114" s="16"/>
      <c r="K114" s="16"/>
      <c r="L114" s="16"/>
      <c r="N114" s="85">
        <f t="shared" si="6"/>
        <v>39740.265983515244</v>
      </c>
      <c r="O114" s="85">
        <f t="shared" si="7"/>
        <v>39740.265983515244</v>
      </c>
      <c r="P114" s="85">
        <f t="shared" si="8"/>
        <v>10500</v>
      </c>
      <c r="V114" s="16"/>
      <c r="W114" s="16"/>
      <c r="AA114" s="16"/>
      <c r="AB114" s="16"/>
      <c r="AD114" s="22">
        <f t="shared" si="10"/>
        <v>325</v>
      </c>
      <c r="AE114" s="16">
        <v>1</v>
      </c>
      <c r="AF114" s="34">
        <v>34268.090241389022</v>
      </c>
      <c r="AH114" s="22">
        <f t="shared" si="11"/>
        <v>495</v>
      </c>
      <c r="AI114" s="16">
        <v>1</v>
      </c>
      <c r="AJ114" s="34">
        <v>11533.858267204212</v>
      </c>
      <c r="AK114" s="34"/>
      <c r="AL114" s="34"/>
      <c r="AM114" s="34"/>
      <c r="AN114" s="34"/>
      <c r="AO114" s="34"/>
    </row>
    <row r="115" spans="2:41" x14ac:dyDescent="0.3">
      <c r="B115" s="22">
        <f t="shared" si="9"/>
        <v>220</v>
      </c>
      <c r="C115" s="16">
        <v>1</v>
      </c>
      <c r="D115" s="23">
        <v>2687.32</v>
      </c>
      <c r="E115" s="23">
        <v>5732.0763463931135</v>
      </c>
      <c r="F115" s="16"/>
      <c r="G115" s="16"/>
      <c r="I115" s="16"/>
      <c r="J115" s="16"/>
      <c r="K115" s="16"/>
      <c r="L115" s="16"/>
      <c r="N115" s="85">
        <f t="shared" si="6"/>
        <v>5732.0763463931135</v>
      </c>
      <c r="O115" s="85">
        <f t="shared" si="7"/>
        <v>5732.0763463931135</v>
      </c>
      <c r="P115" s="85">
        <f t="shared" si="8"/>
        <v>1500</v>
      </c>
      <c r="V115" s="16"/>
      <c r="W115" s="16"/>
      <c r="AA115" s="16"/>
      <c r="AB115" s="16"/>
      <c r="AD115" s="22">
        <f t="shared" si="10"/>
        <v>327</v>
      </c>
      <c r="AE115" s="16">
        <v>2</v>
      </c>
      <c r="AF115" s="34">
        <v>35231.412102007489</v>
      </c>
      <c r="AH115" s="22">
        <f t="shared" si="11"/>
        <v>496</v>
      </c>
      <c r="AI115" s="16">
        <v>1</v>
      </c>
      <c r="AJ115" s="34">
        <v>11704.516843258923</v>
      </c>
      <c r="AK115" s="34"/>
      <c r="AL115" s="34"/>
      <c r="AM115" s="34"/>
      <c r="AN115" s="34"/>
      <c r="AO115" s="34"/>
    </row>
    <row r="116" spans="2:41" x14ac:dyDescent="0.3">
      <c r="B116" s="22">
        <f t="shared" si="9"/>
        <v>221</v>
      </c>
      <c r="C116" s="16">
        <v>1</v>
      </c>
      <c r="D116" s="23">
        <v>3284.63</v>
      </c>
      <c r="E116" s="23">
        <v>5732.9011589380843</v>
      </c>
      <c r="F116" s="16"/>
      <c r="G116" s="16"/>
      <c r="I116" s="16"/>
      <c r="J116" s="16"/>
      <c r="K116" s="16"/>
      <c r="L116" s="16"/>
      <c r="N116" s="85">
        <f t="shared" si="6"/>
        <v>5732.9011589380843</v>
      </c>
      <c r="O116" s="85">
        <f t="shared" si="7"/>
        <v>5732.9011589380843</v>
      </c>
      <c r="P116" s="85">
        <f t="shared" si="8"/>
        <v>1500</v>
      </c>
      <c r="V116" s="16"/>
      <c r="W116" s="16"/>
      <c r="AA116" s="16"/>
      <c r="AB116" s="16"/>
      <c r="AD116" s="22">
        <f t="shared" si="10"/>
        <v>328</v>
      </c>
      <c r="AE116" s="16">
        <v>1</v>
      </c>
      <c r="AF116" s="34">
        <v>41954.223459759298</v>
      </c>
      <c r="AH116" s="22">
        <f t="shared" si="11"/>
        <v>497</v>
      </c>
      <c r="AI116" s="16">
        <v>1</v>
      </c>
      <c r="AJ116" s="34">
        <v>12112.63717279208</v>
      </c>
      <c r="AK116" s="34"/>
      <c r="AL116" s="34"/>
      <c r="AM116" s="34"/>
      <c r="AN116" s="34"/>
      <c r="AO116" s="34"/>
    </row>
    <row r="117" spans="2:41" x14ac:dyDescent="0.3">
      <c r="B117" s="22">
        <f t="shared" si="9"/>
        <v>222</v>
      </c>
      <c r="C117" s="16">
        <v>1</v>
      </c>
      <c r="D117" s="23">
        <v>2881.76</v>
      </c>
      <c r="E117" s="23">
        <v>5734.0877925363166</v>
      </c>
      <c r="F117" s="16"/>
      <c r="G117" s="16"/>
      <c r="I117" s="16"/>
      <c r="J117" s="16"/>
      <c r="K117" s="16"/>
      <c r="L117" s="16"/>
      <c r="N117" s="85">
        <f t="shared" si="6"/>
        <v>5734.0877925363166</v>
      </c>
      <c r="O117" s="85">
        <f t="shared" si="7"/>
        <v>5734.0877925363166</v>
      </c>
      <c r="P117" s="85">
        <f t="shared" si="8"/>
        <v>1500</v>
      </c>
      <c r="V117" s="16"/>
      <c r="W117" s="16"/>
      <c r="AA117" s="16"/>
      <c r="AB117" s="16"/>
      <c r="AD117" s="22">
        <f t="shared" si="10"/>
        <v>329</v>
      </c>
      <c r="AE117" s="16">
        <v>1</v>
      </c>
      <c r="AF117" s="34">
        <v>44466.93375688693</v>
      </c>
      <c r="AH117" s="22">
        <f t="shared" si="11"/>
        <v>498</v>
      </c>
      <c r="AI117" s="16">
        <v>1</v>
      </c>
      <c r="AJ117" s="34">
        <v>12196.275397960917</v>
      </c>
      <c r="AK117" s="34"/>
      <c r="AL117" s="34"/>
      <c r="AM117" s="34"/>
      <c r="AN117" s="34"/>
      <c r="AO117" s="34"/>
    </row>
    <row r="118" spans="2:41" x14ac:dyDescent="0.3">
      <c r="B118" s="22">
        <f t="shared" si="9"/>
        <v>226</v>
      </c>
      <c r="C118" s="16">
        <v>4</v>
      </c>
      <c r="D118" s="23">
        <v>3134.77</v>
      </c>
      <c r="E118" s="23">
        <v>5744.5448389941084</v>
      </c>
      <c r="F118" s="16"/>
      <c r="G118" s="16"/>
      <c r="I118" s="16"/>
      <c r="J118" s="16"/>
      <c r="K118" s="16"/>
      <c r="L118" s="16"/>
      <c r="N118" s="85">
        <f t="shared" si="6"/>
        <v>22978.179355976434</v>
      </c>
      <c r="O118" s="85">
        <f t="shared" si="7"/>
        <v>22978.179355976434</v>
      </c>
      <c r="P118" s="85">
        <f t="shared" si="8"/>
        <v>6000</v>
      </c>
      <c r="V118" s="16"/>
      <c r="W118" s="16"/>
      <c r="AA118" s="16"/>
      <c r="AB118" s="16"/>
      <c r="AD118" s="22">
        <f t="shared" si="10"/>
        <v>330</v>
      </c>
      <c r="AE118" s="16">
        <v>1</v>
      </c>
      <c r="AF118" s="34">
        <v>56804.611485367117</v>
      </c>
      <c r="AH118" s="22">
        <f t="shared" si="11"/>
        <v>501</v>
      </c>
      <c r="AI118" s="16">
        <v>3</v>
      </c>
      <c r="AJ118" s="34">
        <v>12475.409685099359</v>
      </c>
      <c r="AK118" s="34"/>
      <c r="AL118" s="34"/>
      <c r="AM118" s="34"/>
      <c r="AN118" s="34"/>
      <c r="AO118" s="34"/>
    </row>
    <row r="119" spans="2:41" x14ac:dyDescent="0.3">
      <c r="B119" s="22">
        <f t="shared" si="9"/>
        <v>227</v>
      </c>
      <c r="C119" s="16">
        <v>1</v>
      </c>
      <c r="D119" s="23">
        <v>3042.46</v>
      </c>
      <c r="E119" s="23">
        <v>5803.77368539709</v>
      </c>
      <c r="F119" s="16"/>
      <c r="G119" s="16"/>
      <c r="I119" s="16"/>
      <c r="J119" s="16"/>
      <c r="K119" s="16"/>
      <c r="L119" s="16"/>
      <c r="N119" s="85">
        <f t="shared" si="6"/>
        <v>5803.77368539709</v>
      </c>
      <c r="O119" s="85">
        <f t="shared" si="7"/>
        <v>5803.77368539709</v>
      </c>
      <c r="P119" s="85">
        <f t="shared" si="8"/>
        <v>1500</v>
      </c>
      <c r="V119" s="16"/>
      <c r="W119" s="16"/>
      <c r="AA119" s="16"/>
      <c r="AB119" s="16"/>
      <c r="AD119" s="22">
        <f t="shared" si="10"/>
        <v>331</v>
      </c>
      <c r="AE119" s="16">
        <v>1</v>
      </c>
      <c r="AF119" s="34">
        <v>57810.048505953877</v>
      </c>
      <c r="AH119" s="22">
        <f t="shared" si="11"/>
        <v>502</v>
      </c>
      <c r="AI119" s="16">
        <v>1</v>
      </c>
      <c r="AJ119" s="34">
        <v>12726.48449733047</v>
      </c>
      <c r="AK119" s="34"/>
      <c r="AL119" s="34"/>
      <c r="AM119" s="34"/>
      <c r="AN119" s="34"/>
      <c r="AO119" s="34"/>
    </row>
    <row r="120" spans="2:41" x14ac:dyDescent="0.3">
      <c r="B120" s="22">
        <f t="shared" si="9"/>
        <v>233</v>
      </c>
      <c r="C120" s="16">
        <v>6</v>
      </c>
      <c r="D120" s="23">
        <v>2830.7566666666667</v>
      </c>
      <c r="E120" s="23">
        <v>5816.3873462661286</v>
      </c>
      <c r="F120" s="16"/>
      <c r="G120" s="16"/>
      <c r="I120" s="16"/>
      <c r="J120" s="16"/>
      <c r="K120" s="16"/>
      <c r="L120" s="16"/>
      <c r="N120" s="85">
        <f t="shared" si="6"/>
        <v>34898.324077596772</v>
      </c>
      <c r="O120" s="85">
        <f t="shared" si="7"/>
        <v>34898.324077596772</v>
      </c>
      <c r="P120" s="85">
        <f t="shared" si="8"/>
        <v>9000</v>
      </c>
      <c r="V120" s="16"/>
      <c r="W120" s="16"/>
      <c r="AA120" s="16"/>
      <c r="AB120" s="16"/>
      <c r="AD120" s="22">
        <f t="shared" si="10"/>
        <v>332</v>
      </c>
      <c r="AE120" s="16">
        <v>1</v>
      </c>
      <c r="AF120" s="34">
        <v>62425.120954605103</v>
      </c>
      <c r="AH120" s="22">
        <f t="shared" si="11"/>
        <v>503</v>
      </c>
      <c r="AI120" s="16">
        <v>1</v>
      </c>
      <c r="AJ120" s="34">
        <v>12809.973800251399</v>
      </c>
      <c r="AK120" s="34"/>
      <c r="AL120" s="34"/>
      <c r="AM120" s="34"/>
      <c r="AN120" s="34"/>
      <c r="AO120" s="34"/>
    </row>
    <row r="121" spans="2:41" x14ac:dyDescent="0.3">
      <c r="B121" s="22">
        <f t="shared" si="9"/>
        <v>234</v>
      </c>
      <c r="C121" s="16">
        <v>1</v>
      </c>
      <c r="D121" s="23">
        <v>3523.24</v>
      </c>
      <c r="E121" s="23">
        <v>5864.8939212120595</v>
      </c>
      <c r="F121" s="16"/>
      <c r="G121" s="16"/>
      <c r="I121" s="16"/>
      <c r="J121" s="16"/>
      <c r="K121" s="16"/>
      <c r="L121" s="16"/>
      <c r="N121" s="85">
        <f t="shared" si="6"/>
        <v>5864.8939212120595</v>
      </c>
      <c r="O121" s="85">
        <f t="shared" si="7"/>
        <v>5864.8939212120595</v>
      </c>
      <c r="P121" s="85">
        <f t="shared" si="8"/>
        <v>1500</v>
      </c>
      <c r="V121" s="16"/>
      <c r="W121" s="16"/>
      <c r="AA121" s="16"/>
      <c r="AB121" s="16"/>
      <c r="AD121" s="22">
        <f t="shared" si="10"/>
        <v>333</v>
      </c>
      <c r="AE121" s="16">
        <v>1</v>
      </c>
      <c r="AF121" s="34">
        <v>82025.944631086881</v>
      </c>
      <c r="AH121" s="22">
        <f t="shared" si="11"/>
        <v>504</v>
      </c>
      <c r="AI121" s="16">
        <v>1</v>
      </c>
      <c r="AJ121" s="34">
        <v>12906.529549976767</v>
      </c>
      <c r="AK121" s="34"/>
      <c r="AL121" s="34"/>
      <c r="AM121" s="34"/>
      <c r="AN121" s="34"/>
      <c r="AO121" s="34"/>
    </row>
    <row r="122" spans="2:41" x14ac:dyDescent="0.3">
      <c r="B122" s="22">
        <f t="shared" si="9"/>
        <v>235</v>
      </c>
      <c r="C122" s="16">
        <v>1</v>
      </c>
      <c r="D122" s="23">
        <v>2857.5</v>
      </c>
      <c r="E122" s="23">
        <v>5925.1623397378507</v>
      </c>
      <c r="F122" s="16"/>
      <c r="G122" s="16"/>
      <c r="I122" s="16"/>
      <c r="J122" s="16"/>
      <c r="K122" s="16"/>
      <c r="L122" s="16"/>
      <c r="N122" s="85">
        <f t="shared" si="6"/>
        <v>5925.1623397378507</v>
      </c>
      <c r="O122" s="85">
        <f t="shared" si="7"/>
        <v>5925.1623397378507</v>
      </c>
      <c r="P122" s="85">
        <f t="shared" si="8"/>
        <v>1500</v>
      </c>
      <c r="V122" s="16"/>
      <c r="W122" s="16"/>
      <c r="AA122" s="16"/>
      <c r="AB122" s="16"/>
      <c r="AD122" s="22">
        <f t="shared" si="10"/>
        <v>334</v>
      </c>
      <c r="AE122" s="16">
        <v>1</v>
      </c>
      <c r="AF122" s="34">
        <v>91479.487562386581</v>
      </c>
      <c r="AH122" s="22">
        <f t="shared" si="11"/>
        <v>509</v>
      </c>
      <c r="AI122" s="16">
        <v>5</v>
      </c>
      <c r="AJ122" s="34">
        <v>12910.327379890876</v>
      </c>
      <c r="AK122" s="34"/>
      <c r="AL122" s="34"/>
      <c r="AM122" s="34"/>
      <c r="AN122" s="34"/>
      <c r="AO122" s="34"/>
    </row>
    <row r="123" spans="2:41" x14ac:dyDescent="0.3">
      <c r="B123" s="22">
        <f t="shared" si="9"/>
        <v>236</v>
      </c>
      <c r="C123" s="16">
        <v>1</v>
      </c>
      <c r="D123" s="23">
        <v>3266.79</v>
      </c>
      <c r="E123" s="23">
        <v>5986.4748082243868</v>
      </c>
      <c r="F123" s="16"/>
      <c r="G123" s="16"/>
      <c r="I123" s="16"/>
      <c r="J123" s="16"/>
      <c r="K123" s="16"/>
      <c r="L123" s="16"/>
      <c r="N123" s="85">
        <f t="shared" si="6"/>
        <v>5986.4748082243868</v>
      </c>
      <c r="O123" s="85">
        <f t="shared" si="7"/>
        <v>5986.4748082243868</v>
      </c>
      <c r="P123" s="85">
        <f t="shared" si="8"/>
        <v>1500</v>
      </c>
      <c r="V123" s="16"/>
      <c r="W123" s="16"/>
      <c r="AA123" s="16"/>
      <c r="AB123" s="16"/>
      <c r="AD123" s="22" t="str">
        <f t="shared" si="10"/>
        <v/>
      </c>
      <c r="AE123" s="16"/>
      <c r="AF123" s="34"/>
      <c r="AH123" s="22">
        <f t="shared" si="11"/>
        <v>510</v>
      </c>
      <c r="AI123" s="16">
        <v>1</v>
      </c>
      <c r="AJ123" s="34">
        <v>12912.778460710559</v>
      </c>
      <c r="AK123" s="34"/>
      <c r="AL123" s="34"/>
      <c r="AM123" s="34"/>
      <c r="AN123" s="34"/>
      <c r="AO123" s="34"/>
    </row>
    <row r="124" spans="2:41" x14ac:dyDescent="0.3">
      <c r="B124" s="22">
        <f t="shared" si="9"/>
        <v>237</v>
      </c>
      <c r="C124" s="16">
        <v>1</v>
      </c>
      <c r="D124" s="23">
        <v>3011.17</v>
      </c>
      <c r="E124" s="23">
        <v>5991.5860926140895</v>
      </c>
      <c r="F124" s="16"/>
      <c r="G124" s="16"/>
      <c r="I124" s="16"/>
      <c r="J124" s="16"/>
      <c r="K124" s="16"/>
      <c r="L124" s="16"/>
      <c r="N124" s="85">
        <f t="shared" si="6"/>
        <v>5991.5860926140895</v>
      </c>
      <c r="O124" s="85">
        <f t="shared" si="7"/>
        <v>5991.5860926140895</v>
      </c>
      <c r="P124" s="85">
        <f t="shared" si="8"/>
        <v>1500</v>
      </c>
      <c r="V124" s="16"/>
      <c r="W124" s="16"/>
      <c r="AA124" s="16"/>
      <c r="AB124" s="16"/>
      <c r="AD124" s="22" t="str">
        <f t="shared" si="10"/>
        <v/>
      </c>
      <c r="AE124" s="16"/>
      <c r="AF124" s="34"/>
      <c r="AH124" s="22">
        <f t="shared" si="11"/>
        <v>526</v>
      </c>
      <c r="AI124" s="16">
        <v>16</v>
      </c>
      <c r="AJ124" s="34">
        <v>13143.21259249805</v>
      </c>
      <c r="AK124" s="34"/>
      <c r="AL124" s="34"/>
      <c r="AM124" s="34"/>
      <c r="AN124" s="34"/>
      <c r="AO124" s="34"/>
    </row>
    <row r="125" spans="2:41" x14ac:dyDescent="0.3">
      <c r="B125" s="22">
        <f t="shared" si="9"/>
        <v>241</v>
      </c>
      <c r="C125" s="16">
        <v>4</v>
      </c>
      <c r="D125" s="23">
        <v>3034.8924999999999</v>
      </c>
      <c r="E125" s="23">
        <v>6038.7888081970814</v>
      </c>
      <c r="F125" s="16"/>
      <c r="G125" s="16"/>
      <c r="I125" s="16"/>
      <c r="J125" s="16"/>
      <c r="K125" s="16"/>
      <c r="L125" s="16"/>
      <c r="N125" s="85">
        <f t="shared" si="6"/>
        <v>24155.155232788326</v>
      </c>
      <c r="O125" s="85">
        <f t="shared" si="7"/>
        <v>24155.155232788326</v>
      </c>
      <c r="P125" s="85">
        <f t="shared" si="8"/>
        <v>6000</v>
      </c>
      <c r="V125" s="16"/>
      <c r="W125" s="16"/>
      <c r="AA125" s="16"/>
      <c r="AB125" s="16"/>
      <c r="AD125" s="22" t="str">
        <f t="shared" si="10"/>
        <v/>
      </c>
      <c r="AE125" s="16"/>
      <c r="AF125" s="34"/>
      <c r="AH125" s="22">
        <f t="shared" si="11"/>
        <v>527</v>
      </c>
      <c r="AI125" s="16">
        <v>1</v>
      </c>
      <c r="AJ125" s="34">
        <v>13163.767423573549</v>
      </c>
      <c r="AK125" s="34"/>
      <c r="AL125" s="34"/>
      <c r="AM125" s="34"/>
      <c r="AN125" s="34"/>
      <c r="AO125" s="34"/>
    </row>
    <row r="126" spans="2:41" x14ac:dyDescent="0.3">
      <c r="B126" s="22">
        <f t="shared" si="9"/>
        <v>245</v>
      </c>
      <c r="C126" s="16">
        <v>4</v>
      </c>
      <c r="D126" s="23">
        <v>3315.66</v>
      </c>
      <c r="E126" s="23">
        <v>6076.0303119077971</v>
      </c>
      <c r="F126" s="16"/>
      <c r="G126" s="16"/>
      <c r="I126" s="16"/>
      <c r="J126" s="16"/>
      <c r="K126" s="16"/>
      <c r="L126" s="16"/>
      <c r="N126" s="85">
        <f t="shared" si="6"/>
        <v>24304.121247631188</v>
      </c>
      <c r="O126" s="85">
        <f t="shared" si="7"/>
        <v>24304.121247631188</v>
      </c>
      <c r="P126" s="85">
        <f t="shared" si="8"/>
        <v>6000</v>
      </c>
      <c r="V126" s="16"/>
      <c r="W126" s="16"/>
      <c r="AA126" s="16"/>
      <c r="AB126" s="16"/>
      <c r="AD126" s="22" t="str">
        <f t="shared" si="10"/>
        <v/>
      </c>
      <c r="AE126" s="16"/>
      <c r="AF126" s="34"/>
      <c r="AH126" s="22">
        <f t="shared" si="11"/>
        <v>528</v>
      </c>
      <c r="AI126" s="16">
        <v>1</v>
      </c>
      <c r="AJ126" s="34">
        <v>13219.049813397532</v>
      </c>
      <c r="AK126" s="34"/>
      <c r="AL126" s="34"/>
      <c r="AM126" s="34"/>
      <c r="AN126" s="34"/>
      <c r="AO126" s="34"/>
    </row>
    <row r="127" spans="2:41" x14ac:dyDescent="0.3">
      <c r="B127" s="22">
        <f t="shared" si="9"/>
        <v>246</v>
      </c>
      <c r="C127" s="16">
        <v>1</v>
      </c>
      <c r="D127" s="23">
        <v>2870.83</v>
      </c>
      <c r="E127" s="23">
        <v>6123.5047324158413</v>
      </c>
      <c r="F127" s="16"/>
      <c r="G127" s="16"/>
      <c r="I127" s="16"/>
      <c r="J127" s="16"/>
      <c r="K127" s="16"/>
      <c r="L127" s="16"/>
      <c r="N127" s="85">
        <f t="shared" si="6"/>
        <v>6123.5047324158413</v>
      </c>
      <c r="O127" s="85">
        <f t="shared" si="7"/>
        <v>6123.5047324158413</v>
      </c>
      <c r="P127" s="85">
        <f t="shared" si="8"/>
        <v>1500</v>
      </c>
      <c r="V127" s="16"/>
      <c r="W127" s="16"/>
      <c r="AA127" s="16"/>
      <c r="AB127" s="16"/>
      <c r="AD127" s="22" t="str">
        <f t="shared" si="10"/>
        <v/>
      </c>
      <c r="AE127" s="16"/>
      <c r="AF127" s="34"/>
      <c r="AH127" s="22">
        <f t="shared" si="11"/>
        <v>529</v>
      </c>
      <c r="AI127" s="16">
        <v>1</v>
      </c>
      <c r="AJ127" s="34">
        <v>13309.438737864508</v>
      </c>
      <c r="AK127" s="34"/>
      <c r="AL127" s="34"/>
      <c r="AM127" s="34"/>
      <c r="AN127" s="34"/>
      <c r="AO127" s="34"/>
    </row>
    <row r="128" spans="2:41" x14ac:dyDescent="0.3">
      <c r="B128" s="22">
        <f t="shared" si="9"/>
        <v>247</v>
      </c>
      <c r="C128" s="16">
        <v>1</v>
      </c>
      <c r="D128" s="23">
        <v>3554.78</v>
      </c>
      <c r="E128" s="23">
        <v>6204.4133986993729</v>
      </c>
      <c r="F128" s="16"/>
      <c r="G128" s="16"/>
      <c r="I128" s="16"/>
      <c r="J128" s="16"/>
      <c r="K128" s="16"/>
      <c r="L128" s="16"/>
      <c r="N128" s="85">
        <f t="shared" si="6"/>
        <v>6204.4133986993729</v>
      </c>
      <c r="O128" s="85">
        <f t="shared" si="7"/>
        <v>6204.4133986993729</v>
      </c>
      <c r="P128" s="85">
        <f t="shared" si="8"/>
        <v>1500</v>
      </c>
      <c r="V128" s="16"/>
      <c r="W128" s="16"/>
      <c r="AA128" s="16"/>
      <c r="AB128" s="16"/>
      <c r="AD128" s="22" t="str">
        <f t="shared" si="10"/>
        <v/>
      </c>
      <c r="AE128" s="16"/>
      <c r="AF128" s="34"/>
      <c r="AH128" s="22">
        <f t="shared" si="11"/>
        <v>530</v>
      </c>
      <c r="AI128" s="16">
        <v>1</v>
      </c>
      <c r="AJ128" s="34">
        <v>13537.177411086828</v>
      </c>
      <c r="AK128" s="34"/>
      <c r="AL128" s="34"/>
      <c r="AM128" s="34"/>
      <c r="AN128" s="34"/>
      <c r="AO128" s="34"/>
    </row>
    <row r="129" spans="2:41" x14ac:dyDescent="0.3">
      <c r="B129" s="22">
        <f t="shared" si="9"/>
        <v>248</v>
      </c>
      <c r="C129" s="16">
        <v>1</v>
      </c>
      <c r="D129" s="23">
        <v>3580.29</v>
      </c>
      <c r="E129" s="23">
        <v>6248.9378378491447</v>
      </c>
      <c r="F129" s="16"/>
      <c r="G129" s="16"/>
      <c r="I129" s="16"/>
      <c r="J129" s="16"/>
      <c r="K129" s="16"/>
      <c r="L129" s="16"/>
      <c r="N129" s="85">
        <f t="shared" si="6"/>
        <v>6248.9378378491447</v>
      </c>
      <c r="O129" s="85">
        <f t="shared" si="7"/>
        <v>6248.9378378491447</v>
      </c>
      <c r="P129" s="85">
        <f t="shared" si="8"/>
        <v>1500</v>
      </c>
      <c r="V129" s="16"/>
      <c r="W129" s="16"/>
      <c r="AA129" s="16"/>
      <c r="AB129" s="16"/>
      <c r="AD129" s="22" t="str">
        <f t="shared" si="10"/>
        <v/>
      </c>
      <c r="AE129" s="16"/>
      <c r="AF129" s="34"/>
      <c r="AH129" s="22">
        <f t="shared" si="11"/>
        <v>531</v>
      </c>
      <c r="AI129" s="16">
        <v>1</v>
      </c>
      <c r="AJ129" s="34">
        <v>13543.08685052902</v>
      </c>
      <c r="AK129" s="34"/>
      <c r="AL129" s="34"/>
      <c r="AM129" s="34"/>
      <c r="AN129" s="34"/>
      <c r="AO129" s="34"/>
    </row>
    <row r="130" spans="2:41" x14ac:dyDescent="0.3">
      <c r="B130" s="22">
        <f t="shared" si="9"/>
        <v>249</v>
      </c>
      <c r="C130" s="16">
        <v>1</v>
      </c>
      <c r="D130" s="23">
        <v>4409.0200000000004</v>
      </c>
      <c r="E130" s="23">
        <v>6266.4353329335618</v>
      </c>
      <c r="F130" s="16"/>
      <c r="G130" s="16"/>
      <c r="I130" s="16"/>
      <c r="J130" s="16"/>
      <c r="K130" s="16"/>
      <c r="L130" s="16"/>
      <c r="N130" s="85">
        <f t="shared" si="6"/>
        <v>6266.4353329335618</v>
      </c>
      <c r="O130" s="85">
        <f t="shared" si="7"/>
        <v>6266.4353329335618</v>
      </c>
      <c r="P130" s="85">
        <f t="shared" si="8"/>
        <v>1500</v>
      </c>
      <c r="V130" s="16"/>
      <c r="W130" s="16"/>
      <c r="AA130" s="16"/>
      <c r="AB130" s="16"/>
      <c r="AD130" s="22" t="str">
        <f t="shared" si="10"/>
        <v/>
      </c>
      <c r="AE130" s="16"/>
      <c r="AF130" s="34"/>
      <c r="AH130" s="22">
        <f t="shared" si="11"/>
        <v>532</v>
      </c>
      <c r="AI130" s="16">
        <v>1</v>
      </c>
      <c r="AJ130" s="34">
        <v>13548.09660214705</v>
      </c>
      <c r="AK130" s="34"/>
      <c r="AL130" s="34"/>
      <c r="AM130" s="34"/>
      <c r="AN130" s="34"/>
      <c r="AO130" s="34"/>
    </row>
    <row r="131" spans="2:41" x14ac:dyDescent="0.3">
      <c r="B131" s="22">
        <f t="shared" si="9"/>
        <v>250</v>
      </c>
      <c r="C131" s="16">
        <v>1</v>
      </c>
      <c r="D131" s="23">
        <v>3313.26</v>
      </c>
      <c r="E131" s="23">
        <v>6320.3497172941516</v>
      </c>
      <c r="F131" s="16"/>
      <c r="G131" s="16"/>
      <c r="I131" s="16"/>
      <c r="J131" s="16"/>
      <c r="K131" s="16"/>
      <c r="L131" s="16"/>
      <c r="N131" s="85">
        <f t="shared" si="6"/>
        <v>6320.3497172941516</v>
      </c>
      <c r="O131" s="85">
        <f t="shared" si="7"/>
        <v>6320.3497172941516</v>
      </c>
      <c r="P131" s="85">
        <f t="shared" si="8"/>
        <v>1500</v>
      </c>
      <c r="V131" s="16"/>
      <c r="W131" s="16"/>
      <c r="AA131" s="16"/>
      <c r="AB131" s="16"/>
      <c r="AD131" s="22" t="str">
        <f t="shared" si="10"/>
        <v/>
      </c>
      <c r="AE131" s="16"/>
      <c r="AF131" s="34"/>
      <c r="AH131" s="22">
        <f t="shared" si="11"/>
        <v>533</v>
      </c>
      <c r="AI131" s="16">
        <v>1</v>
      </c>
      <c r="AJ131" s="34">
        <v>13655.394633994038</v>
      </c>
      <c r="AK131" s="34"/>
      <c r="AL131" s="34"/>
      <c r="AM131" s="34"/>
      <c r="AN131" s="34"/>
      <c r="AO131" s="34"/>
    </row>
    <row r="132" spans="2:41" x14ac:dyDescent="0.3">
      <c r="B132" s="22">
        <f t="shared" si="9"/>
        <v>251</v>
      </c>
      <c r="C132" s="16">
        <v>1</v>
      </c>
      <c r="D132" s="23">
        <v>3078.57</v>
      </c>
      <c r="E132" s="23">
        <v>6325.5721706662107</v>
      </c>
      <c r="F132" s="16"/>
      <c r="G132" s="16"/>
      <c r="I132" s="16"/>
      <c r="J132" s="16"/>
      <c r="K132" s="16"/>
      <c r="L132" s="16"/>
      <c r="N132" s="85">
        <f t="shared" si="6"/>
        <v>6325.5721706662107</v>
      </c>
      <c r="O132" s="85">
        <f t="shared" si="7"/>
        <v>6325.5721706662107</v>
      </c>
      <c r="P132" s="85">
        <f t="shared" si="8"/>
        <v>1500</v>
      </c>
      <c r="V132" s="16"/>
      <c r="W132" s="16"/>
      <c r="AA132" s="16"/>
      <c r="AB132" s="16"/>
      <c r="AD132" s="22" t="str">
        <f t="shared" si="10"/>
        <v/>
      </c>
      <c r="AE132" s="16"/>
      <c r="AF132" s="34"/>
      <c r="AH132" s="22">
        <f t="shared" si="11"/>
        <v>534</v>
      </c>
      <c r="AI132" s="16">
        <v>1</v>
      </c>
      <c r="AJ132" s="34">
        <v>13669.171538270703</v>
      </c>
      <c r="AK132" s="34"/>
      <c r="AL132" s="34"/>
      <c r="AM132" s="34"/>
      <c r="AN132" s="34"/>
      <c r="AO132" s="34"/>
    </row>
    <row r="133" spans="2:41" x14ac:dyDescent="0.3">
      <c r="B133" s="22">
        <f t="shared" si="9"/>
        <v>424</v>
      </c>
      <c r="C133" s="16">
        <v>173</v>
      </c>
      <c r="D133" s="23">
        <v>5566.368323699422</v>
      </c>
      <c r="E133" s="23">
        <v>6346.9839390927373</v>
      </c>
      <c r="F133" s="16"/>
      <c r="G133" s="16"/>
      <c r="I133" s="16"/>
      <c r="J133" s="16"/>
      <c r="K133" s="16"/>
      <c r="L133" s="16"/>
      <c r="N133" s="85">
        <f t="shared" si="6"/>
        <v>1098028.2214630435</v>
      </c>
      <c r="O133" s="85">
        <f t="shared" si="7"/>
        <v>1098028.2214630435</v>
      </c>
      <c r="P133" s="85">
        <f t="shared" si="8"/>
        <v>259500</v>
      </c>
      <c r="V133" s="16"/>
      <c r="W133" s="16"/>
      <c r="AA133" s="16"/>
      <c r="AB133" s="16"/>
      <c r="AD133" s="22" t="str">
        <f t="shared" si="10"/>
        <v/>
      </c>
      <c r="AE133" s="16"/>
      <c r="AF133" s="34"/>
      <c r="AH133" s="22">
        <f t="shared" si="11"/>
        <v>535</v>
      </c>
      <c r="AI133" s="16">
        <v>1</v>
      </c>
      <c r="AJ133" s="34">
        <v>13813.904373975956</v>
      </c>
      <c r="AK133" s="34"/>
      <c r="AL133" s="34"/>
      <c r="AM133" s="34"/>
      <c r="AN133" s="34"/>
      <c r="AO133" s="34"/>
    </row>
    <row r="134" spans="2:41" x14ac:dyDescent="0.3">
      <c r="B134" s="22">
        <f t="shared" si="9"/>
        <v>425</v>
      </c>
      <c r="C134" s="16">
        <v>1</v>
      </c>
      <c r="D134" s="23">
        <v>2986.26</v>
      </c>
      <c r="E134" s="23">
        <v>6369.7179011728776</v>
      </c>
      <c r="F134" s="16"/>
      <c r="G134" s="16"/>
      <c r="I134" s="16"/>
      <c r="J134" s="16"/>
      <c r="K134" s="16"/>
      <c r="L134" s="16"/>
      <c r="N134" s="85">
        <f t="shared" si="6"/>
        <v>6369.7179011728776</v>
      </c>
      <c r="O134" s="85">
        <f t="shared" si="7"/>
        <v>6369.7179011728776</v>
      </c>
      <c r="P134" s="85">
        <f t="shared" si="8"/>
        <v>1500</v>
      </c>
      <c r="V134" s="16"/>
      <c r="W134" s="16"/>
      <c r="AA134" s="16"/>
      <c r="AB134" s="16"/>
      <c r="AD134" s="22" t="str">
        <f t="shared" si="10"/>
        <v/>
      </c>
      <c r="AE134" s="16"/>
      <c r="AF134" s="34"/>
      <c r="AH134" s="22">
        <f t="shared" si="11"/>
        <v>536</v>
      </c>
      <c r="AI134" s="16">
        <v>1</v>
      </c>
      <c r="AJ134" s="34">
        <v>13847.69400205101</v>
      </c>
      <c r="AK134" s="34"/>
      <c r="AL134" s="34"/>
      <c r="AM134" s="34"/>
      <c r="AN134" s="34"/>
      <c r="AO134" s="34"/>
    </row>
    <row r="135" spans="2:41" x14ac:dyDescent="0.3">
      <c r="B135" s="22">
        <f t="shared" si="9"/>
        <v>426</v>
      </c>
      <c r="C135" s="16">
        <v>1</v>
      </c>
      <c r="D135" s="23">
        <v>3838.46</v>
      </c>
      <c r="E135" s="23">
        <v>6389.6188510619886</v>
      </c>
      <c r="F135" s="16"/>
      <c r="G135" s="16"/>
      <c r="I135" s="16"/>
      <c r="J135" s="16"/>
      <c r="K135" s="16"/>
      <c r="L135" s="16"/>
      <c r="N135" s="85">
        <f t="shared" si="6"/>
        <v>6389.6188510619886</v>
      </c>
      <c r="O135" s="85">
        <f t="shared" si="7"/>
        <v>6389.6188510619886</v>
      </c>
      <c r="P135" s="85">
        <f t="shared" si="8"/>
        <v>1500</v>
      </c>
      <c r="V135" s="16"/>
      <c r="W135" s="16"/>
      <c r="AA135" s="16"/>
      <c r="AB135" s="16"/>
      <c r="AD135" s="22" t="str">
        <f t="shared" si="10"/>
        <v/>
      </c>
      <c r="AE135" s="16"/>
      <c r="AF135" s="34"/>
      <c r="AH135" s="22">
        <f t="shared" si="11"/>
        <v>537</v>
      </c>
      <c r="AI135" s="16">
        <v>1</v>
      </c>
      <c r="AJ135" s="34">
        <v>13914.601630521964</v>
      </c>
      <c r="AK135" s="34"/>
      <c r="AL135" s="34"/>
      <c r="AM135" s="34"/>
      <c r="AN135" s="34"/>
      <c r="AO135" s="34"/>
    </row>
    <row r="136" spans="2:41" x14ac:dyDescent="0.3">
      <c r="B136" s="22">
        <f t="shared" si="9"/>
        <v>427</v>
      </c>
      <c r="C136" s="16">
        <v>1</v>
      </c>
      <c r="D136" s="23">
        <v>3525.4</v>
      </c>
      <c r="E136" s="23">
        <v>6460.3841351645669</v>
      </c>
      <c r="F136" s="16"/>
      <c r="G136" s="16"/>
      <c r="I136" s="16"/>
      <c r="J136" s="16"/>
      <c r="K136" s="16"/>
      <c r="L136" s="16"/>
      <c r="N136" s="85">
        <f t="shared" si="6"/>
        <v>6460.3841351645669</v>
      </c>
      <c r="O136" s="85">
        <f t="shared" si="7"/>
        <v>6460.3841351645669</v>
      </c>
      <c r="P136" s="85">
        <f t="shared" si="8"/>
        <v>1500</v>
      </c>
      <c r="V136" s="16"/>
      <c r="W136" s="16"/>
      <c r="AA136" s="16"/>
      <c r="AB136" s="16"/>
      <c r="AD136" s="22" t="str">
        <f t="shared" si="10"/>
        <v/>
      </c>
      <c r="AE136" s="16"/>
      <c r="AF136" s="34"/>
      <c r="AH136" s="22">
        <f t="shared" si="11"/>
        <v>538</v>
      </c>
      <c r="AI136" s="16">
        <v>1</v>
      </c>
      <c r="AJ136" s="34">
        <v>14179.456489277092</v>
      </c>
      <c r="AK136" s="34"/>
      <c r="AL136" s="34"/>
      <c r="AM136" s="34"/>
      <c r="AN136" s="34"/>
      <c r="AO136" s="34"/>
    </row>
    <row r="137" spans="2:41" x14ac:dyDescent="0.3">
      <c r="B137" s="22">
        <f t="shared" si="9"/>
        <v>428</v>
      </c>
      <c r="C137" s="16">
        <v>1</v>
      </c>
      <c r="D137" s="23">
        <v>4595.68</v>
      </c>
      <c r="E137" s="23">
        <v>6531.7307544207351</v>
      </c>
      <c r="F137" s="16"/>
      <c r="G137" s="16"/>
      <c r="I137" s="16"/>
      <c r="J137" s="16"/>
      <c r="K137" s="16"/>
      <c r="L137" s="16"/>
      <c r="N137" s="85">
        <f t="shared" si="6"/>
        <v>6531.7307544207351</v>
      </c>
      <c r="O137" s="85">
        <f t="shared" si="7"/>
        <v>6531.7307544207351</v>
      </c>
      <c r="P137" s="85">
        <f t="shared" si="8"/>
        <v>1500</v>
      </c>
      <c r="V137" s="16"/>
      <c r="W137" s="16"/>
      <c r="AA137" s="16"/>
      <c r="AB137" s="16"/>
      <c r="AD137" s="22" t="str">
        <f t="shared" si="10"/>
        <v/>
      </c>
      <c r="AE137" s="16"/>
      <c r="AF137" s="34"/>
      <c r="AH137" s="22">
        <f t="shared" si="11"/>
        <v>539</v>
      </c>
      <c r="AI137" s="16">
        <v>1</v>
      </c>
      <c r="AJ137" s="34">
        <v>14187.552833538401</v>
      </c>
      <c r="AK137" s="34"/>
      <c r="AL137" s="34"/>
      <c r="AM137" s="34"/>
      <c r="AN137" s="34"/>
      <c r="AO137" s="34"/>
    </row>
    <row r="138" spans="2:41" x14ac:dyDescent="0.3">
      <c r="B138" s="22">
        <f t="shared" si="9"/>
        <v>429</v>
      </c>
      <c r="C138" s="16">
        <v>1</v>
      </c>
      <c r="D138" s="23">
        <v>3179.59</v>
      </c>
      <c r="E138" s="23">
        <v>6593.0312944206726</v>
      </c>
      <c r="F138" s="16"/>
      <c r="G138" s="16"/>
      <c r="I138" s="16"/>
      <c r="J138" s="16"/>
      <c r="K138" s="16"/>
      <c r="L138" s="16"/>
      <c r="N138" s="85">
        <f t="shared" si="6"/>
        <v>6593.0312944206726</v>
      </c>
      <c r="O138" s="85">
        <f t="shared" si="7"/>
        <v>6593.0312944206726</v>
      </c>
      <c r="P138" s="85">
        <f t="shared" si="8"/>
        <v>1500</v>
      </c>
      <c r="V138" s="16"/>
      <c r="W138" s="16"/>
      <c r="AA138" s="16"/>
      <c r="AB138" s="16"/>
      <c r="AD138" s="22" t="str">
        <f t="shared" si="10"/>
        <v/>
      </c>
      <c r="AE138" s="16"/>
      <c r="AF138" s="34"/>
      <c r="AH138" s="22">
        <f t="shared" si="11"/>
        <v>540</v>
      </c>
      <c r="AI138" s="16">
        <v>1</v>
      </c>
      <c r="AJ138" s="34">
        <v>14275.085283959872</v>
      </c>
      <c r="AK138" s="34"/>
      <c r="AL138" s="34"/>
      <c r="AM138" s="34"/>
      <c r="AN138" s="34"/>
      <c r="AO138" s="34"/>
    </row>
    <row r="139" spans="2:41" x14ac:dyDescent="0.3">
      <c r="B139" s="22">
        <f t="shared" si="9"/>
        <v>430</v>
      </c>
      <c r="C139" s="16">
        <v>1</v>
      </c>
      <c r="D139" s="23">
        <v>4639.87</v>
      </c>
      <c r="E139" s="23">
        <v>6594.5369511180361</v>
      </c>
      <c r="F139" s="16"/>
      <c r="G139" s="16"/>
      <c r="I139" s="16"/>
      <c r="J139" s="16"/>
      <c r="K139" s="16"/>
      <c r="L139" s="16"/>
      <c r="N139" s="85">
        <f t="shared" si="6"/>
        <v>6594.5369511180361</v>
      </c>
      <c r="O139" s="85">
        <f t="shared" si="7"/>
        <v>6594.5369511180361</v>
      </c>
      <c r="P139" s="85">
        <f t="shared" si="8"/>
        <v>1500</v>
      </c>
      <c r="V139" s="16"/>
      <c r="W139" s="16"/>
      <c r="AA139" s="16"/>
      <c r="AB139" s="16"/>
      <c r="AD139" s="22" t="str">
        <f t="shared" si="10"/>
        <v/>
      </c>
      <c r="AE139" s="16"/>
      <c r="AF139" s="34"/>
      <c r="AH139" s="22">
        <f t="shared" si="11"/>
        <v>541</v>
      </c>
      <c r="AI139" s="16">
        <v>1</v>
      </c>
      <c r="AJ139" s="34">
        <v>14280.633521106307</v>
      </c>
      <c r="AK139" s="34"/>
      <c r="AL139" s="34"/>
      <c r="AM139" s="34"/>
      <c r="AN139" s="34"/>
      <c r="AO139" s="34"/>
    </row>
    <row r="140" spans="2:41" x14ac:dyDescent="0.3">
      <c r="B140" s="22">
        <f t="shared" si="9"/>
        <v>431</v>
      </c>
      <c r="C140" s="16">
        <v>1</v>
      </c>
      <c r="D140" s="23">
        <v>3787.49</v>
      </c>
      <c r="E140" s="23">
        <v>6610.5789116175647</v>
      </c>
      <c r="F140" s="16"/>
      <c r="G140" s="16"/>
      <c r="I140" s="16"/>
      <c r="J140" s="16"/>
      <c r="K140" s="16"/>
      <c r="L140" s="16"/>
      <c r="N140" s="85">
        <f t="shared" si="6"/>
        <v>6610.5789116175647</v>
      </c>
      <c r="O140" s="85">
        <f t="shared" si="7"/>
        <v>6610.5789116175647</v>
      </c>
      <c r="P140" s="85">
        <f t="shared" si="8"/>
        <v>1500</v>
      </c>
      <c r="V140" s="16"/>
      <c r="W140" s="16"/>
      <c r="AA140" s="16"/>
      <c r="AB140" s="16"/>
      <c r="AD140" s="22" t="str">
        <f t="shared" si="10"/>
        <v/>
      </c>
      <c r="AE140" s="16"/>
      <c r="AF140" s="34"/>
      <c r="AH140" s="22">
        <f t="shared" si="11"/>
        <v>542</v>
      </c>
      <c r="AI140" s="16">
        <v>1</v>
      </c>
      <c r="AJ140" s="34">
        <v>14307.218986174954</v>
      </c>
      <c r="AK140" s="34"/>
      <c r="AL140" s="34"/>
      <c r="AM140" s="34"/>
      <c r="AN140" s="34"/>
      <c r="AO140" s="34"/>
    </row>
    <row r="141" spans="2:41" x14ac:dyDescent="0.3">
      <c r="B141" s="22">
        <f t="shared" si="9"/>
        <v>432</v>
      </c>
      <c r="C141" s="16">
        <v>1</v>
      </c>
      <c r="D141" s="23">
        <v>3610.11</v>
      </c>
      <c r="E141" s="23">
        <v>6615.6173399327599</v>
      </c>
      <c r="F141" s="16"/>
      <c r="G141" s="16"/>
      <c r="I141" s="16"/>
      <c r="J141" s="16"/>
      <c r="K141" s="16"/>
      <c r="L141" s="16"/>
      <c r="N141" s="85">
        <f t="shared" si="6"/>
        <v>6615.6173399327599</v>
      </c>
      <c r="O141" s="85">
        <f t="shared" si="7"/>
        <v>6615.6173399327599</v>
      </c>
      <c r="P141" s="85">
        <f t="shared" si="8"/>
        <v>1500</v>
      </c>
      <c r="V141" s="16"/>
      <c r="W141" s="16"/>
      <c r="AA141" s="16"/>
      <c r="AB141" s="16"/>
      <c r="AD141" s="22" t="str">
        <f t="shared" si="10"/>
        <v/>
      </c>
      <c r="AE141" s="16"/>
      <c r="AF141" s="34"/>
      <c r="AH141" s="22">
        <f t="shared" si="11"/>
        <v>543</v>
      </c>
      <c r="AI141" s="16">
        <v>1</v>
      </c>
      <c r="AJ141" s="34">
        <v>14437.824209029986</v>
      </c>
      <c r="AK141" s="34"/>
      <c r="AL141" s="34"/>
      <c r="AM141" s="34"/>
      <c r="AN141" s="34"/>
      <c r="AO141" s="34"/>
    </row>
    <row r="142" spans="2:41" x14ac:dyDescent="0.3">
      <c r="B142" s="22">
        <f t="shared" si="9"/>
        <v>433</v>
      </c>
      <c r="C142" s="16">
        <v>1</v>
      </c>
      <c r="D142" s="23">
        <v>3654.28</v>
      </c>
      <c r="E142" s="23">
        <v>6696.5599754493596</v>
      </c>
      <c r="F142" s="16"/>
      <c r="G142" s="16"/>
      <c r="I142" s="16"/>
      <c r="J142" s="16"/>
      <c r="K142" s="16"/>
      <c r="L142" s="16"/>
      <c r="N142" s="85">
        <f t="shared" ref="N142:N205" si="12">C142*E142</f>
        <v>6696.5599754493596</v>
      </c>
      <c r="O142" s="85">
        <f t="shared" ref="O142:O205" si="13">MIN(N142,C142*ROUND($O$13,0))</f>
        <v>6696.5599754493596</v>
      </c>
      <c r="P142" s="85">
        <f t="shared" ref="P142:P205" si="14">MIN(N142,C142*ROUND($P$13,0))</f>
        <v>1500</v>
      </c>
      <c r="V142" s="16"/>
      <c r="W142" s="16"/>
      <c r="AA142" s="16"/>
      <c r="AB142" s="16"/>
      <c r="AD142" s="22" t="str">
        <f t="shared" si="10"/>
        <v/>
      </c>
      <c r="AE142" s="16"/>
      <c r="AF142" s="34"/>
      <c r="AH142" s="22">
        <f t="shared" si="11"/>
        <v>544</v>
      </c>
      <c r="AI142" s="16">
        <v>1</v>
      </c>
      <c r="AJ142" s="34">
        <v>14510.062667567981</v>
      </c>
      <c r="AK142" s="34"/>
      <c r="AL142" s="34"/>
      <c r="AM142" s="34"/>
      <c r="AN142" s="34"/>
      <c r="AO142" s="34"/>
    </row>
    <row r="143" spans="2:41" x14ac:dyDescent="0.3">
      <c r="B143" s="22">
        <f t="shared" si="9"/>
        <v>434</v>
      </c>
      <c r="C143" s="16">
        <v>1</v>
      </c>
      <c r="D143" s="23">
        <v>3515.16</v>
      </c>
      <c r="E143" s="23">
        <v>6705.4926302927342</v>
      </c>
      <c r="F143" s="16"/>
      <c r="G143" s="16"/>
      <c r="I143" s="16"/>
      <c r="J143" s="16"/>
      <c r="K143" s="16"/>
      <c r="L143" s="16"/>
      <c r="N143" s="85">
        <f t="shared" si="12"/>
        <v>6705.4926302927342</v>
      </c>
      <c r="O143" s="85">
        <f t="shared" si="13"/>
        <v>6705.4926302927342</v>
      </c>
      <c r="P143" s="85">
        <f t="shared" si="14"/>
        <v>1500</v>
      </c>
      <c r="V143" s="16"/>
      <c r="W143" s="16"/>
      <c r="AA143" s="16"/>
      <c r="AB143" s="16"/>
      <c r="AD143" s="22" t="str">
        <f t="shared" si="10"/>
        <v/>
      </c>
      <c r="AE143" s="16"/>
      <c r="AF143" s="34"/>
      <c r="AH143" s="22">
        <f t="shared" si="11"/>
        <v>545</v>
      </c>
      <c r="AI143" s="16">
        <v>1</v>
      </c>
      <c r="AJ143" s="34">
        <v>14614.827812483647</v>
      </c>
      <c r="AK143" s="34"/>
      <c r="AL143" s="34"/>
      <c r="AM143" s="34"/>
      <c r="AN143" s="34"/>
      <c r="AO143" s="34"/>
    </row>
    <row r="144" spans="2:41" x14ac:dyDescent="0.3">
      <c r="B144" s="22">
        <f t="shared" si="9"/>
        <v>437</v>
      </c>
      <c r="C144" s="16">
        <v>3</v>
      </c>
      <c r="D144" s="23">
        <v>3517.6800000000003</v>
      </c>
      <c r="E144" s="23">
        <v>6710.2997632335801</v>
      </c>
      <c r="F144" s="16"/>
      <c r="G144" s="16"/>
      <c r="I144" s="16"/>
      <c r="J144" s="16"/>
      <c r="K144" s="16"/>
      <c r="L144" s="16"/>
      <c r="N144" s="85">
        <f t="shared" si="12"/>
        <v>20130.899289700741</v>
      </c>
      <c r="O144" s="85">
        <f t="shared" si="13"/>
        <v>20130.899289700741</v>
      </c>
      <c r="P144" s="85">
        <f t="shared" si="14"/>
        <v>4500</v>
      </c>
      <c r="V144" s="16"/>
      <c r="W144" s="16"/>
      <c r="AA144" s="16"/>
      <c r="AB144" s="16"/>
      <c r="AD144" s="22" t="str">
        <f t="shared" si="10"/>
        <v/>
      </c>
      <c r="AE144" s="16"/>
      <c r="AF144" s="34"/>
      <c r="AH144" s="22">
        <f t="shared" si="11"/>
        <v>546</v>
      </c>
      <c r="AI144" s="16">
        <v>1</v>
      </c>
      <c r="AJ144" s="34">
        <v>14648.876129619679</v>
      </c>
      <c r="AK144" s="34"/>
      <c r="AL144" s="34"/>
      <c r="AM144" s="34"/>
      <c r="AN144" s="34"/>
      <c r="AO144" s="34"/>
    </row>
    <row r="145" spans="2:41" x14ac:dyDescent="0.3">
      <c r="B145" s="22">
        <f t="shared" ref="B145:B208" si="15">IF(C145="","",B144+C145)</f>
        <v>438</v>
      </c>
      <c r="C145" s="16">
        <v>1</v>
      </c>
      <c r="D145" s="23">
        <v>3860.57</v>
      </c>
      <c r="E145" s="23">
        <v>6738.1306957439965</v>
      </c>
      <c r="F145" s="16"/>
      <c r="G145" s="16"/>
      <c r="I145" s="16"/>
      <c r="J145" s="16"/>
      <c r="K145" s="16"/>
      <c r="L145" s="16"/>
      <c r="N145" s="85">
        <f t="shared" si="12"/>
        <v>6738.1306957439965</v>
      </c>
      <c r="O145" s="85">
        <f t="shared" si="13"/>
        <v>6738.1306957439965</v>
      </c>
      <c r="P145" s="85">
        <f t="shared" si="14"/>
        <v>1500</v>
      </c>
      <c r="V145" s="16"/>
      <c r="W145" s="16"/>
      <c r="AA145" s="16"/>
      <c r="AB145" s="16"/>
      <c r="AD145" s="22" t="str">
        <f t="shared" si="10"/>
        <v/>
      </c>
      <c r="AE145" s="16"/>
      <c r="AF145" s="34"/>
      <c r="AH145" s="22">
        <f t="shared" si="11"/>
        <v>547</v>
      </c>
      <c r="AI145" s="16">
        <v>1</v>
      </c>
      <c r="AJ145" s="34">
        <v>14781.782177048037</v>
      </c>
      <c r="AK145" s="34"/>
      <c r="AL145" s="34"/>
      <c r="AM145" s="34"/>
      <c r="AN145" s="34"/>
      <c r="AO145" s="34"/>
    </row>
    <row r="146" spans="2:41" x14ac:dyDescent="0.3">
      <c r="B146" s="22">
        <f t="shared" si="15"/>
        <v>439</v>
      </c>
      <c r="C146" s="16">
        <v>1</v>
      </c>
      <c r="D146" s="23">
        <v>3861.32</v>
      </c>
      <c r="E146" s="23">
        <v>6739.4397247272309</v>
      </c>
      <c r="F146" s="16"/>
      <c r="G146" s="16"/>
      <c r="I146" s="16"/>
      <c r="J146" s="16"/>
      <c r="K146" s="16"/>
      <c r="L146" s="16"/>
      <c r="N146" s="85">
        <f t="shared" si="12"/>
        <v>6739.4397247272309</v>
      </c>
      <c r="O146" s="85">
        <f t="shared" si="13"/>
        <v>6739.4397247272309</v>
      </c>
      <c r="P146" s="85">
        <f t="shared" si="14"/>
        <v>1500</v>
      </c>
      <c r="V146" s="16"/>
      <c r="W146" s="16"/>
      <c r="AA146" s="16"/>
      <c r="AB146" s="16"/>
      <c r="AD146" s="22" t="str">
        <f t="shared" si="10"/>
        <v/>
      </c>
      <c r="AE146" s="16"/>
      <c r="AF146" s="34"/>
      <c r="AH146" s="22">
        <f t="shared" si="11"/>
        <v>548</v>
      </c>
      <c r="AI146" s="16">
        <v>1</v>
      </c>
      <c r="AJ146" s="34">
        <v>14897.325801968258</v>
      </c>
      <c r="AK146" s="34"/>
      <c r="AL146" s="34"/>
      <c r="AM146" s="34"/>
      <c r="AN146" s="34"/>
      <c r="AO146" s="34"/>
    </row>
    <row r="147" spans="2:41" x14ac:dyDescent="0.3">
      <c r="B147" s="22">
        <f t="shared" si="15"/>
        <v>445</v>
      </c>
      <c r="C147" s="16">
        <v>6</v>
      </c>
      <c r="D147" s="23">
        <v>3416.7566666666667</v>
      </c>
      <c r="E147" s="23">
        <v>6798.6170577703933</v>
      </c>
      <c r="F147" s="16"/>
      <c r="G147" s="16"/>
      <c r="I147" s="16"/>
      <c r="J147" s="16"/>
      <c r="K147" s="16"/>
      <c r="L147" s="16"/>
      <c r="N147" s="85">
        <f t="shared" si="12"/>
        <v>40791.702346622362</v>
      </c>
      <c r="O147" s="85">
        <f t="shared" si="13"/>
        <v>40791.702346622362</v>
      </c>
      <c r="P147" s="85">
        <f t="shared" si="14"/>
        <v>9000</v>
      </c>
      <c r="V147" s="16"/>
      <c r="W147" s="16"/>
      <c r="AA147" s="16"/>
      <c r="AB147" s="16"/>
      <c r="AD147" s="22" t="str">
        <f t="shared" ref="AD147:AD210" si="16">IF(AE147="","",AD146+AE147)</f>
        <v/>
      </c>
      <c r="AE147" s="16"/>
      <c r="AF147" s="34"/>
      <c r="AH147" s="22">
        <f t="shared" ref="AH147:AH210" si="17">IF(AI147="","",AH146+AI147)</f>
        <v>550</v>
      </c>
      <c r="AI147" s="16">
        <v>2</v>
      </c>
      <c r="AJ147" s="34">
        <v>14925.285059394328</v>
      </c>
      <c r="AK147" s="34"/>
      <c r="AL147" s="34"/>
      <c r="AM147" s="34"/>
      <c r="AN147" s="34"/>
      <c r="AO147" s="34"/>
    </row>
    <row r="148" spans="2:41" x14ac:dyDescent="0.3">
      <c r="B148" s="22">
        <f t="shared" si="15"/>
        <v>446</v>
      </c>
      <c r="C148" s="16">
        <v>1</v>
      </c>
      <c r="D148" s="23">
        <v>3906.65</v>
      </c>
      <c r="E148" s="23">
        <v>6818.5574364739614</v>
      </c>
      <c r="F148" s="16"/>
      <c r="G148" s="16"/>
      <c r="I148" s="16"/>
      <c r="J148" s="16"/>
      <c r="K148" s="16"/>
      <c r="L148" s="16"/>
      <c r="N148" s="85">
        <f t="shared" si="12"/>
        <v>6818.5574364739614</v>
      </c>
      <c r="O148" s="85">
        <f t="shared" si="13"/>
        <v>6818.5574364739614</v>
      </c>
      <c r="P148" s="85">
        <f t="shared" si="14"/>
        <v>1500</v>
      </c>
      <c r="V148" s="16"/>
      <c r="W148" s="16"/>
      <c r="AA148" s="16"/>
      <c r="AB148" s="16"/>
      <c r="AD148" s="22" t="str">
        <f t="shared" si="16"/>
        <v/>
      </c>
      <c r="AE148" s="16"/>
      <c r="AF148" s="34"/>
      <c r="AH148" s="22">
        <f t="shared" si="17"/>
        <v>551</v>
      </c>
      <c r="AI148" s="16">
        <v>1</v>
      </c>
      <c r="AJ148" s="34">
        <v>15023.117177685974</v>
      </c>
      <c r="AK148" s="34"/>
      <c r="AL148" s="34"/>
      <c r="AM148" s="34"/>
      <c r="AN148" s="34"/>
      <c r="AO148" s="34"/>
    </row>
    <row r="149" spans="2:41" x14ac:dyDescent="0.3">
      <c r="B149" s="22">
        <f t="shared" si="15"/>
        <v>447</v>
      </c>
      <c r="C149" s="16">
        <v>1</v>
      </c>
      <c r="D149" s="23">
        <v>4817.76</v>
      </c>
      <c r="E149" s="23">
        <v>6847.3677800495343</v>
      </c>
      <c r="F149" s="16"/>
      <c r="G149" s="16"/>
      <c r="I149" s="16"/>
      <c r="J149" s="16"/>
      <c r="K149" s="16"/>
      <c r="L149" s="16"/>
      <c r="N149" s="85">
        <f t="shared" si="12"/>
        <v>6847.3677800495343</v>
      </c>
      <c r="O149" s="85">
        <f t="shared" si="13"/>
        <v>6847.3677800495343</v>
      </c>
      <c r="P149" s="85">
        <f t="shared" si="14"/>
        <v>1500</v>
      </c>
      <c r="V149" s="16"/>
      <c r="W149" s="16"/>
      <c r="AA149" s="16"/>
      <c r="AB149" s="16"/>
      <c r="AD149" s="22" t="str">
        <f t="shared" si="16"/>
        <v/>
      </c>
      <c r="AE149" s="16"/>
      <c r="AF149" s="34"/>
      <c r="AH149" s="22">
        <f t="shared" si="17"/>
        <v>552</v>
      </c>
      <c r="AI149" s="16">
        <v>1</v>
      </c>
      <c r="AJ149" s="34">
        <v>15354.072194798657</v>
      </c>
      <c r="AK149" s="34"/>
      <c r="AL149" s="34"/>
      <c r="AM149" s="34"/>
      <c r="AN149" s="34"/>
      <c r="AO149" s="34"/>
    </row>
    <row r="150" spans="2:41" x14ac:dyDescent="0.3">
      <c r="B150" s="22">
        <f t="shared" si="15"/>
        <v>448</v>
      </c>
      <c r="C150" s="16">
        <v>1</v>
      </c>
      <c r="D150" s="23">
        <v>3748.82</v>
      </c>
      <c r="E150" s="23">
        <v>6869.8069023621802</v>
      </c>
      <c r="F150" s="16"/>
      <c r="G150" s="16"/>
      <c r="I150" s="16"/>
      <c r="J150" s="16"/>
      <c r="K150" s="16"/>
      <c r="L150" s="16"/>
      <c r="N150" s="85">
        <f t="shared" si="12"/>
        <v>6869.8069023621802</v>
      </c>
      <c r="O150" s="85">
        <f t="shared" si="13"/>
        <v>6869.8069023621802</v>
      </c>
      <c r="P150" s="85">
        <f t="shared" si="14"/>
        <v>1500</v>
      </c>
      <c r="V150" s="16"/>
      <c r="W150" s="16"/>
      <c r="AA150" s="16"/>
      <c r="AB150" s="16"/>
      <c r="AD150" s="22" t="str">
        <f t="shared" si="16"/>
        <v/>
      </c>
      <c r="AE150" s="16"/>
      <c r="AF150" s="34"/>
      <c r="AH150" s="22">
        <f t="shared" si="17"/>
        <v>554</v>
      </c>
      <c r="AI150" s="16">
        <v>2</v>
      </c>
      <c r="AJ150" s="34">
        <v>15509.236287357346</v>
      </c>
      <c r="AK150" s="34"/>
      <c r="AL150" s="34"/>
      <c r="AM150" s="34"/>
      <c r="AN150" s="34"/>
      <c r="AO150" s="34"/>
    </row>
    <row r="151" spans="2:41" x14ac:dyDescent="0.3">
      <c r="B151" s="22">
        <f t="shared" si="15"/>
        <v>450</v>
      </c>
      <c r="C151" s="16">
        <v>2</v>
      </c>
      <c r="D151" s="23">
        <v>3328.2449999999999</v>
      </c>
      <c r="E151" s="23">
        <v>6901.2745166826944</v>
      </c>
      <c r="F151" s="16"/>
      <c r="G151" s="16"/>
      <c r="I151" s="16"/>
      <c r="J151" s="16"/>
      <c r="K151" s="16"/>
      <c r="L151" s="16"/>
      <c r="N151" s="85">
        <f t="shared" si="12"/>
        <v>13802.549033365389</v>
      </c>
      <c r="O151" s="85">
        <f t="shared" si="13"/>
        <v>13802.549033365389</v>
      </c>
      <c r="P151" s="85">
        <f t="shared" si="14"/>
        <v>3000</v>
      </c>
      <c r="V151" s="16"/>
      <c r="W151" s="16"/>
      <c r="AA151" s="16"/>
      <c r="AB151" s="16"/>
      <c r="AD151" s="22" t="str">
        <f t="shared" si="16"/>
        <v/>
      </c>
      <c r="AE151" s="16"/>
      <c r="AF151" s="34"/>
      <c r="AH151" s="22">
        <f t="shared" si="17"/>
        <v>555</v>
      </c>
      <c r="AI151" s="16">
        <v>1</v>
      </c>
      <c r="AJ151" s="34">
        <v>15610.203750887016</v>
      </c>
      <c r="AK151" s="34"/>
      <c r="AL151" s="34"/>
      <c r="AM151" s="34"/>
      <c r="AN151" s="34"/>
      <c r="AO151" s="34"/>
    </row>
    <row r="152" spans="2:41" x14ac:dyDescent="0.3">
      <c r="B152" s="22">
        <f t="shared" si="15"/>
        <v>451</v>
      </c>
      <c r="C152" s="16">
        <v>1</v>
      </c>
      <c r="D152" s="23">
        <v>3362.35</v>
      </c>
      <c r="E152" s="23">
        <v>6908.6581068611504</v>
      </c>
      <c r="F152" s="16"/>
      <c r="G152" s="16"/>
      <c r="I152" s="16"/>
      <c r="J152" s="16"/>
      <c r="K152" s="16"/>
      <c r="L152" s="16"/>
      <c r="N152" s="85">
        <f t="shared" si="12"/>
        <v>6908.6581068611504</v>
      </c>
      <c r="O152" s="85">
        <f t="shared" si="13"/>
        <v>6908.6581068611504</v>
      </c>
      <c r="P152" s="85">
        <f t="shared" si="14"/>
        <v>1500</v>
      </c>
      <c r="V152" s="16"/>
      <c r="W152" s="16"/>
      <c r="AA152" s="16"/>
      <c r="AB152" s="16"/>
      <c r="AD152" s="22" t="str">
        <f t="shared" si="16"/>
        <v/>
      </c>
      <c r="AE152" s="16"/>
      <c r="AF152" s="34"/>
      <c r="AH152" s="22">
        <f t="shared" si="17"/>
        <v>556</v>
      </c>
      <c r="AI152" s="16">
        <v>1</v>
      </c>
      <c r="AJ152" s="34">
        <v>15720.757393582477</v>
      </c>
      <c r="AK152" s="34"/>
      <c r="AL152" s="34"/>
      <c r="AM152" s="34"/>
      <c r="AN152" s="34"/>
      <c r="AO152" s="34"/>
    </row>
    <row r="153" spans="2:41" x14ac:dyDescent="0.3">
      <c r="B153" s="22">
        <f t="shared" si="15"/>
        <v>452</v>
      </c>
      <c r="C153" s="16">
        <v>1</v>
      </c>
      <c r="D153" s="23">
        <v>3974.53</v>
      </c>
      <c r="E153" s="23">
        <v>6937.0332863166286</v>
      </c>
      <c r="F153" s="16"/>
      <c r="G153" s="16"/>
      <c r="I153" s="16"/>
      <c r="J153" s="16"/>
      <c r="K153" s="16"/>
      <c r="L153" s="16"/>
      <c r="N153" s="85">
        <f t="shared" si="12"/>
        <v>6937.0332863166286</v>
      </c>
      <c r="O153" s="85">
        <f t="shared" si="13"/>
        <v>6937.0332863166286</v>
      </c>
      <c r="P153" s="85">
        <f t="shared" si="14"/>
        <v>1500</v>
      </c>
      <c r="V153" s="16"/>
      <c r="W153" s="16"/>
      <c r="AA153" s="16"/>
      <c r="AB153" s="16"/>
      <c r="AD153" s="22" t="str">
        <f t="shared" si="16"/>
        <v/>
      </c>
      <c r="AE153" s="16"/>
      <c r="AF153" s="34"/>
      <c r="AH153" s="22">
        <f t="shared" si="17"/>
        <v>557</v>
      </c>
      <c r="AI153" s="16">
        <v>1</v>
      </c>
      <c r="AJ153" s="34">
        <v>15759.514642355591</v>
      </c>
      <c r="AK153" s="34"/>
      <c r="AL153" s="34"/>
      <c r="AM153" s="34"/>
      <c r="AN153" s="34"/>
      <c r="AO153" s="34"/>
    </row>
    <row r="154" spans="2:41" x14ac:dyDescent="0.3">
      <c r="B154" s="22">
        <f t="shared" si="15"/>
        <v>453</v>
      </c>
      <c r="C154" s="16">
        <v>1</v>
      </c>
      <c r="D154" s="23">
        <v>3794.05</v>
      </c>
      <c r="E154" s="23">
        <v>6952.692014529167</v>
      </c>
      <c r="F154" s="16"/>
      <c r="G154" s="16"/>
      <c r="I154" s="16"/>
      <c r="J154" s="16"/>
      <c r="K154" s="16"/>
      <c r="L154" s="16"/>
      <c r="N154" s="85">
        <f t="shared" si="12"/>
        <v>6952.692014529167</v>
      </c>
      <c r="O154" s="85">
        <f t="shared" si="13"/>
        <v>6952.692014529167</v>
      </c>
      <c r="P154" s="85">
        <f t="shared" si="14"/>
        <v>1500</v>
      </c>
      <c r="V154" s="16"/>
      <c r="W154" s="16"/>
      <c r="AA154" s="16"/>
      <c r="AB154" s="16"/>
      <c r="AD154" s="22" t="str">
        <f t="shared" si="16"/>
        <v/>
      </c>
      <c r="AE154" s="16"/>
      <c r="AF154" s="34"/>
      <c r="AH154" s="22">
        <f t="shared" si="17"/>
        <v>558</v>
      </c>
      <c r="AI154" s="16">
        <v>1</v>
      </c>
      <c r="AJ154" s="34">
        <v>15828.377029724179</v>
      </c>
      <c r="AK154" s="34"/>
      <c r="AL154" s="34"/>
      <c r="AM154" s="34"/>
      <c r="AN154" s="34"/>
      <c r="AO154" s="34"/>
    </row>
    <row r="155" spans="2:41" x14ac:dyDescent="0.3">
      <c r="B155" s="22">
        <f t="shared" si="15"/>
        <v>454</v>
      </c>
      <c r="C155" s="16">
        <v>1</v>
      </c>
      <c r="D155" s="23">
        <v>3814.73</v>
      </c>
      <c r="E155" s="23">
        <v>6990.5886344631317</v>
      </c>
      <c r="F155" s="16"/>
      <c r="G155" s="16"/>
      <c r="I155" s="16"/>
      <c r="J155" s="16"/>
      <c r="K155" s="16"/>
      <c r="L155" s="16"/>
      <c r="N155" s="85">
        <f t="shared" si="12"/>
        <v>6990.5886344631317</v>
      </c>
      <c r="O155" s="85">
        <f t="shared" si="13"/>
        <v>6990.5886344631317</v>
      </c>
      <c r="P155" s="85">
        <f t="shared" si="14"/>
        <v>1500</v>
      </c>
      <c r="V155" s="16"/>
      <c r="W155" s="16"/>
      <c r="AA155" s="16"/>
      <c r="AB155" s="16"/>
      <c r="AD155" s="22" t="str">
        <f t="shared" si="16"/>
        <v/>
      </c>
      <c r="AE155" s="16"/>
      <c r="AF155" s="34"/>
      <c r="AH155" s="22">
        <f t="shared" si="17"/>
        <v>559</v>
      </c>
      <c r="AI155" s="16">
        <v>1</v>
      </c>
      <c r="AJ155" s="34">
        <v>15911.656764192074</v>
      </c>
      <c r="AK155" s="34"/>
      <c r="AL155" s="34"/>
      <c r="AM155" s="34"/>
      <c r="AN155" s="34"/>
      <c r="AO155" s="34"/>
    </row>
    <row r="156" spans="2:41" x14ac:dyDescent="0.3">
      <c r="B156" s="22">
        <f t="shared" si="15"/>
        <v>455</v>
      </c>
      <c r="C156" s="16">
        <v>1</v>
      </c>
      <c r="D156" s="23">
        <v>3443.22</v>
      </c>
      <c r="E156" s="23">
        <v>7139.6806549193916</v>
      </c>
      <c r="F156" s="16"/>
      <c r="G156" s="16"/>
      <c r="I156" s="16"/>
      <c r="J156" s="16"/>
      <c r="K156" s="16"/>
      <c r="L156" s="16"/>
      <c r="N156" s="85">
        <f t="shared" si="12"/>
        <v>7139.6806549193916</v>
      </c>
      <c r="O156" s="85">
        <f t="shared" si="13"/>
        <v>7139.6806549193916</v>
      </c>
      <c r="P156" s="85">
        <f t="shared" si="14"/>
        <v>1500</v>
      </c>
      <c r="V156" s="16"/>
      <c r="W156" s="16"/>
      <c r="AA156" s="16"/>
      <c r="AB156" s="16"/>
      <c r="AD156" s="22" t="str">
        <f t="shared" si="16"/>
        <v/>
      </c>
      <c r="AE156" s="16"/>
      <c r="AF156" s="34"/>
      <c r="AH156" s="22">
        <f t="shared" si="17"/>
        <v>561</v>
      </c>
      <c r="AI156" s="16">
        <v>2</v>
      </c>
      <c r="AJ156" s="34">
        <v>15925.964266165487</v>
      </c>
      <c r="AK156" s="34"/>
      <c r="AL156" s="34"/>
      <c r="AM156" s="34"/>
      <c r="AN156" s="34"/>
      <c r="AO156" s="34"/>
    </row>
    <row r="157" spans="2:41" x14ac:dyDescent="0.3">
      <c r="B157" s="22">
        <f t="shared" si="15"/>
        <v>456</v>
      </c>
      <c r="C157" s="16">
        <v>1</v>
      </c>
      <c r="D157" s="23">
        <v>3756.15</v>
      </c>
      <c r="E157" s="23">
        <v>7165.203331647509</v>
      </c>
      <c r="F157" s="16"/>
      <c r="G157" s="16"/>
      <c r="I157" s="16"/>
      <c r="J157" s="16"/>
      <c r="K157" s="16"/>
      <c r="L157" s="16"/>
      <c r="N157" s="85">
        <f t="shared" si="12"/>
        <v>7165.203331647509</v>
      </c>
      <c r="O157" s="85">
        <f t="shared" si="13"/>
        <v>7165.203331647509</v>
      </c>
      <c r="P157" s="85">
        <f t="shared" si="14"/>
        <v>1500</v>
      </c>
      <c r="V157" s="16"/>
      <c r="W157" s="16"/>
      <c r="AA157" s="16"/>
      <c r="AB157" s="16"/>
      <c r="AD157" s="22" t="str">
        <f t="shared" si="16"/>
        <v/>
      </c>
      <c r="AE157" s="16"/>
      <c r="AF157" s="34"/>
      <c r="AH157" s="22">
        <f t="shared" si="17"/>
        <v>562</v>
      </c>
      <c r="AI157" s="16">
        <v>1</v>
      </c>
      <c r="AJ157" s="34">
        <v>15978.092180568923</v>
      </c>
      <c r="AK157" s="34"/>
      <c r="AL157" s="34"/>
      <c r="AM157" s="34"/>
      <c r="AN157" s="34"/>
      <c r="AO157" s="34"/>
    </row>
    <row r="158" spans="2:41" x14ac:dyDescent="0.3">
      <c r="B158" s="22">
        <f t="shared" si="15"/>
        <v>457</v>
      </c>
      <c r="C158" s="16">
        <v>1</v>
      </c>
      <c r="D158" s="23">
        <v>3468.71</v>
      </c>
      <c r="E158" s="23">
        <v>7192.5353838922401</v>
      </c>
      <c r="F158" s="16"/>
      <c r="G158" s="16"/>
      <c r="I158" s="16"/>
      <c r="J158" s="16"/>
      <c r="K158" s="16"/>
      <c r="L158" s="16"/>
      <c r="N158" s="85">
        <f t="shared" si="12"/>
        <v>7192.5353838922401</v>
      </c>
      <c r="O158" s="85">
        <f t="shared" si="13"/>
        <v>7192.5353838922401</v>
      </c>
      <c r="P158" s="85">
        <f t="shared" si="14"/>
        <v>1500</v>
      </c>
      <c r="V158" s="16"/>
      <c r="W158" s="16"/>
      <c r="AA158" s="16"/>
      <c r="AB158" s="16"/>
      <c r="AD158" s="22" t="str">
        <f t="shared" si="16"/>
        <v/>
      </c>
      <c r="AE158" s="16"/>
      <c r="AF158" s="34"/>
      <c r="AH158" s="22">
        <f t="shared" si="17"/>
        <v>566</v>
      </c>
      <c r="AI158" s="16">
        <v>4</v>
      </c>
      <c r="AJ158" s="34">
        <v>16015.771099378495</v>
      </c>
      <c r="AK158" s="34"/>
      <c r="AL158" s="34"/>
      <c r="AM158" s="34"/>
      <c r="AN158" s="34"/>
      <c r="AO158" s="34"/>
    </row>
    <row r="159" spans="2:41" x14ac:dyDescent="0.3">
      <c r="B159" s="22">
        <f t="shared" si="15"/>
        <v>458</v>
      </c>
      <c r="C159" s="16">
        <v>1</v>
      </c>
      <c r="D159" s="23">
        <v>3776.2</v>
      </c>
      <c r="E159" s="23">
        <v>7203.4505600062084</v>
      </c>
      <c r="F159" s="16"/>
      <c r="G159" s="16"/>
      <c r="I159" s="16"/>
      <c r="J159" s="16"/>
      <c r="K159" s="16"/>
      <c r="L159" s="16"/>
      <c r="N159" s="85">
        <f t="shared" si="12"/>
        <v>7203.4505600062084</v>
      </c>
      <c r="O159" s="85">
        <f t="shared" si="13"/>
        <v>7203.4505600062084</v>
      </c>
      <c r="P159" s="85">
        <f t="shared" si="14"/>
        <v>1500</v>
      </c>
      <c r="V159" s="16"/>
      <c r="W159" s="16"/>
      <c r="AA159" s="16"/>
      <c r="AB159" s="16"/>
      <c r="AD159" s="22" t="str">
        <f t="shared" si="16"/>
        <v/>
      </c>
      <c r="AE159" s="16"/>
      <c r="AF159" s="34"/>
      <c r="AH159" s="22">
        <f t="shared" si="17"/>
        <v>569</v>
      </c>
      <c r="AI159" s="16">
        <v>3</v>
      </c>
      <c r="AJ159" s="34">
        <v>16023.2394439399</v>
      </c>
      <c r="AK159" s="34"/>
      <c r="AL159" s="34"/>
      <c r="AM159" s="34"/>
      <c r="AN159" s="34"/>
      <c r="AO159" s="34"/>
    </row>
    <row r="160" spans="2:41" x14ac:dyDescent="0.3">
      <c r="B160" s="22">
        <f t="shared" si="15"/>
        <v>459</v>
      </c>
      <c r="C160" s="16">
        <v>1</v>
      </c>
      <c r="D160" s="23">
        <v>4353.53</v>
      </c>
      <c r="E160" s="23">
        <v>7247.0202520448038</v>
      </c>
      <c r="F160" s="16"/>
      <c r="G160" s="16"/>
      <c r="I160" s="16"/>
      <c r="J160" s="16"/>
      <c r="K160" s="16"/>
      <c r="L160" s="16"/>
      <c r="N160" s="85">
        <f t="shared" si="12"/>
        <v>7247.0202520448038</v>
      </c>
      <c r="O160" s="85">
        <f t="shared" si="13"/>
        <v>7247.0202520448038</v>
      </c>
      <c r="P160" s="85">
        <f t="shared" si="14"/>
        <v>1500</v>
      </c>
      <c r="V160" s="16"/>
      <c r="W160" s="16"/>
      <c r="AA160" s="16"/>
      <c r="AB160" s="16"/>
      <c r="AD160" s="22" t="str">
        <f t="shared" si="16"/>
        <v/>
      </c>
      <c r="AE160" s="16"/>
      <c r="AF160" s="34"/>
      <c r="AH160" s="22">
        <f t="shared" si="17"/>
        <v>570</v>
      </c>
      <c r="AI160" s="16">
        <v>1</v>
      </c>
      <c r="AJ160" s="34">
        <v>16077.553872588887</v>
      </c>
      <c r="AK160" s="34"/>
      <c r="AL160" s="34"/>
      <c r="AM160" s="34"/>
      <c r="AN160" s="34"/>
      <c r="AO160" s="34"/>
    </row>
    <row r="161" spans="2:41" x14ac:dyDescent="0.3">
      <c r="B161" s="22">
        <f t="shared" si="15"/>
        <v>460</v>
      </c>
      <c r="C161" s="16">
        <v>1</v>
      </c>
      <c r="D161" s="23">
        <v>4354.12</v>
      </c>
      <c r="E161" s="23">
        <v>7248.0023842337887</v>
      </c>
      <c r="F161" s="16"/>
      <c r="G161" s="16"/>
      <c r="I161" s="16"/>
      <c r="J161" s="16"/>
      <c r="K161" s="16"/>
      <c r="L161" s="16"/>
      <c r="N161" s="85">
        <f t="shared" si="12"/>
        <v>7248.0023842337887</v>
      </c>
      <c r="O161" s="85">
        <f t="shared" si="13"/>
        <v>7248.0023842337887</v>
      </c>
      <c r="P161" s="85">
        <f t="shared" si="14"/>
        <v>1500</v>
      </c>
      <c r="V161" s="16"/>
      <c r="W161" s="16"/>
      <c r="AA161" s="16"/>
      <c r="AB161" s="16"/>
      <c r="AD161" s="22" t="str">
        <f t="shared" si="16"/>
        <v/>
      </c>
      <c r="AE161" s="16"/>
      <c r="AF161" s="34"/>
      <c r="AH161" s="22">
        <f t="shared" si="17"/>
        <v>571</v>
      </c>
      <c r="AI161" s="16">
        <v>1</v>
      </c>
      <c r="AJ161" s="34">
        <v>16137.180948876003</v>
      </c>
      <c r="AK161" s="34"/>
      <c r="AL161" s="34"/>
      <c r="AM161" s="34"/>
      <c r="AN161" s="34"/>
      <c r="AO161" s="34"/>
    </row>
    <row r="162" spans="2:41" x14ac:dyDescent="0.3">
      <c r="B162" s="22">
        <f t="shared" si="15"/>
        <v>461</v>
      </c>
      <c r="C162" s="16">
        <v>1</v>
      </c>
      <c r="D162" s="23">
        <v>3434.13</v>
      </c>
      <c r="E162" s="23">
        <v>7325.0284087637419</v>
      </c>
      <c r="F162" s="16"/>
      <c r="G162" s="16"/>
      <c r="I162" s="16"/>
      <c r="J162" s="16"/>
      <c r="K162" s="16"/>
      <c r="L162" s="16"/>
      <c r="N162" s="85">
        <f t="shared" si="12"/>
        <v>7325.0284087637419</v>
      </c>
      <c r="O162" s="85">
        <f t="shared" si="13"/>
        <v>7325.0284087637419</v>
      </c>
      <c r="P162" s="85">
        <f t="shared" si="14"/>
        <v>1500</v>
      </c>
      <c r="V162" s="16"/>
      <c r="W162" s="16"/>
      <c r="AA162" s="16"/>
      <c r="AB162" s="16"/>
      <c r="AD162" s="22" t="str">
        <f t="shared" si="16"/>
        <v/>
      </c>
      <c r="AE162" s="16"/>
      <c r="AF162" s="34"/>
      <c r="AH162" s="22">
        <f t="shared" si="17"/>
        <v>572</v>
      </c>
      <c r="AI162" s="16">
        <v>1</v>
      </c>
      <c r="AJ162" s="34">
        <v>16170.140639285968</v>
      </c>
      <c r="AK162" s="34"/>
      <c r="AL162" s="34"/>
      <c r="AM162" s="34"/>
      <c r="AN162" s="34"/>
      <c r="AO162" s="34"/>
    </row>
    <row r="163" spans="2:41" x14ac:dyDescent="0.3">
      <c r="B163" s="22">
        <f t="shared" si="15"/>
        <v>462</v>
      </c>
      <c r="C163" s="16">
        <v>1</v>
      </c>
      <c r="D163" s="23">
        <v>3546.9</v>
      </c>
      <c r="E163" s="23">
        <v>7354.6660727265735</v>
      </c>
      <c r="F163" s="16"/>
      <c r="G163" s="16"/>
      <c r="I163" s="16"/>
      <c r="J163" s="16"/>
      <c r="K163" s="16"/>
      <c r="L163" s="16"/>
      <c r="N163" s="85">
        <f t="shared" si="12"/>
        <v>7354.6660727265735</v>
      </c>
      <c r="O163" s="85">
        <f t="shared" si="13"/>
        <v>7354.6660727265735</v>
      </c>
      <c r="P163" s="85">
        <f t="shared" si="14"/>
        <v>1500</v>
      </c>
      <c r="V163" s="16"/>
      <c r="W163" s="16"/>
      <c r="AA163" s="16"/>
      <c r="AB163" s="16"/>
      <c r="AD163" s="22" t="str">
        <f t="shared" si="16"/>
        <v/>
      </c>
      <c r="AE163" s="16"/>
      <c r="AF163" s="34"/>
      <c r="AH163" s="22">
        <f t="shared" si="17"/>
        <v>573</v>
      </c>
      <c r="AI163" s="16">
        <v>1</v>
      </c>
      <c r="AJ163" s="34">
        <v>16261.489371492838</v>
      </c>
      <c r="AK163" s="34"/>
      <c r="AL163" s="34"/>
      <c r="AM163" s="34"/>
      <c r="AN163" s="34"/>
      <c r="AO163" s="34"/>
    </row>
    <row r="164" spans="2:41" x14ac:dyDescent="0.3">
      <c r="B164" s="22">
        <f t="shared" si="15"/>
        <v>466</v>
      </c>
      <c r="C164" s="16">
        <v>4</v>
      </c>
      <c r="D164" s="23">
        <v>3716.8625000000002</v>
      </c>
      <c r="E164" s="23">
        <v>7395.7636610217423</v>
      </c>
      <c r="F164" s="16"/>
      <c r="G164" s="16"/>
      <c r="I164" s="16"/>
      <c r="J164" s="16"/>
      <c r="K164" s="16"/>
      <c r="L164" s="16"/>
      <c r="N164" s="85">
        <f t="shared" si="12"/>
        <v>29583.054644086969</v>
      </c>
      <c r="O164" s="85">
        <f t="shared" si="13"/>
        <v>29583.054644086969</v>
      </c>
      <c r="P164" s="85">
        <f t="shared" si="14"/>
        <v>6000</v>
      </c>
      <c r="V164" s="16"/>
      <c r="W164" s="16"/>
      <c r="AA164" s="16"/>
      <c r="AB164" s="16"/>
      <c r="AD164" s="22" t="str">
        <f t="shared" si="16"/>
        <v/>
      </c>
      <c r="AE164" s="16"/>
      <c r="AF164" s="34"/>
      <c r="AH164" s="22">
        <f t="shared" si="17"/>
        <v>574</v>
      </c>
      <c r="AI164" s="16">
        <v>1</v>
      </c>
      <c r="AJ164" s="34">
        <v>16532.861521061765</v>
      </c>
      <c r="AK164" s="34"/>
      <c r="AL164" s="34"/>
      <c r="AM164" s="34"/>
      <c r="AN164" s="34"/>
      <c r="AO164" s="34"/>
    </row>
    <row r="165" spans="2:41" x14ac:dyDescent="0.3">
      <c r="B165" s="22">
        <f t="shared" si="15"/>
        <v>468</v>
      </c>
      <c r="C165" s="16">
        <v>2</v>
      </c>
      <c r="D165" s="23">
        <v>3944.74</v>
      </c>
      <c r="E165" s="23">
        <v>7524.9561893117134</v>
      </c>
      <c r="F165" s="16"/>
      <c r="G165" s="16"/>
      <c r="I165" s="16"/>
      <c r="J165" s="16"/>
      <c r="K165" s="16"/>
      <c r="L165" s="16"/>
      <c r="N165" s="85">
        <f t="shared" si="12"/>
        <v>15049.912378623427</v>
      </c>
      <c r="O165" s="85">
        <f t="shared" si="13"/>
        <v>15049.912378623427</v>
      </c>
      <c r="P165" s="85">
        <f t="shared" si="14"/>
        <v>3000</v>
      </c>
      <c r="V165" s="16"/>
      <c r="W165" s="16"/>
      <c r="AA165" s="16"/>
      <c r="AB165" s="16"/>
      <c r="AD165" s="22" t="str">
        <f t="shared" si="16"/>
        <v/>
      </c>
      <c r="AE165" s="16"/>
      <c r="AF165" s="34"/>
      <c r="AH165" s="22">
        <f t="shared" si="17"/>
        <v>575</v>
      </c>
      <c r="AI165" s="16">
        <v>1</v>
      </c>
      <c r="AJ165" s="34">
        <v>16547.04232207618</v>
      </c>
      <c r="AK165" s="34"/>
      <c r="AL165" s="34"/>
      <c r="AM165" s="34"/>
      <c r="AN165" s="34"/>
      <c r="AO165" s="34"/>
    </row>
    <row r="166" spans="2:41" x14ac:dyDescent="0.3">
      <c r="B166" s="22">
        <f t="shared" si="15"/>
        <v>469</v>
      </c>
      <c r="C166" s="16">
        <v>1</v>
      </c>
      <c r="D166" s="23">
        <v>3829.97</v>
      </c>
      <c r="E166" s="23">
        <v>7620.8234630157649</v>
      </c>
      <c r="F166" s="16"/>
      <c r="G166" s="16"/>
      <c r="I166" s="16"/>
      <c r="J166" s="16"/>
      <c r="K166" s="16"/>
      <c r="L166" s="16"/>
      <c r="N166" s="85">
        <f t="shared" si="12"/>
        <v>7620.8234630157649</v>
      </c>
      <c r="O166" s="85">
        <f t="shared" si="13"/>
        <v>7620.8234630157649</v>
      </c>
      <c r="P166" s="85">
        <f t="shared" si="14"/>
        <v>1500</v>
      </c>
      <c r="V166" s="16"/>
      <c r="W166" s="16"/>
      <c r="AA166" s="16"/>
      <c r="AB166" s="16"/>
      <c r="AD166" s="22" t="str">
        <f t="shared" si="16"/>
        <v/>
      </c>
      <c r="AE166" s="16"/>
      <c r="AF166" s="34"/>
      <c r="AH166" s="22">
        <f t="shared" si="17"/>
        <v>576</v>
      </c>
      <c r="AI166" s="16">
        <v>1</v>
      </c>
      <c r="AJ166" s="34">
        <v>16647.281447336722</v>
      </c>
      <c r="AK166" s="34"/>
      <c r="AL166" s="34"/>
      <c r="AM166" s="34"/>
      <c r="AN166" s="34"/>
      <c r="AO166" s="34"/>
    </row>
    <row r="167" spans="2:41" x14ac:dyDescent="0.3">
      <c r="B167" s="22">
        <f t="shared" si="15"/>
        <v>470</v>
      </c>
      <c r="C167" s="16">
        <v>1</v>
      </c>
      <c r="D167" s="23">
        <v>3865.58</v>
      </c>
      <c r="E167" s="23">
        <v>7691.679768291785</v>
      </c>
      <c r="F167" s="16"/>
      <c r="G167" s="16"/>
      <c r="I167" s="16"/>
      <c r="J167" s="16"/>
      <c r="K167" s="16"/>
      <c r="L167" s="16"/>
      <c r="N167" s="85">
        <f t="shared" si="12"/>
        <v>7691.679768291785</v>
      </c>
      <c r="O167" s="85">
        <f t="shared" si="13"/>
        <v>7691.679768291785</v>
      </c>
      <c r="P167" s="85">
        <f t="shared" si="14"/>
        <v>1500</v>
      </c>
      <c r="V167" s="16"/>
      <c r="W167" s="16"/>
      <c r="AA167" s="16"/>
      <c r="AB167" s="16"/>
      <c r="AD167" s="22" t="str">
        <f t="shared" si="16"/>
        <v/>
      </c>
      <c r="AE167" s="16"/>
      <c r="AF167" s="34"/>
      <c r="AH167" s="22">
        <f t="shared" si="17"/>
        <v>577</v>
      </c>
      <c r="AI167" s="16">
        <v>1</v>
      </c>
      <c r="AJ167" s="34">
        <v>16675.557310275846</v>
      </c>
      <c r="AK167" s="34"/>
      <c r="AL167" s="34"/>
      <c r="AM167" s="34"/>
      <c r="AN167" s="34"/>
      <c r="AO167" s="34"/>
    </row>
    <row r="168" spans="2:41" x14ac:dyDescent="0.3">
      <c r="B168" s="22">
        <f t="shared" si="15"/>
        <v>471</v>
      </c>
      <c r="C168" s="16">
        <v>1</v>
      </c>
      <c r="D168" s="23">
        <v>4441.78</v>
      </c>
      <c r="E168" s="23">
        <v>7752.5583428721047</v>
      </c>
      <c r="F168" s="16"/>
      <c r="G168" s="16"/>
      <c r="I168" s="16"/>
      <c r="J168" s="16"/>
      <c r="K168" s="16"/>
      <c r="L168" s="16"/>
      <c r="N168" s="85">
        <f t="shared" si="12"/>
        <v>7752.5583428721047</v>
      </c>
      <c r="O168" s="85">
        <f t="shared" si="13"/>
        <v>7752.5583428721047</v>
      </c>
      <c r="P168" s="85">
        <f t="shared" si="14"/>
        <v>1500</v>
      </c>
      <c r="V168" s="16"/>
      <c r="W168" s="16"/>
      <c r="AA168" s="16"/>
      <c r="AB168" s="16"/>
      <c r="AD168" s="22" t="str">
        <f t="shared" si="16"/>
        <v/>
      </c>
      <c r="AE168" s="16"/>
      <c r="AF168" s="34"/>
      <c r="AH168" s="22">
        <f t="shared" si="17"/>
        <v>578</v>
      </c>
      <c r="AI168" s="16">
        <v>1</v>
      </c>
      <c r="AJ168" s="34">
        <v>16728.535173475753</v>
      </c>
      <c r="AK168" s="34"/>
      <c r="AL168" s="34"/>
      <c r="AM168" s="34"/>
      <c r="AN168" s="34"/>
      <c r="AO168" s="34"/>
    </row>
    <row r="169" spans="2:41" x14ac:dyDescent="0.3">
      <c r="B169" s="22">
        <f t="shared" si="15"/>
        <v>472</v>
      </c>
      <c r="C169" s="16">
        <v>1</v>
      </c>
      <c r="D169" s="23">
        <v>6808.63</v>
      </c>
      <c r="E169" s="23">
        <v>7763.4577419599646</v>
      </c>
      <c r="F169" s="16"/>
      <c r="G169" s="16"/>
      <c r="I169" s="16"/>
      <c r="J169" s="16"/>
      <c r="K169" s="16"/>
      <c r="L169" s="16"/>
      <c r="N169" s="85">
        <f t="shared" si="12"/>
        <v>7763.4577419599646</v>
      </c>
      <c r="O169" s="85">
        <f t="shared" si="13"/>
        <v>7763.4577419599646</v>
      </c>
      <c r="P169" s="85">
        <f t="shared" si="14"/>
        <v>1500</v>
      </c>
      <c r="V169" s="16"/>
      <c r="W169" s="16"/>
      <c r="AA169" s="16"/>
      <c r="AB169" s="16"/>
      <c r="AD169" s="22" t="str">
        <f t="shared" si="16"/>
        <v/>
      </c>
      <c r="AE169" s="16"/>
      <c r="AF169" s="34"/>
      <c r="AH169" s="22">
        <f t="shared" si="17"/>
        <v>579</v>
      </c>
      <c r="AI169" s="16">
        <v>1</v>
      </c>
      <c r="AJ169" s="34">
        <v>16809.348720687423</v>
      </c>
      <c r="AK169" s="34"/>
      <c r="AL169" s="34"/>
      <c r="AM169" s="34"/>
      <c r="AN169" s="34"/>
      <c r="AO169" s="34"/>
    </row>
    <row r="170" spans="2:41" x14ac:dyDescent="0.3">
      <c r="B170" s="22">
        <f t="shared" si="15"/>
        <v>473</v>
      </c>
      <c r="C170" s="16">
        <v>1</v>
      </c>
      <c r="D170" s="23">
        <v>4696.6000000000004</v>
      </c>
      <c r="E170" s="23">
        <v>7818.1051504764264</v>
      </c>
      <c r="F170" s="16"/>
      <c r="G170" s="16"/>
      <c r="I170" s="16"/>
      <c r="J170" s="16"/>
      <c r="K170" s="16"/>
      <c r="L170" s="16"/>
      <c r="N170" s="85">
        <f t="shared" si="12"/>
        <v>7818.1051504764264</v>
      </c>
      <c r="O170" s="85">
        <f t="shared" si="13"/>
        <v>7818.1051504764264</v>
      </c>
      <c r="P170" s="85">
        <f t="shared" si="14"/>
        <v>1500</v>
      </c>
      <c r="V170" s="16"/>
      <c r="W170" s="16"/>
      <c r="AA170" s="16"/>
      <c r="AB170" s="16"/>
      <c r="AD170" s="22" t="str">
        <f t="shared" si="16"/>
        <v/>
      </c>
      <c r="AE170" s="16"/>
      <c r="AF170" s="34"/>
      <c r="AH170" s="22">
        <f t="shared" si="17"/>
        <v>580</v>
      </c>
      <c r="AI170" s="16">
        <v>1</v>
      </c>
      <c r="AJ170" s="34">
        <v>16896.502301426746</v>
      </c>
      <c r="AK170" s="34"/>
      <c r="AL170" s="34"/>
      <c r="AM170" s="34"/>
      <c r="AN170" s="34"/>
      <c r="AO170" s="34"/>
    </row>
    <row r="171" spans="2:41" x14ac:dyDescent="0.3">
      <c r="B171" s="22">
        <f t="shared" si="15"/>
        <v>474</v>
      </c>
      <c r="C171" s="16">
        <v>1</v>
      </c>
      <c r="D171" s="23">
        <v>3748.13</v>
      </c>
      <c r="E171" s="23">
        <v>7994.7930712406487</v>
      </c>
      <c r="F171" s="16"/>
      <c r="G171" s="16"/>
      <c r="I171" s="16"/>
      <c r="J171" s="16"/>
      <c r="K171" s="16"/>
      <c r="L171" s="16"/>
      <c r="N171" s="85">
        <f t="shared" si="12"/>
        <v>7994.7930712406487</v>
      </c>
      <c r="O171" s="85">
        <f t="shared" si="13"/>
        <v>7994.7930712406487</v>
      </c>
      <c r="P171" s="85">
        <f t="shared" si="14"/>
        <v>1500</v>
      </c>
      <c r="V171" s="16"/>
      <c r="W171" s="16"/>
      <c r="AA171" s="16"/>
      <c r="AB171" s="16"/>
      <c r="AD171" s="22" t="str">
        <f t="shared" si="16"/>
        <v/>
      </c>
      <c r="AE171" s="16"/>
      <c r="AF171" s="34"/>
      <c r="AH171" s="22">
        <f t="shared" si="17"/>
        <v>581</v>
      </c>
      <c r="AI171" s="16">
        <v>1</v>
      </c>
      <c r="AJ171" s="34">
        <v>17047.536809830261</v>
      </c>
      <c r="AK171" s="34"/>
      <c r="AL171" s="34"/>
      <c r="AM171" s="34"/>
      <c r="AN171" s="34"/>
      <c r="AO171" s="34"/>
    </row>
    <row r="172" spans="2:41" x14ac:dyDescent="0.3">
      <c r="B172" s="22">
        <f t="shared" si="15"/>
        <v>477</v>
      </c>
      <c r="C172" s="16">
        <v>3</v>
      </c>
      <c r="D172" s="23">
        <v>5665.373333333333</v>
      </c>
      <c r="E172" s="23">
        <v>8052.060464742638</v>
      </c>
      <c r="F172" s="16"/>
      <c r="G172" s="16"/>
      <c r="I172" s="16"/>
      <c r="J172" s="16"/>
      <c r="K172" s="16"/>
      <c r="L172" s="16"/>
      <c r="N172" s="85">
        <f t="shared" si="12"/>
        <v>24156.181394227915</v>
      </c>
      <c r="O172" s="85">
        <f t="shared" si="13"/>
        <v>24156.181394227915</v>
      </c>
      <c r="P172" s="85">
        <f t="shared" si="14"/>
        <v>4500</v>
      </c>
      <c r="V172" s="16"/>
      <c r="W172" s="16"/>
      <c r="AA172" s="16"/>
      <c r="AB172" s="16"/>
      <c r="AD172" s="22" t="str">
        <f t="shared" si="16"/>
        <v/>
      </c>
      <c r="AE172" s="16"/>
      <c r="AF172" s="34"/>
      <c r="AH172" s="22">
        <f t="shared" si="17"/>
        <v>582</v>
      </c>
      <c r="AI172" s="16">
        <v>1</v>
      </c>
      <c r="AJ172" s="34">
        <v>17101.834514157501</v>
      </c>
      <c r="AK172" s="34"/>
      <c r="AL172" s="34"/>
      <c r="AM172" s="34"/>
      <c r="AN172" s="34"/>
      <c r="AO172" s="34"/>
    </row>
    <row r="173" spans="2:41" x14ac:dyDescent="0.3">
      <c r="B173" s="22">
        <f t="shared" si="15"/>
        <v>481</v>
      </c>
      <c r="C173" s="16">
        <v>4</v>
      </c>
      <c r="D173" s="23">
        <v>4056.145</v>
      </c>
      <c r="E173" s="23">
        <v>8070.8634755348176</v>
      </c>
      <c r="F173" s="16"/>
      <c r="G173" s="16"/>
      <c r="I173" s="16"/>
      <c r="J173" s="16"/>
      <c r="K173" s="16"/>
      <c r="L173" s="16"/>
      <c r="N173" s="85">
        <f t="shared" si="12"/>
        <v>32283.45390213927</v>
      </c>
      <c r="O173" s="85">
        <f t="shared" si="13"/>
        <v>32283.45390213927</v>
      </c>
      <c r="P173" s="85">
        <f t="shared" si="14"/>
        <v>6000</v>
      </c>
      <c r="V173" s="16"/>
      <c r="W173" s="16"/>
      <c r="AA173" s="16"/>
      <c r="AB173" s="16"/>
      <c r="AD173" s="22" t="str">
        <f t="shared" si="16"/>
        <v/>
      </c>
      <c r="AE173" s="16"/>
      <c r="AF173" s="34"/>
      <c r="AH173" s="22">
        <f t="shared" si="17"/>
        <v>583</v>
      </c>
      <c r="AI173" s="16">
        <v>1</v>
      </c>
      <c r="AJ173" s="34">
        <v>17145.581012338</v>
      </c>
      <c r="AK173" s="34"/>
      <c r="AL173" s="34"/>
      <c r="AM173" s="34"/>
      <c r="AN173" s="34"/>
      <c r="AO173" s="34"/>
    </row>
    <row r="174" spans="2:41" x14ac:dyDescent="0.3">
      <c r="B174" s="22">
        <f t="shared" si="15"/>
        <v>482</v>
      </c>
      <c r="C174" s="16">
        <v>1</v>
      </c>
      <c r="D174" s="23">
        <v>3911.7</v>
      </c>
      <c r="E174" s="23">
        <v>8111.0962464925797</v>
      </c>
      <c r="F174" s="16"/>
      <c r="G174" s="16"/>
      <c r="I174" s="16"/>
      <c r="J174" s="16"/>
      <c r="K174" s="16"/>
      <c r="L174" s="16"/>
      <c r="N174" s="85">
        <f t="shared" si="12"/>
        <v>8111.0962464925797</v>
      </c>
      <c r="O174" s="85">
        <f t="shared" si="13"/>
        <v>8111.0962464925797</v>
      </c>
      <c r="P174" s="85">
        <f t="shared" si="14"/>
        <v>1500</v>
      </c>
      <c r="V174" s="16"/>
      <c r="W174" s="16"/>
      <c r="AA174" s="16"/>
      <c r="AB174" s="16"/>
      <c r="AD174" s="22" t="str">
        <f t="shared" si="16"/>
        <v/>
      </c>
      <c r="AE174" s="16"/>
      <c r="AF174" s="34"/>
      <c r="AH174" s="22">
        <f t="shared" si="17"/>
        <v>584</v>
      </c>
      <c r="AI174" s="16">
        <v>1</v>
      </c>
      <c r="AJ174" s="34">
        <v>17286.42956631973</v>
      </c>
      <c r="AK174" s="34"/>
      <c r="AL174" s="34"/>
      <c r="AM174" s="34"/>
      <c r="AN174" s="34"/>
      <c r="AO174" s="34"/>
    </row>
    <row r="175" spans="2:41" x14ac:dyDescent="0.3">
      <c r="B175" s="22">
        <f t="shared" si="15"/>
        <v>483</v>
      </c>
      <c r="C175" s="16">
        <v>1</v>
      </c>
      <c r="D175" s="23">
        <v>4323.3599999999997</v>
      </c>
      <c r="E175" s="23">
        <v>8247.2088377491764</v>
      </c>
      <c r="F175" s="16"/>
      <c r="G175" s="16"/>
      <c r="I175" s="16"/>
      <c r="J175" s="16"/>
      <c r="K175" s="16"/>
      <c r="L175" s="16"/>
      <c r="N175" s="85">
        <f t="shared" si="12"/>
        <v>8247.2088377491764</v>
      </c>
      <c r="O175" s="85">
        <f t="shared" si="13"/>
        <v>8247.2088377491764</v>
      </c>
      <c r="P175" s="85">
        <f t="shared" si="14"/>
        <v>1500</v>
      </c>
      <c r="V175" s="16"/>
      <c r="W175" s="16"/>
      <c r="AA175" s="16"/>
      <c r="AB175" s="16"/>
      <c r="AD175" s="22" t="str">
        <f t="shared" si="16"/>
        <v/>
      </c>
      <c r="AE175" s="16"/>
      <c r="AF175" s="34"/>
      <c r="AH175" s="22">
        <f t="shared" si="17"/>
        <v>585</v>
      </c>
      <c r="AI175" s="16">
        <v>1</v>
      </c>
      <c r="AJ175" s="34">
        <v>17645.203309289835</v>
      </c>
      <c r="AK175" s="34"/>
      <c r="AL175" s="34"/>
      <c r="AM175" s="34"/>
      <c r="AN175" s="34"/>
      <c r="AO175" s="34"/>
    </row>
    <row r="176" spans="2:41" x14ac:dyDescent="0.3">
      <c r="B176" s="22">
        <f t="shared" si="15"/>
        <v>485</v>
      </c>
      <c r="C176" s="16">
        <v>2</v>
      </c>
      <c r="D176" s="23">
        <v>4349.9449999999997</v>
      </c>
      <c r="E176" s="23">
        <v>8297.9221826826451</v>
      </c>
      <c r="F176" s="16"/>
      <c r="G176" s="16"/>
      <c r="I176" s="16"/>
      <c r="J176" s="16"/>
      <c r="K176" s="16"/>
      <c r="L176" s="16"/>
      <c r="N176" s="85">
        <f t="shared" si="12"/>
        <v>16595.84436536529</v>
      </c>
      <c r="O176" s="85">
        <f t="shared" si="13"/>
        <v>16595.84436536529</v>
      </c>
      <c r="P176" s="85">
        <f t="shared" si="14"/>
        <v>3000</v>
      </c>
      <c r="V176" s="16"/>
      <c r="W176" s="16"/>
      <c r="AA176" s="16"/>
      <c r="AB176" s="16"/>
      <c r="AD176" s="22" t="str">
        <f t="shared" si="16"/>
        <v/>
      </c>
      <c r="AE176" s="16"/>
      <c r="AF176" s="34"/>
      <c r="AH176" s="22">
        <f t="shared" si="17"/>
        <v>586</v>
      </c>
      <c r="AI176" s="16">
        <v>1</v>
      </c>
      <c r="AJ176" s="34">
        <v>17648.42658284563</v>
      </c>
      <c r="AK176" s="34"/>
      <c r="AL176" s="34"/>
      <c r="AM176" s="34"/>
      <c r="AN176" s="34"/>
      <c r="AO176" s="34"/>
    </row>
    <row r="177" spans="2:41" x14ac:dyDescent="0.3">
      <c r="B177" s="22">
        <f t="shared" si="15"/>
        <v>486</v>
      </c>
      <c r="C177" s="16">
        <v>1</v>
      </c>
      <c r="D177" s="23">
        <v>4174.09</v>
      </c>
      <c r="E177" s="23">
        <v>8305.5488708108624</v>
      </c>
      <c r="F177" s="16"/>
      <c r="G177" s="16"/>
      <c r="I177" s="16"/>
      <c r="J177" s="16"/>
      <c r="K177" s="16"/>
      <c r="L177" s="16"/>
      <c r="N177" s="85">
        <f t="shared" si="12"/>
        <v>8305.5488708108624</v>
      </c>
      <c r="O177" s="85">
        <f t="shared" si="13"/>
        <v>8305.5488708108624</v>
      </c>
      <c r="P177" s="85">
        <f t="shared" si="14"/>
        <v>1500</v>
      </c>
      <c r="V177" s="16"/>
      <c r="W177" s="16"/>
      <c r="AA177" s="16"/>
      <c r="AB177" s="16"/>
      <c r="AD177" s="22" t="str">
        <f t="shared" si="16"/>
        <v/>
      </c>
      <c r="AE177" s="16"/>
      <c r="AF177" s="34"/>
      <c r="AH177" s="22">
        <f t="shared" si="17"/>
        <v>587</v>
      </c>
      <c r="AI177" s="16">
        <v>1</v>
      </c>
      <c r="AJ177" s="34">
        <v>18179.856965794312</v>
      </c>
      <c r="AK177" s="34"/>
      <c r="AL177" s="34"/>
      <c r="AM177" s="34"/>
      <c r="AN177" s="34"/>
      <c r="AO177" s="34"/>
    </row>
    <row r="178" spans="2:41" x14ac:dyDescent="0.3">
      <c r="B178" s="22">
        <f t="shared" si="15"/>
        <v>487</v>
      </c>
      <c r="C178" s="16">
        <v>1</v>
      </c>
      <c r="D178" s="23">
        <v>4357.03</v>
      </c>
      <c r="E178" s="23">
        <v>8311.4374750976785</v>
      </c>
      <c r="F178" s="16"/>
      <c r="G178" s="16"/>
      <c r="I178" s="16"/>
      <c r="J178" s="16"/>
      <c r="K178" s="16"/>
      <c r="L178" s="16"/>
      <c r="N178" s="85">
        <f t="shared" si="12"/>
        <v>8311.4374750976785</v>
      </c>
      <c r="O178" s="85">
        <f t="shared" si="13"/>
        <v>8311.4374750976785</v>
      </c>
      <c r="P178" s="85">
        <f t="shared" si="14"/>
        <v>1500</v>
      </c>
      <c r="V178" s="16"/>
      <c r="W178" s="16"/>
      <c r="AA178" s="16"/>
      <c r="AB178" s="16"/>
      <c r="AD178" s="22" t="str">
        <f t="shared" si="16"/>
        <v/>
      </c>
      <c r="AE178" s="16"/>
      <c r="AF178" s="34"/>
      <c r="AH178" s="22">
        <f t="shared" si="17"/>
        <v>588</v>
      </c>
      <c r="AI178" s="16">
        <v>1</v>
      </c>
      <c r="AJ178" s="34">
        <v>18444.858666822063</v>
      </c>
      <c r="AK178" s="34"/>
      <c r="AL178" s="34"/>
      <c r="AM178" s="34"/>
      <c r="AN178" s="34"/>
      <c r="AO178" s="34"/>
    </row>
    <row r="179" spans="2:41" x14ac:dyDescent="0.3">
      <c r="B179" s="22">
        <f t="shared" si="15"/>
        <v>488</v>
      </c>
      <c r="C179" s="16">
        <v>1</v>
      </c>
      <c r="D179" s="23">
        <v>4027.96</v>
      </c>
      <c r="E179" s="23">
        <v>8352.1668934279878</v>
      </c>
      <c r="F179" s="16"/>
      <c r="G179" s="16"/>
      <c r="I179" s="16"/>
      <c r="J179" s="16"/>
      <c r="K179" s="16"/>
      <c r="L179" s="16"/>
      <c r="N179" s="85">
        <f t="shared" si="12"/>
        <v>8352.1668934279878</v>
      </c>
      <c r="O179" s="85">
        <f t="shared" si="13"/>
        <v>8352.1668934279878</v>
      </c>
      <c r="P179" s="85">
        <f t="shared" si="14"/>
        <v>1500</v>
      </c>
      <c r="V179" s="16"/>
      <c r="W179" s="16"/>
      <c r="AA179" s="16"/>
      <c r="AB179" s="16"/>
      <c r="AD179" s="22" t="str">
        <f t="shared" si="16"/>
        <v/>
      </c>
      <c r="AE179" s="16"/>
      <c r="AF179" s="34"/>
      <c r="AH179" s="22">
        <f t="shared" si="17"/>
        <v>783</v>
      </c>
      <c r="AI179" s="16">
        <v>195</v>
      </c>
      <c r="AJ179" s="34">
        <v>18483.71776171793</v>
      </c>
      <c r="AK179" s="34"/>
      <c r="AL179" s="34"/>
      <c r="AM179" s="34"/>
      <c r="AN179" s="34"/>
      <c r="AO179" s="34"/>
    </row>
    <row r="180" spans="2:41" x14ac:dyDescent="0.3">
      <c r="B180" s="22">
        <f t="shared" si="15"/>
        <v>489</v>
      </c>
      <c r="C180" s="16">
        <v>1</v>
      </c>
      <c r="D180" s="23">
        <v>7377.61</v>
      </c>
      <c r="E180" s="23">
        <v>8412.2302829880973</v>
      </c>
      <c r="F180" s="16"/>
      <c r="G180" s="16"/>
      <c r="I180" s="16"/>
      <c r="J180" s="16"/>
      <c r="K180" s="16"/>
      <c r="L180" s="16"/>
      <c r="N180" s="85">
        <f t="shared" si="12"/>
        <v>8412.2302829880973</v>
      </c>
      <c r="O180" s="85">
        <f t="shared" si="13"/>
        <v>8412.2302829880973</v>
      </c>
      <c r="P180" s="85">
        <f t="shared" si="14"/>
        <v>1500</v>
      </c>
      <c r="V180" s="16"/>
      <c r="W180" s="16"/>
      <c r="AA180" s="16"/>
      <c r="AB180" s="16"/>
      <c r="AD180" s="22" t="str">
        <f t="shared" si="16"/>
        <v/>
      </c>
      <c r="AE180" s="16"/>
      <c r="AF180" s="34"/>
      <c r="AH180" s="22">
        <f t="shared" si="17"/>
        <v>784</v>
      </c>
      <c r="AI180" s="16">
        <v>1</v>
      </c>
      <c r="AJ180" s="34">
        <v>18508.284029916009</v>
      </c>
      <c r="AK180" s="34"/>
      <c r="AL180" s="34"/>
      <c r="AM180" s="34"/>
      <c r="AN180" s="34"/>
      <c r="AO180" s="34"/>
    </row>
    <row r="181" spans="2:41" x14ac:dyDescent="0.3">
      <c r="B181" s="22">
        <f t="shared" si="15"/>
        <v>490</v>
      </c>
      <c r="C181" s="16">
        <v>1</v>
      </c>
      <c r="D181" s="23">
        <v>5924.14</v>
      </c>
      <c r="E181" s="23">
        <v>8419.8393777404126</v>
      </c>
      <c r="F181" s="16"/>
      <c r="G181" s="16"/>
      <c r="I181" s="16"/>
      <c r="J181" s="16"/>
      <c r="K181" s="16"/>
      <c r="L181" s="16"/>
      <c r="N181" s="85">
        <f t="shared" si="12"/>
        <v>8419.8393777404126</v>
      </c>
      <c r="O181" s="85">
        <f t="shared" si="13"/>
        <v>8419.8393777404126</v>
      </c>
      <c r="P181" s="85">
        <f t="shared" si="14"/>
        <v>1500</v>
      </c>
      <c r="V181" s="16"/>
      <c r="W181" s="16"/>
      <c r="AA181" s="16"/>
      <c r="AB181" s="16"/>
      <c r="AD181" s="22" t="str">
        <f t="shared" si="16"/>
        <v/>
      </c>
      <c r="AE181" s="16"/>
      <c r="AF181" s="34"/>
      <c r="AH181" s="22">
        <f t="shared" si="17"/>
        <v>785</v>
      </c>
      <c r="AI181" s="16">
        <v>1</v>
      </c>
      <c r="AJ181" s="34">
        <v>18577.507870764228</v>
      </c>
      <c r="AK181" s="34"/>
      <c r="AL181" s="34"/>
      <c r="AM181" s="34"/>
      <c r="AN181" s="34"/>
      <c r="AO181" s="34"/>
    </row>
    <row r="182" spans="2:41" x14ac:dyDescent="0.3">
      <c r="B182" s="22">
        <f t="shared" si="15"/>
        <v>491</v>
      </c>
      <c r="C182" s="16">
        <v>1</v>
      </c>
      <c r="D182" s="23">
        <v>4830.58</v>
      </c>
      <c r="E182" s="23">
        <v>8431.1589677811899</v>
      </c>
      <c r="F182" s="16"/>
      <c r="G182" s="16"/>
      <c r="I182" s="16"/>
      <c r="J182" s="16"/>
      <c r="K182" s="16"/>
      <c r="L182" s="16"/>
      <c r="N182" s="85">
        <f t="shared" si="12"/>
        <v>8431.1589677811899</v>
      </c>
      <c r="O182" s="85">
        <f t="shared" si="13"/>
        <v>8431.1589677811899</v>
      </c>
      <c r="P182" s="85">
        <f t="shared" si="14"/>
        <v>1500</v>
      </c>
      <c r="V182" s="16"/>
      <c r="W182" s="16"/>
      <c r="AA182" s="16"/>
      <c r="AB182" s="16"/>
      <c r="AD182" s="22" t="str">
        <f t="shared" si="16"/>
        <v/>
      </c>
      <c r="AE182" s="16"/>
      <c r="AF182" s="34"/>
      <c r="AH182" s="22">
        <f t="shared" si="17"/>
        <v>786</v>
      </c>
      <c r="AI182" s="16">
        <v>1</v>
      </c>
      <c r="AJ182" s="34">
        <v>18620.244170942955</v>
      </c>
      <c r="AK182" s="34"/>
      <c r="AL182" s="34"/>
      <c r="AM182" s="34"/>
      <c r="AN182" s="34"/>
      <c r="AO182" s="34"/>
    </row>
    <row r="183" spans="2:41" x14ac:dyDescent="0.3">
      <c r="B183" s="22">
        <f t="shared" si="15"/>
        <v>492</v>
      </c>
      <c r="C183" s="16">
        <v>1</v>
      </c>
      <c r="D183" s="23">
        <v>4133.84</v>
      </c>
      <c r="E183" s="23">
        <v>8571.7141160111696</v>
      </c>
      <c r="F183" s="16"/>
      <c r="G183" s="16"/>
      <c r="I183" s="16"/>
      <c r="J183" s="16"/>
      <c r="K183" s="16"/>
      <c r="L183" s="16"/>
      <c r="N183" s="85">
        <f t="shared" si="12"/>
        <v>8571.7141160111696</v>
      </c>
      <c r="O183" s="85">
        <f t="shared" si="13"/>
        <v>8571.7141160111696</v>
      </c>
      <c r="P183" s="85">
        <f t="shared" si="14"/>
        <v>1500</v>
      </c>
      <c r="V183" s="16"/>
      <c r="W183" s="16"/>
      <c r="AA183" s="16"/>
      <c r="AB183" s="16"/>
      <c r="AD183" s="22" t="str">
        <f t="shared" si="16"/>
        <v/>
      </c>
      <c r="AE183" s="16"/>
      <c r="AF183" s="34"/>
      <c r="AH183" s="22">
        <f t="shared" si="17"/>
        <v>787</v>
      </c>
      <c r="AI183" s="16">
        <v>1</v>
      </c>
      <c r="AJ183" s="34">
        <v>18628.750434478057</v>
      </c>
      <c r="AK183" s="34"/>
      <c r="AL183" s="34"/>
      <c r="AM183" s="34"/>
      <c r="AN183" s="34"/>
      <c r="AO183" s="34"/>
    </row>
    <row r="184" spans="2:41" x14ac:dyDescent="0.3">
      <c r="B184" s="22">
        <f t="shared" si="15"/>
        <v>493</v>
      </c>
      <c r="C184" s="16">
        <v>1</v>
      </c>
      <c r="D184" s="23">
        <v>4914.16</v>
      </c>
      <c r="E184" s="23">
        <v>8577.0371576729103</v>
      </c>
      <c r="F184" s="16"/>
      <c r="G184" s="16"/>
      <c r="I184" s="16"/>
      <c r="J184" s="16"/>
      <c r="K184" s="16"/>
      <c r="L184" s="16"/>
      <c r="N184" s="85">
        <f t="shared" si="12"/>
        <v>8577.0371576729103</v>
      </c>
      <c r="O184" s="85">
        <f t="shared" si="13"/>
        <v>8577.0371576729103</v>
      </c>
      <c r="P184" s="85">
        <f t="shared" si="14"/>
        <v>1500</v>
      </c>
      <c r="V184" s="16"/>
      <c r="W184" s="16"/>
      <c r="AA184" s="16"/>
      <c r="AB184" s="16"/>
      <c r="AD184" s="22" t="str">
        <f t="shared" si="16"/>
        <v/>
      </c>
      <c r="AE184" s="16"/>
      <c r="AF184" s="34"/>
      <c r="AH184" s="22">
        <f t="shared" si="17"/>
        <v>788</v>
      </c>
      <c r="AI184" s="16">
        <v>1</v>
      </c>
      <c r="AJ184" s="34">
        <v>18668.171848544564</v>
      </c>
      <c r="AK184" s="34"/>
      <c r="AL184" s="34"/>
      <c r="AM184" s="34"/>
      <c r="AN184" s="34"/>
      <c r="AO184" s="34"/>
    </row>
    <row r="185" spans="2:41" x14ac:dyDescent="0.3">
      <c r="B185" s="22">
        <f t="shared" si="15"/>
        <v>494</v>
      </c>
      <c r="C185" s="16">
        <v>1</v>
      </c>
      <c r="D185" s="23">
        <v>4712.26</v>
      </c>
      <c r="E185" s="23">
        <v>8635.334925049805</v>
      </c>
      <c r="F185" s="16"/>
      <c r="G185" s="16"/>
      <c r="I185" s="16"/>
      <c r="J185" s="16"/>
      <c r="K185" s="16"/>
      <c r="L185" s="16"/>
      <c r="N185" s="85">
        <f t="shared" si="12"/>
        <v>8635.334925049805</v>
      </c>
      <c r="O185" s="85">
        <f t="shared" si="13"/>
        <v>8635.334925049805</v>
      </c>
      <c r="P185" s="85">
        <f t="shared" si="14"/>
        <v>1500</v>
      </c>
      <c r="V185" s="16"/>
      <c r="W185" s="16"/>
      <c r="AA185" s="16"/>
      <c r="AB185" s="16"/>
      <c r="AD185" s="22" t="str">
        <f t="shared" si="16"/>
        <v/>
      </c>
      <c r="AE185" s="16"/>
      <c r="AF185" s="34"/>
      <c r="AH185" s="22">
        <f t="shared" si="17"/>
        <v>789</v>
      </c>
      <c r="AI185" s="16">
        <v>1</v>
      </c>
      <c r="AJ185" s="34">
        <v>18679.463986908482</v>
      </c>
      <c r="AK185" s="34"/>
      <c r="AL185" s="34"/>
      <c r="AM185" s="34"/>
      <c r="AN185" s="34"/>
      <c r="AO185" s="34"/>
    </row>
    <row r="186" spans="2:41" x14ac:dyDescent="0.3">
      <c r="B186" s="22">
        <f t="shared" si="15"/>
        <v>495</v>
      </c>
      <c r="C186" s="16">
        <v>1</v>
      </c>
      <c r="D186" s="23">
        <v>4213.2299999999996</v>
      </c>
      <c r="E186" s="23">
        <v>8656.970748307167</v>
      </c>
      <c r="F186" s="16"/>
      <c r="G186" s="16"/>
      <c r="I186" s="16"/>
      <c r="J186" s="16"/>
      <c r="K186" s="16"/>
      <c r="L186" s="16"/>
      <c r="N186" s="85">
        <f t="shared" si="12"/>
        <v>8656.970748307167</v>
      </c>
      <c r="O186" s="85">
        <f t="shared" si="13"/>
        <v>8656.970748307167</v>
      </c>
      <c r="P186" s="85">
        <f t="shared" si="14"/>
        <v>1500</v>
      </c>
      <c r="V186" s="16"/>
      <c r="W186" s="16"/>
      <c r="AA186" s="16"/>
      <c r="AB186" s="16"/>
      <c r="AD186" s="22" t="str">
        <f t="shared" si="16"/>
        <v/>
      </c>
      <c r="AE186" s="16"/>
      <c r="AF186" s="34"/>
      <c r="AH186" s="22">
        <f t="shared" si="17"/>
        <v>790</v>
      </c>
      <c r="AI186" s="16">
        <v>1</v>
      </c>
      <c r="AJ186" s="34">
        <v>18759.240845146589</v>
      </c>
      <c r="AK186" s="34"/>
      <c r="AL186" s="34"/>
      <c r="AM186" s="34"/>
      <c r="AN186" s="34"/>
      <c r="AO186" s="34"/>
    </row>
    <row r="187" spans="2:41" x14ac:dyDescent="0.3">
      <c r="B187" s="22">
        <f t="shared" si="15"/>
        <v>497</v>
      </c>
      <c r="C187" s="16">
        <v>2</v>
      </c>
      <c r="D187" s="23">
        <v>4727.84</v>
      </c>
      <c r="E187" s="23">
        <v>8663.8856667602104</v>
      </c>
      <c r="F187" s="16"/>
      <c r="G187" s="16"/>
      <c r="I187" s="16"/>
      <c r="J187" s="16"/>
      <c r="K187" s="16"/>
      <c r="L187" s="16"/>
      <c r="N187" s="85">
        <f t="shared" si="12"/>
        <v>17327.771333520421</v>
      </c>
      <c r="O187" s="85">
        <f t="shared" si="13"/>
        <v>17327.771333520421</v>
      </c>
      <c r="P187" s="85">
        <f t="shared" si="14"/>
        <v>3000</v>
      </c>
      <c r="V187" s="16"/>
      <c r="W187" s="16"/>
      <c r="AA187" s="16"/>
      <c r="AB187" s="16"/>
      <c r="AD187" s="22" t="str">
        <f t="shared" si="16"/>
        <v/>
      </c>
      <c r="AE187" s="16"/>
      <c r="AF187" s="34"/>
      <c r="AH187" s="22">
        <f t="shared" si="17"/>
        <v>791</v>
      </c>
      <c r="AI187" s="16">
        <v>1</v>
      </c>
      <c r="AJ187" s="34">
        <v>18967.954636503822</v>
      </c>
      <c r="AK187" s="34"/>
      <c r="AL187" s="34"/>
      <c r="AM187" s="34"/>
      <c r="AN187" s="34"/>
      <c r="AO187" s="34"/>
    </row>
    <row r="188" spans="2:41" x14ac:dyDescent="0.3">
      <c r="B188" s="22">
        <f t="shared" si="15"/>
        <v>499</v>
      </c>
      <c r="C188" s="16">
        <v>2</v>
      </c>
      <c r="D188" s="23">
        <v>4366.1450000000004</v>
      </c>
      <c r="E188" s="23">
        <v>8687.6973602740945</v>
      </c>
      <c r="F188" s="16"/>
      <c r="G188" s="16"/>
      <c r="I188" s="16"/>
      <c r="J188" s="16"/>
      <c r="K188" s="16"/>
      <c r="L188" s="16"/>
      <c r="N188" s="85">
        <f t="shared" si="12"/>
        <v>17375.394720548189</v>
      </c>
      <c r="O188" s="85">
        <f t="shared" si="13"/>
        <v>17375.394720548189</v>
      </c>
      <c r="P188" s="85">
        <f t="shared" si="14"/>
        <v>3000</v>
      </c>
      <c r="V188" s="16"/>
      <c r="W188" s="16"/>
      <c r="AA188" s="16"/>
      <c r="AB188" s="16"/>
      <c r="AD188" s="22" t="str">
        <f t="shared" si="16"/>
        <v/>
      </c>
      <c r="AE188" s="16"/>
      <c r="AF188" s="34"/>
      <c r="AH188" s="22">
        <f t="shared" si="17"/>
        <v>792</v>
      </c>
      <c r="AI188" s="16">
        <v>1</v>
      </c>
      <c r="AJ188" s="34">
        <v>19031.048477138564</v>
      </c>
      <c r="AK188" s="34"/>
      <c r="AL188" s="34"/>
      <c r="AM188" s="34"/>
      <c r="AN188" s="34"/>
      <c r="AO188" s="34"/>
    </row>
    <row r="189" spans="2:41" x14ac:dyDescent="0.3">
      <c r="B189" s="22">
        <f t="shared" si="15"/>
        <v>500</v>
      </c>
      <c r="C189" s="16">
        <v>1</v>
      </c>
      <c r="D189" s="23">
        <v>4575.32</v>
      </c>
      <c r="E189" s="23">
        <v>8727.8458281361163</v>
      </c>
      <c r="F189" s="16"/>
      <c r="G189" s="16"/>
      <c r="I189" s="16"/>
      <c r="J189" s="16"/>
      <c r="K189" s="16"/>
      <c r="L189" s="16"/>
      <c r="N189" s="85">
        <f t="shared" si="12"/>
        <v>8727.8458281361163</v>
      </c>
      <c r="O189" s="85">
        <f t="shared" si="13"/>
        <v>8727.8458281361163</v>
      </c>
      <c r="P189" s="85">
        <f t="shared" si="14"/>
        <v>1500</v>
      </c>
      <c r="V189" s="16"/>
      <c r="W189" s="16"/>
      <c r="AA189" s="16"/>
      <c r="AB189" s="16"/>
      <c r="AD189" s="22" t="str">
        <f t="shared" si="16"/>
        <v/>
      </c>
      <c r="AE189" s="16"/>
      <c r="AF189" s="34"/>
      <c r="AH189" s="22">
        <f t="shared" si="17"/>
        <v>793</v>
      </c>
      <c r="AI189" s="16">
        <v>1</v>
      </c>
      <c r="AJ189" s="34">
        <v>19103.103635448919</v>
      </c>
      <c r="AK189" s="34"/>
      <c r="AL189" s="34"/>
      <c r="AM189" s="34"/>
      <c r="AN189" s="34"/>
      <c r="AO189" s="34"/>
    </row>
    <row r="190" spans="2:41" x14ac:dyDescent="0.3">
      <c r="B190" s="22">
        <f t="shared" si="15"/>
        <v>501</v>
      </c>
      <c r="C190" s="16">
        <v>1</v>
      </c>
      <c r="D190" s="23">
        <v>5289.88</v>
      </c>
      <c r="E190" s="23">
        <v>8805.6973285785953</v>
      </c>
      <c r="F190" s="16"/>
      <c r="G190" s="16"/>
      <c r="I190" s="16"/>
      <c r="J190" s="16"/>
      <c r="K190" s="16"/>
      <c r="L190" s="16"/>
      <c r="N190" s="85">
        <f t="shared" si="12"/>
        <v>8805.6973285785953</v>
      </c>
      <c r="O190" s="85">
        <f t="shared" si="13"/>
        <v>8805.6973285785953</v>
      </c>
      <c r="P190" s="85">
        <f t="shared" si="14"/>
        <v>1500</v>
      </c>
      <c r="V190" s="16"/>
      <c r="W190" s="16"/>
      <c r="AA190" s="16"/>
      <c r="AB190" s="16"/>
      <c r="AD190" s="22" t="str">
        <f t="shared" si="16"/>
        <v/>
      </c>
      <c r="AE190" s="16"/>
      <c r="AF190" s="34"/>
      <c r="AH190" s="22">
        <f t="shared" si="17"/>
        <v>795</v>
      </c>
      <c r="AI190" s="16">
        <v>2</v>
      </c>
      <c r="AJ190" s="34">
        <v>19206.705174612947</v>
      </c>
      <c r="AK190" s="34"/>
      <c r="AL190" s="34"/>
      <c r="AM190" s="34"/>
      <c r="AN190" s="34"/>
      <c r="AO190" s="34"/>
    </row>
    <row r="191" spans="2:41" x14ac:dyDescent="0.3">
      <c r="B191" s="22">
        <f t="shared" si="15"/>
        <v>502</v>
      </c>
      <c r="C191" s="16">
        <v>1</v>
      </c>
      <c r="D191" s="23">
        <v>4636.21</v>
      </c>
      <c r="E191" s="23">
        <v>8843.9991316154828</v>
      </c>
      <c r="F191" s="16"/>
      <c r="G191" s="16"/>
      <c r="I191" s="16"/>
      <c r="J191" s="16"/>
      <c r="K191" s="16"/>
      <c r="L191" s="16"/>
      <c r="N191" s="85">
        <f t="shared" si="12"/>
        <v>8843.9991316154828</v>
      </c>
      <c r="O191" s="85">
        <f t="shared" si="13"/>
        <v>8843.9991316154828</v>
      </c>
      <c r="P191" s="85">
        <f t="shared" si="14"/>
        <v>1500</v>
      </c>
      <c r="V191" s="16"/>
      <c r="W191" s="16"/>
      <c r="AA191" s="16"/>
      <c r="AB191" s="16"/>
      <c r="AD191" s="22" t="str">
        <f t="shared" si="16"/>
        <v/>
      </c>
      <c r="AE191" s="16"/>
      <c r="AF191" s="34"/>
      <c r="AH191" s="22">
        <f t="shared" si="17"/>
        <v>796</v>
      </c>
      <c r="AI191" s="16">
        <v>1</v>
      </c>
      <c r="AJ191" s="34">
        <v>19231.529903889765</v>
      </c>
      <c r="AK191" s="34"/>
      <c r="AL191" s="34"/>
      <c r="AM191" s="34"/>
      <c r="AN191" s="34"/>
      <c r="AO191" s="34"/>
    </row>
    <row r="192" spans="2:41" x14ac:dyDescent="0.3">
      <c r="B192" s="22">
        <f t="shared" si="15"/>
        <v>503</v>
      </c>
      <c r="C192" s="16">
        <v>1</v>
      </c>
      <c r="D192" s="23">
        <v>4855.84</v>
      </c>
      <c r="E192" s="23">
        <v>8898.4488849201534</v>
      </c>
      <c r="F192" s="16"/>
      <c r="G192" s="16"/>
      <c r="I192" s="16"/>
      <c r="J192" s="16"/>
      <c r="K192" s="16"/>
      <c r="L192" s="16"/>
      <c r="N192" s="85">
        <f t="shared" si="12"/>
        <v>8898.4488849201534</v>
      </c>
      <c r="O192" s="85">
        <f t="shared" si="13"/>
        <v>8898.4488849201534</v>
      </c>
      <c r="P192" s="85">
        <f t="shared" si="14"/>
        <v>1500</v>
      </c>
      <c r="V192" s="16"/>
      <c r="W192" s="16"/>
      <c r="AA192" s="16"/>
      <c r="AB192" s="16"/>
      <c r="AD192" s="22" t="str">
        <f t="shared" si="16"/>
        <v/>
      </c>
      <c r="AE192" s="16"/>
      <c r="AF192" s="34"/>
      <c r="AH192" s="22">
        <f t="shared" si="17"/>
        <v>797</v>
      </c>
      <c r="AI192" s="16">
        <v>1</v>
      </c>
      <c r="AJ192" s="34">
        <v>19566.170639400614</v>
      </c>
      <c r="AK192" s="34"/>
      <c r="AL192" s="34"/>
      <c r="AM192" s="34"/>
      <c r="AN192" s="34"/>
      <c r="AO192" s="34"/>
    </row>
    <row r="193" spans="2:41" x14ac:dyDescent="0.3">
      <c r="B193" s="22">
        <f t="shared" si="15"/>
        <v>504</v>
      </c>
      <c r="C193" s="16">
        <v>1</v>
      </c>
      <c r="D193" s="23">
        <v>4879.38</v>
      </c>
      <c r="E193" s="23">
        <v>8941.5865267598801</v>
      </c>
      <c r="F193" s="16"/>
      <c r="G193" s="16"/>
      <c r="I193" s="16"/>
      <c r="J193" s="16"/>
      <c r="K193" s="16"/>
      <c r="L193" s="16"/>
      <c r="N193" s="85">
        <f t="shared" si="12"/>
        <v>8941.5865267598801</v>
      </c>
      <c r="O193" s="85">
        <f t="shared" si="13"/>
        <v>8941.5865267598801</v>
      </c>
      <c r="P193" s="85">
        <f t="shared" si="14"/>
        <v>1500</v>
      </c>
      <c r="V193" s="16"/>
      <c r="W193" s="16"/>
      <c r="AA193" s="16"/>
      <c r="AB193" s="16"/>
      <c r="AD193" s="22" t="str">
        <f t="shared" si="16"/>
        <v/>
      </c>
      <c r="AE193" s="16"/>
      <c r="AF193" s="34"/>
      <c r="AH193" s="22">
        <f t="shared" si="17"/>
        <v>798</v>
      </c>
      <c r="AI193" s="16">
        <v>1</v>
      </c>
      <c r="AJ193" s="34">
        <v>19594.852228580599</v>
      </c>
      <c r="AK193" s="34"/>
      <c r="AL193" s="34"/>
      <c r="AM193" s="34"/>
      <c r="AN193" s="34"/>
      <c r="AO193" s="34"/>
    </row>
    <row r="194" spans="2:41" x14ac:dyDescent="0.3">
      <c r="B194" s="22">
        <f t="shared" si="15"/>
        <v>505</v>
      </c>
      <c r="C194" s="16">
        <v>1</v>
      </c>
      <c r="D194" s="23">
        <v>4326.28</v>
      </c>
      <c r="E194" s="23">
        <v>8970.7476210537425</v>
      </c>
      <c r="F194" s="16"/>
      <c r="G194" s="16"/>
      <c r="I194" s="16"/>
      <c r="J194" s="16"/>
      <c r="K194" s="16"/>
      <c r="L194" s="16"/>
      <c r="N194" s="85">
        <f t="shared" si="12"/>
        <v>8970.7476210537425</v>
      </c>
      <c r="O194" s="85">
        <f t="shared" si="13"/>
        <v>8970.7476210537425</v>
      </c>
      <c r="P194" s="85">
        <f t="shared" si="14"/>
        <v>1500</v>
      </c>
      <c r="V194" s="16"/>
      <c r="W194" s="16"/>
      <c r="AA194" s="16"/>
      <c r="AB194" s="16"/>
      <c r="AD194" s="22" t="str">
        <f t="shared" si="16"/>
        <v/>
      </c>
      <c r="AE194" s="16"/>
      <c r="AF194" s="34"/>
      <c r="AH194" s="22">
        <f t="shared" si="17"/>
        <v>799</v>
      </c>
      <c r="AI194" s="16">
        <v>1</v>
      </c>
      <c r="AJ194" s="34">
        <v>19626.619148247795</v>
      </c>
      <c r="AK194" s="34"/>
      <c r="AL194" s="34"/>
      <c r="AM194" s="34"/>
      <c r="AN194" s="34"/>
      <c r="AO194" s="34"/>
    </row>
    <row r="195" spans="2:41" x14ac:dyDescent="0.3">
      <c r="B195" s="22">
        <f t="shared" si="15"/>
        <v>506</v>
      </c>
      <c r="C195" s="16">
        <v>1</v>
      </c>
      <c r="D195" s="23">
        <v>4333.6000000000004</v>
      </c>
      <c r="E195" s="23">
        <v>8985.9259896720741</v>
      </c>
      <c r="F195" s="16"/>
      <c r="G195" s="16"/>
      <c r="I195" s="16"/>
      <c r="J195" s="16"/>
      <c r="K195" s="16"/>
      <c r="L195" s="16"/>
      <c r="N195" s="85">
        <f t="shared" si="12"/>
        <v>8985.9259896720741</v>
      </c>
      <c r="O195" s="85">
        <f t="shared" si="13"/>
        <v>8985.9259896720741</v>
      </c>
      <c r="P195" s="85">
        <f t="shared" si="14"/>
        <v>1500</v>
      </c>
      <c r="V195" s="16"/>
      <c r="W195" s="16"/>
      <c r="AA195" s="16"/>
      <c r="AB195" s="16"/>
      <c r="AD195" s="22" t="str">
        <f t="shared" si="16"/>
        <v/>
      </c>
      <c r="AE195" s="16"/>
      <c r="AF195" s="34"/>
      <c r="AH195" s="22">
        <f t="shared" si="17"/>
        <v>800</v>
      </c>
      <c r="AI195" s="16">
        <v>1</v>
      </c>
      <c r="AJ195" s="34">
        <v>19628.784881291926</v>
      </c>
      <c r="AK195" s="34"/>
      <c r="AL195" s="34"/>
      <c r="AM195" s="34"/>
      <c r="AN195" s="34"/>
      <c r="AO195" s="34"/>
    </row>
    <row r="196" spans="2:41" x14ac:dyDescent="0.3">
      <c r="B196" s="22">
        <f t="shared" si="15"/>
        <v>509</v>
      </c>
      <c r="C196" s="16">
        <v>3</v>
      </c>
      <c r="D196" s="23">
        <v>4216.95</v>
      </c>
      <c r="E196" s="23">
        <v>8994.7901064712951</v>
      </c>
      <c r="F196" s="16"/>
      <c r="G196" s="16"/>
      <c r="I196" s="16"/>
      <c r="J196" s="16"/>
      <c r="K196" s="16"/>
      <c r="L196" s="16"/>
      <c r="N196" s="85">
        <f t="shared" si="12"/>
        <v>26984.370319413887</v>
      </c>
      <c r="O196" s="85">
        <f t="shared" si="13"/>
        <v>26984.370319413887</v>
      </c>
      <c r="P196" s="85">
        <f t="shared" si="14"/>
        <v>4500</v>
      </c>
      <c r="V196" s="16"/>
      <c r="W196" s="16"/>
      <c r="AA196" s="16"/>
      <c r="AB196" s="16"/>
      <c r="AD196" s="22" t="str">
        <f t="shared" si="16"/>
        <v/>
      </c>
      <c r="AE196" s="16"/>
      <c r="AF196" s="34"/>
      <c r="AH196" s="22">
        <f t="shared" si="17"/>
        <v>801</v>
      </c>
      <c r="AI196" s="16">
        <v>1</v>
      </c>
      <c r="AJ196" s="34">
        <v>19654.127682407354</v>
      </c>
      <c r="AK196" s="34"/>
      <c r="AL196" s="34"/>
      <c r="AM196" s="34"/>
      <c r="AN196" s="34"/>
      <c r="AO196" s="34"/>
    </row>
    <row r="197" spans="2:41" x14ac:dyDescent="0.3">
      <c r="B197" s="22">
        <f t="shared" si="15"/>
        <v>510</v>
      </c>
      <c r="C197" s="16">
        <v>1</v>
      </c>
      <c r="D197" s="23">
        <v>4918.3500000000004</v>
      </c>
      <c r="E197" s="23">
        <v>9013.0000315387333</v>
      </c>
      <c r="F197" s="16"/>
      <c r="G197" s="16"/>
      <c r="I197" s="16"/>
      <c r="J197" s="16"/>
      <c r="K197" s="16"/>
      <c r="L197" s="16"/>
      <c r="N197" s="85">
        <f t="shared" si="12"/>
        <v>9013.0000315387333</v>
      </c>
      <c r="O197" s="85">
        <f t="shared" si="13"/>
        <v>9013.0000315387333</v>
      </c>
      <c r="P197" s="85">
        <f t="shared" si="14"/>
        <v>1500</v>
      </c>
      <c r="V197" s="16"/>
      <c r="W197" s="16"/>
      <c r="AA197" s="16"/>
      <c r="AB197" s="16"/>
      <c r="AD197" s="22" t="str">
        <f t="shared" si="16"/>
        <v/>
      </c>
      <c r="AE197" s="16"/>
      <c r="AF197" s="34"/>
      <c r="AH197" s="22">
        <f t="shared" si="17"/>
        <v>802</v>
      </c>
      <c r="AI197" s="16">
        <v>1</v>
      </c>
      <c r="AJ197" s="34">
        <v>19764.97749928253</v>
      </c>
      <c r="AK197" s="34"/>
      <c r="AL197" s="34"/>
      <c r="AM197" s="34"/>
      <c r="AN197" s="34"/>
      <c r="AO197" s="34"/>
    </row>
    <row r="198" spans="2:41" x14ac:dyDescent="0.3">
      <c r="B198" s="22">
        <f t="shared" si="15"/>
        <v>511</v>
      </c>
      <c r="C198" s="16">
        <v>1</v>
      </c>
      <c r="D198" s="23">
        <v>4356.78</v>
      </c>
      <c r="E198" s="23">
        <v>9033.9908236301198</v>
      </c>
      <c r="F198" s="16"/>
      <c r="G198" s="16"/>
      <c r="I198" s="16"/>
      <c r="J198" s="16"/>
      <c r="K198" s="16"/>
      <c r="L198" s="16"/>
      <c r="N198" s="85">
        <f t="shared" si="12"/>
        <v>9033.9908236301198</v>
      </c>
      <c r="O198" s="85">
        <f t="shared" si="13"/>
        <v>9033.9908236301198</v>
      </c>
      <c r="P198" s="85">
        <f t="shared" si="14"/>
        <v>1500</v>
      </c>
      <c r="V198" s="16"/>
      <c r="W198" s="16"/>
      <c r="AA198" s="16"/>
      <c r="AB198" s="16"/>
      <c r="AD198" s="22" t="str">
        <f t="shared" si="16"/>
        <v/>
      </c>
      <c r="AE198" s="16"/>
      <c r="AF198" s="34"/>
      <c r="AH198" s="22">
        <f t="shared" si="17"/>
        <v>803</v>
      </c>
      <c r="AI198" s="16">
        <v>1</v>
      </c>
      <c r="AJ198" s="34">
        <v>20026.208015243919</v>
      </c>
      <c r="AK198" s="34"/>
      <c r="AL198" s="34"/>
      <c r="AM198" s="34"/>
      <c r="AN198" s="34"/>
      <c r="AO198" s="34"/>
    </row>
    <row r="199" spans="2:41" x14ac:dyDescent="0.3">
      <c r="B199" s="22">
        <f t="shared" si="15"/>
        <v>512</v>
      </c>
      <c r="C199" s="16">
        <v>1</v>
      </c>
      <c r="D199" s="23">
        <v>4737.3599999999997</v>
      </c>
      <c r="E199" s="23">
        <v>9036.9521066021425</v>
      </c>
      <c r="F199" s="16"/>
      <c r="G199" s="16"/>
      <c r="I199" s="16"/>
      <c r="J199" s="16"/>
      <c r="K199" s="16"/>
      <c r="L199" s="16"/>
      <c r="N199" s="85">
        <f t="shared" si="12"/>
        <v>9036.9521066021425</v>
      </c>
      <c r="O199" s="85">
        <f t="shared" si="13"/>
        <v>9036.9521066021425</v>
      </c>
      <c r="P199" s="85">
        <f t="shared" si="14"/>
        <v>1500</v>
      </c>
      <c r="V199" s="16"/>
      <c r="W199" s="16"/>
      <c r="AA199" s="16"/>
      <c r="AB199" s="16"/>
      <c r="AD199" s="22" t="str">
        <f t="shared" si="16"/>
        <v/>
      </c>
      <c r="AE199" s="16"/>
      <c r="AF199" s="34"/>
      <c r="AH199" s="22">
        <f t="shared" si="17"/>
        <v>804</v>
      </c>
      <c r="AI199" s="16">
        <v>1</v>
      </c>
      <c r="AJ199" s="34">
        <v>20051.776744774073</v>
      </c>
      <c r="AK199" s="34"/>
      <c r="AL199" s="34"/>
      <c r="AM199" s="34"/>
      <c r="AN199" s="34"/>
      <c r="AO199" s="34"/>
    </row>
    <row r="200" spans="2:41" x14ac:dyDescent="0.3">
      <c r="B200" s="22">
        <f t="shared" si="15"/>
        <v>513</v>
      </c>
      <c r="C200" s="16">
        <v>1</v>
      </c>
      <c r="D200" s="23">
        <v>4417.34</v>
      </c>
      <c r="E200" s="23">
        <v>9076.3578454836752</v>
      </c>
      <c r="F200" s="16"/>
      <c r="G200" s="16"/>
      <c r="I200" s="16"/>
      <c r="J200" s="16"/>
      <c r="K200" s="16"/>
      <c r="L200" s="16"/>
      <c r="N200" s="85">
        <f t="shared" si="12"/>
        <v>9076.3578454836752</v>
      </c>
      <c r="O200" s="85">
        <f t="shared" si="13"/>
        <v>9076.3578454836752</v>
      </c>
      <c r="P200" s="85">
        <f t="shared" si="14"/>
        <v>1500</v>
      </c>
      <c r="V200" s="16"/>
      <c r="W200" s="16"/>
      <c r="AA200" s="16"/>
      <c r="AB200" s="16"/>
      <c r="AD200" s="22" t="str">
        <f t="shared" si="16"/>
        <v/>
      </c>
      <c r="AE200" s="16"/>
      <c r="AF200" s="34"/>
      <c r="AH200" s="22">
        <f t="shared" si="17"/>
        <v>805</v>
      </c>
      <c r="AI200" s="16">
        <v>1</v>
      </c>
      <c r="AJ200" s="34">
        <v>20214.261359971879</v>
      </c>
      <c r="AK200" s="34"/>
      <c r="AL200" s="34"/>
      <c r="AM200" s="34"/>
      <c r="AN200" s="34"/>
      <c r="AO200" s="34"/>
    </row>
    <row r="201" spans="2:41" x14ac:dyDescent="0.3">
      <c r="B201" s="22">
        <f t="shared" si="15"/>
        <v>514</v>
      </c>
      <c r="C201" s="16">
        <v>1</v>
      </c>
      <c r="D201" s="23">
        <v>4418.42</v>
      </c>
      <c r="E201" s="23">
        <v>9078.576933548693</v>
      </c>
      <c r="F201" s="16"/>
      <c r="G201" s="16"/>
      <c r="I201" s="16"/>
      <c r="J201" s="16"/>
      <c r="K201" s="16"/>
      <c r="L201" s="16"/>
      <c r="N201" s="85">
        <f t="shared" si="12"/>
        <v>9078.576933548693</v>
      </c>
      <c r="O201" s="85">
        <f t="shared" si="13"/>
        <v>9078.576933548693</v>
      </c>
      <c r="P201" s="85">
        <f t="shared" si="14"/>
        <v>1500</v>
      </c>
      <c r="V201" s="16"/>
      <c r="W201" s="16"/>
      <c r="AA201" s="16"/>
      <c r="AB201" s="16"/>
      <c r="AD201" s="22" t="str">
        <f t="shared" si="16"/>
        <v/>
      </c>
      <c r="AE201" s="16"/>
      <c r="AF201" s="34"/>
      <c r="AH201" s="22">
        <f t="shared" si="17"/>
        <v>806</v>
      </c>
      <c r="AI201" s="16">
        <v>1</v>
      </c>
      <c r="AJ201" s="34">
        <v>20999.442949057753</v>
      </c>
      <c r="AK201" s="34"/>
      <c r="AL201" s="34"/>
      <c r="AM201" s="34"/>
      <c r="AN201" s="34"/>
      <c r="AO201" s="34"/>
    </row>
    <row r="202" spans="2:41" x14ac:dyDescent="0.3">
      <c r="B202" s="22">
        <f t="shared" si="15"/>
        <v>515</v>
      </c>
      <c r="C202" s="16">
        <v>1</v>
      </c>
      <c r="D202" s="23">
        <v>4791.71</v>
      </c>
      <c r="E202" s="23">
        <v>9140.6297555445562</v>
      </c>
      <c r="F202" s="16"/>
      <c r="G202" s="16"/>
      <c r="I202" s="16"/>
      <c r="J202" s="16"/>
      <c r="K202" s="16"/>
      <c r="L202" s="16"/>
      <c r="N202" s="85">
        <f t="shared" si="12"/>
        <v>9140.6297555445562</v>
      </c>
      <c r="O202" s="85">
        <f t="shared" si="13"/>
        <v>9140.6297555445562</v>
      </c>
      <c r="P202" s="85">
        <f t="shared" si="14"/>
        <v>1500</v>
      </c>
      <c r="V202" s="16"/>
      <c r="W202" s="16"/>
      <c r="AA202" s="16"/>
      <c r="AB202" s="16"/>
      <c r="AD202" s="22" t="str">
        <f t="shared" si="16"/>
        <v/>
      </c>
      <c r="AE202" s="16"/>
      <c r="AF202" s="34"/>
      <c r="AH202" s="22">
        <f t="shared" si="17"/>
        <v>807</v>
      </c>
      <c r="AI202" s="16">
        <v>1</v>
      </c>
      <c r="AJ202" s="34">
        <v>21168.011593324827</v>
      </c>
      <c r="AK202" s="34"/>
      <c r="AL202" s="34"/>
      <c r="AM202" s="34"/>
      <c r="AN202" s="34"/>
      <c r="AO202" s="34"/>
    </row>
    <row r="203" spans="2:41" x14ac:dyDescent="0.3">
      <c r="B203" s="22">
        <f t="shared" si="15"/>
        <v>516</v>
      </c>
      <c r="C203" s="16">
        <v>1</v>
      </c>
      <c r="D203" s="23">
        <v>4463.2299999999996</v>
      </c>
      <c r="E203" s="23">
        <v>9170.648541135186</v>
      </c>
      <c r="F203" s="16"/>
      <c r="G203" s="16"/>
      <c r="I203" s="16"/>
      <c r="J203" s="16"/>
      <c r="K203" s="16"/>
      <c r="L203" s="16"/>
      <c r="N203" s="85">
        <f t="shared" si="12"/>
        <v>9170.648541135186</v>
      </c>
      <c r="O203" s="85">
        <f t="shared" si="13"/>
        <v>9170.648541135186</v>
      </c>
      <c r="P203" s="85">
        <f t="shared" si="14"/>
        <v>1500</v>
      </c>
      <c r="V203" s="16"/>
      <c r="W203" s="16"/>
      <c r="AA203" s="16"/>
      <c r="AB203" s="16"/>
      <c r="AD203" s="22" t="str">
        <f t="shared" si="16"/>
        <v/>
      </c>
      <c r="AE203" s="16"/>
      <c r="AF203" s="34"/>
      <c r="AH203" s="22">
        <f t="shared" si="17"/>
        <v>808</v>
      </c>
      <c r="AI203" s="16">
        <v>1</v>
      </c>
      <c r="AJ203" s="34">
        <v>22192.701409015554</v>
      </c>
      <c r="AK203" s="34"/>
      <c r="AL203" s="34"/>
      <c r="AM203" s="34"/>
      <c r="AN203" s="34"/>
      <c r="AO203" s="34"/>
    </row>
    <row r="204" spans="2:41" x14ac:dyDescent="0.3">
      <c r="B204" s="22">
        <f t="shared" si="15"/>
        <v>517</v>
      </c>
      <c r="C204" s="16">
        <v>1</v>
      </c>
      <c r="D204" s="23">
        <v>4816.92</v>
      </c>
      <c r="E204" s="23">
        <v>9188.7201608773667</v>
      </c>
      <c r="F204" s="16"/>
      <c r="G204" s="16"/>
      <c r="I204" s="16"/>
      <c r="J204" s="16"/>
      <c r="K204" s="16"/>
      <c r="L204" s="16"/>
      <c r="N204" s="85">
        <f t="shared" si="12"/>
        <v>9188.7201608773667</v>
      </c>
      <c r="O204" s="85">
        <f t="shared" si="13"/>
        <v>9188.7201608773667</v>
      </c>
      <c r="P204" s="85">
        <f t="shared" si="14"/>
        <v>1500</v>
      </c>
      <c r="V204" s="16"/>
      <c r="W204" s="16"/>
      <c r="AA204" s="16"/>
      <c r="AB204" s="16"/>
      <c r="AD204" s="22" t="str">
        <f t="shared" si="16"/>
        <v/>
      </c>
      <c r="AE204" s="16"/>
      <c r="AF204" s="34"/>
      <c r="AH204" s="22">
        <f t="shared" si="17"/>
        <v>809</v>
      </c>
      <c r="AI204" s="16">
        <v>1</v>
      </c>
      <c r="AJ204" s="34">
        <v>22199.356170679745</v>
      </c>
      <c r="AK204" s="34"/>
      <c r="AL204" s="34"/>
      <c r="AM204" s="34"/>
      <c r="AN204" s="34"/>
      <c r="AO204" s="34"/>
    </row>
    <row r="205" spans="2:41" x14ac:dyDescent="0.3">
      <c r="B205" s="22">
        <f t="shared" si="15"/>
        <v>520</v>
      </c>
      <c r="C205" s="16">
        <v>3</v>
      </c>
      <c r="D205" s="23">
        <v>4527.4233333333332</v>
      </c>
      <c r="E205" s="23">
        <v>9387.8279022631905</v>
      </c>
      <c r="F205" s="16"/>
      <c r="G205" s="16"/>
      <c r="I205" s="16"/>
      <c r="J205" s="16"/>
      <c r="K205" s="16"/>
      <c r="L205" s="16"/>
      <c r="N205" s="85">
        <f t="shared" si="12"/>
        <v>28163.483706789571</v>
      </c>
      <c r="O205" s="85">
        <f t="shared" si="13"/>
        <v>28163.483706789571</v>
      </c>
      <c r="P205" s="85">
        <f t="shared" si="14"/>
        <v>4500</v>
      </c>
      <c r="V205" s="16"/>
      <c r="W205" s="16"/>
      <c r="AA205" s="16"/>
      <c r="AB205" s="16"/>
      <c r="AD205" s="22" t="str">
        <f t="shared" si="16"/>
        <v/>
      </c>
      <c r="AE205" s="16"/>
      <c r="AF205" s="34"/>
      <c r="AH205" s="22">
        <f t="shared" si="17"/>
        <v>810</v>
      </c>
      <c r="AI205" s="16">
        <v>1</v>
      </c>
      <c r="AJ205" s="34">
        <v>22432.997852735898</v>
      </c>
      <c r="AK205" s="34"/>
      <c r="AL205" s="34"/>
      <c r="AM205" s="34"/>
      <c r="AN205" s="34"/>
      <c r="AO205" s="34"/>
    </row>
    <row r="206" spans="2:41" x14ac:dyDescent="0.3">
      <c r="B206" s="22">
        <f t="shared" si="15"/>
        <v>521</v>
      </c>
      <c r="C206" s="16">
        <v>1</v>
      </c>
      <c r="D206" s="23">
        <v>4541.51</v>
      </c>
      <c r="E206" s="23">
        <v>9417.037276480436</v>
      </c>
      <c r="F206" s="16"/>
      <c r="G206" s="16"/>
      <c r="I206" s="16"/>
      <c r="J206" s="16"/>
      <c r="K206" s="16"/>
      <c r="L206" s="16"/>
      <c r="N206" s="85">
        <f t="shared" ref="N206:N269" si="18">C206*E206</f>
        <v>9417.037276480436</v>
      </c>
      <c r="O206" s="85">
        <f t="shared" ref="O206:O269" si="19">MIN(N206,C206*ROUND($O$13,0))</f>
        <v>9417.037276480436</v>
      </c>
      <c r="P206" s="85">
        <f t="shared" ref="P206:P269" si="20">MIN(N206,C206*ROUND($P$13,0))</f>
        <v>1500</v>
      </c>
      <c r="V206" s="16"/>
      <c r="W206" s="16"/>
      <c r="AA206" s="16"/>
      <c r="AB206" s="16"/>
      <c r="AD206" s="22" t="str">
        <f t="shared" si="16"/>
        <v/>
      </c>
      <c r="AE206" s="16"/>
      <c r="AF206" s="34"/>
      <c r="AH206" s="22">
        <f t="shared" si="17"/>
        <v>811</v>
      </c>
      <c r="AI206" s="16">
        <v>1</v>
      </c>
      <c r="AJ206" s="34">
        <v>22490.810942797634</v>
      </c>
      <c r="AK206" s="34"/>
      <c r="AL206" s="34"/>
      <c r="AM206" s="34"/>
      <c r="AN206" s="34"/>
      <c r="AO206" s="34"/>
    </row>
    <row r="207" spans="2:41" x14ac:dyDescent="0.3">
      <c r="B207" s="22">
        <f t="shared" si="15"/>
        <v>522</v>
      </c>
      <c r="C207" s="16">
        <v>1</v>
      </c>
      <c r="D207" s="23">
        <v>5679.93</v>
      </c>
      <c r="E207" s="23">
        <v>9454.9865833465828</v>
      </c>
      <c r="F207" s="16"/>
      <c r="G207" s="16"/>
      <c r="I207" s="16"/>
      <c r="J207" s="16"/>
      <c r="K207" s="16"/>
      <c r="L207" s="16"/>
      <c r="N207" s="85">
        <f t="shared" si="18"/>
        <v>9454.9865833465828</v>
      </c>
      <c r="O207" s="85">
        <f t="shared" si="19"/>
        <v>9454.9865833465828</v>
      </c>
      <c r="P207" s="85">
        <f t="shared" si="20"/>
        <v>1500</v>
      </c>
      <c r="V207" s="16"/>
      <c r="W207" s="16"/>
      <c r="AA207" s="16"/>
      <c r="AB207" s="16"/>
      <c r="AD207" s="22" t="str">
        <f t="shared" si="16"/>
        <v/>
      </c>
      <c r="AE207" s="16"/>
      <c r="AF207" s="34"/>
      <c r="AH207" s="22">
        <f t="shared" si="17"/>
        <v>812</v>
      </c>
      <c r="AI207" s="16">
        <v>1</v>
      </c>
      <c r="AJ207" s="34">
        <v>22709.942483721028</v>
      </c>
      <c r="AK207" s="34"/>
      <c r="AL207" s="34"/>
      <c r="AM207" s="34"/>
      <c r="AN207" s="34"/>
      <c r="AO207" s="34"/>
    </row>
    <row r="208" spans="2:41" x14ac:dyDescent="0.3">
      <c r="B208" s="22">
        <f t="shared" si="15"/>
        <v>523</v>
      </c>
      <c r="C208" s="16">
        <v>1</v>
      </c>
      <c r="D208" s="23">
        <v>4956.51</v>
      </c>
      <c r="E208" s="23">
        <v>9455.0009891362679</v>
      </c>
      <c r="F208" s="16"/>
      <c r="G208" s="16"/>
      <c r="I208" s="16"/>
      <c r="J208" s="16"/>
      <c r="K208" s="16"/>
      <c r="L208" s="16"/>
      <c r="N208" s="85">
        <f t="shared" si="18"/>
        <v>9455.0009891362679</v>
      </c>
      <c r="O208" s="85">
        <f t="shared" si="19"/>
        <v>9455.0009891362679</v>
      </c>
      <c r="P208" s="85">
        <f t="shared" si="20"/>
        <v>1500</v>
      </c>
      <c r="V208" s="16"/>
      <c r="W208" s="16"/>
      <c r="AA208" s="16"/>
      <c r="AB208" s="16"/>
      <c r="AD208" s="22" t="str">
        <f t="shared" si="16"/>
        <v/>
      </c>
      <c r="AE208" s="16"/>
      <c r="AF208" s="34"/>
      <c r="AH208" s="22">
        <f t="shared" si="17"/>
        <v>814</v>
      </c>
      <c r="AI208" s="16">
        <v>2</v>
      </c>
      <c r="AJ208" s="34">
        <v>22809.187773733251</v>
      </c>
      <c r="AK208" s="34"/>
      <c r="AL208" s="34"/>
      <c r="AM208" s="34"/>
      <c r="AN208" s="34"/>
      <c r="AO208" s="34"/>
    </row>
    <row r="209" spans="2:41" x14ac:dyDescent="0.3">
      <c r="B209" s="22">
        <f t="shared" ref="B209:B272" si="21">IF(C209="","",B208+C209)</f>
        <v>532</v>
      </c>
      <c r="C209" s="16">
        <v>9</v>
      </c>
      <c r="D209" s="23">
        <v>6694.2244444444441</v>
      </c>
      <c r="E209" s="23">
        <v>9514.3420953532095</v>
      </c>
      <c r="F209" s="16"/>
      <c r="G209" s="16"/>
      <c r="I209" s="16"/>
      <c r="J209" s="16"/>
      <c r="K209" s="16"/>
      <c r="L209" s="16"/>
      <c r="N209" s="85">
        <f t="shared" si="18"/>
        <v>85629.07885817888</v>
      </c>
      <c r="O209" s="85">
        <f t="shared" si="19"/>
        <v>85629.07885817888</v>
      </c>
      <c r="P209" s="85">
        <f t="shared" si="20"/>
        <v>13500</v>
      </c>
      <c r="V209" s="16"/>
      <c r="W209" s="16"/>
      <c r="AA209" s="16"/>
      <c r="AB209" s="16"/>
      <c r="AD209" s="22" t="str">
        <f t="shared" si="16"/>
        <v/>
      </c>
      <c r="AE209" s="16"/>
      <c r="AF209" s="34"/>
      <c r="AH209" s="22">
        <f t="shared" si="17"/>
        <v>815</v>
      </c>
      <c r="AI209" s="16">
        <v>1</v>
      </c>
      <c r="AJ209" s="34">
        <v>23025.639720400301</v>
      </c>
      <c r="AK209" s="34"/>
      <c r="AL209" s="34"/>
      <c r="AM209" s="34"/>
      <c r="AN209" s="34"/>
      <c r="AO209" s="34"/>
    </row>
    <row r="210" spans="2:41" x14ac:dyDescent="0.3">
      <c r="B210" s="22">
        <f t="shared" si="21"/>
        <v>533</v>
      </c>
      <c r="C210" s="16">
        <v>1</v>
      </c>
      <c r="D210" s="23">
        <v>5742.6</v>
      </c>
      <c r="E210" s="23">
        <v>9559.3089973866045</v>
      </c>
      <c r="F210" s="16"/>
      <c r="G210" s="16"/>
      <c r="I210" s="16"/>
      <c r="J210" s="16"/>
      <c r="K210" s="16"/>
      <c r="L210" s="16"/>
      <c r="N210" s="85">
        <f t="shared" si="18"/>
        <v>9559.3089973866045</v>
      </c>
      <c r="O210" s="85">
        <f t="shared" si="19"/>
        <v>9559.3089973866045</v>
      </c>
      <c r="P210" s="85">
        <f t="shared" si="20"/>
        <v>1500</v>
      </c>
      <c r="V210" s="16"/>
      <c r="W210" s="16"/>
      <c r="AA210" s="16"/>
      <c r="AB210" s="16"/>
      <c r="AD210" s="22" t="str">
        <f t="shared" si="16"/>
        <v/>
      </c>
      <c r="AE210" s="16"/>
      <c r="AF210" s="34"/>
      <c r="AH210" s="22">
        <f t="shared" si="17"/>
        <v>816</v>
      </c>
      <c r="AI210" s="16">
        <v>1</v>
      </c>
      <c r="AJ210" s="34">
        <v>23168.94871063633</v>
      </c>
      <c r="AK210" s="34"/>
      <c r="AL210" s="34"/>
      <c r="AM210" s="34"/>
      <c r="AN210" s="34"/>
      <c r="AO210" s="34"/>
    </row>
    <row r="211" spans="2:41" x14ac:dyDescent="0.3">
      <c r="B211" s="22">
        <f t="shared" si="21"/>
        <v>534</v>
      </c>
      <c r="C211" s="16">
        <v>1</v>
      </c>
      <c r="D211" s="23">
        <v>4825.6499999999996</v>
      </c>
      <c r="E211" s="23">
        <v>9602.0143093293227</v>
      </c>
      <c r="F211" s="16"/>
      <c r="G211" s="16"/>
      <c r="I211" s="16"/>
      <c r="J211" s="16"/>
      <c r="K211" s="16"/>
      <c r="L211" s="16"/>
      <c r="N211" s="85">
        <f t="shared" si="18"/>
        <v>9602.0143093293227</v>
      </c>
      <c r="O211" s="85">
        <f t="shared" si="19"/>
        <v>9602.0143093293227</v>
      </c>
      <c r="P211" s="85">
        <f t="shared" si="20"/>
        <v>1500</v>
      </c>
      <c r="V211" s="16"/>
      <c r="W211" s="16"/>
      <c r="AA211" s="16"/>
      <c r="AB211" s="16"/>
      <c r="AD211" s="22" t="str">
        <f t="shared" ref="AD211:AD274" si="22">IF(AE211="","",AD210+AE211)</f>
        <v/>
      </c>
      <c r="AE211" s="16"/>
      <c r="AF211" s="34"/>
      <c r="AH211" s="22">
        <f t="shared" ref="AH211:AH274" si="23">IF(AI211="","",AH210+AI211)</f>
        <v>817</v>
      </c>
      <c r="AI211" s="16">
        <v>1</v>
      </c>
      <c r="AJ211" s="34">
        <v>23185.975599897101</v>
      </c>
      <c r="AK211" s="34"/>
      <c r="AL211" s="34"/>
      <c r="AM211" s="34"/>
      <c r="AN211" s="34"/>
      <c r="AO211" s="34"/>
    </row>
    <row r="212" spans="2:41" x14ac:dyDescent="0.3">
      <c r="B212" s="22">
        <f t="shared" si="21"/>
        <v>535</v>
      </c>
      <c r="C212" s="16">
        <v>1</v>
      </c>
      <c r="D212" s="23">
        <v>5035.32</v>
      </c>
      <c r="E212" s="23">
        <v>9605.3383490838569</v>
      </c>
      <c r="F212" s="16"/>
      <c r="G212" s="16"/>
      <c r="I212" s="16"/>
      <c r="J212" s="16"/>
      <c r="K212" s="16"/>
      <c r="L212" s="16"/>
      <c r="N212" s="85">
        <f t="shared" si="18"/>
        <v>9605.3383490838569</v>
      </c>
      <c r="O212" s="85">
        <f t="shared" si="19"/>
        <v>9605.3383490838569</v>
      </c>
      <c r="P212" s="85">
        <f t="shared" si="20"/>
        <v>1500</v>
      </c>
      <c r="V212" s="16"/>
      <c r="W212" s="16"/>
      <c r="AA212" s="16"/>
      <c r="AB212" s="16"/>
      <c r="AD212" s="22" t="str">
        <f t="shared" si="22"/>
        <v/>
      </c>
      <c r="AE212" s="16"/>
      <c r="AF212" s="34"/>
      <c r="AH212" s="22">
        <f t="shared" si="23"/>
        <v>818</v>
      </c>
      <c r="AI212" s="16">
        <v>1</v>
      </c>
      <c r="AJ212" s="34">
        <v>23286.03732325308</v>
      </c>
      <c r="AK212" s="34"/>
      <c r="AL212" s="34"/>
      <c r="AM212" s="34"/>
      <c r="AN212" s="34"/>
      <c r="AO212" s="34"/>
    </row>
    <row r="213" spans="2:41" x14ac:dyDescent="0.3">
      <c r="B213" s="22">
        <f t="shared" si="21"/>
        <v>536</v>
      </c>
      <c r="C213" s="16">
        <v>1</v>
      </c>
      <c r="D213" s="23">
        <v>5040.6899999999996</v>
      </c>
      <c r="E213" s="23">
        <v>9615.582120469704</v>
      </c>
      <c r="F213" s="16"/>
      <c r="G213" s="16"/>
      <c r="I213" s="16"/>
      <c r="J213" s="16"/>
      <c r="K213" s="16"/>
      <c r="L213" s="16"/>
      <c r="N213" s="85">
        <f t="shared" si="18"/>
        <v>9615.582120469704</v>
      </c>
      <c r="O213" s="85">
        <f t="shared" si="19"/>
        <v>9615.582120469704</v>
      </c>
      <c r="P213" s="85">
        <f t="shared" si="20"/>
        <v>1500</v>
      </c>
      <c r="V213" s="16"/>
      <c r="W213" s="16"/>
      <c r="AA213" s="16"/>
      <c r="AB213" s="16"/>
      <c r="AD213" s="22" t="str">
        <f t="shared" si="22"/>
        <v/>
      </c>
      <c r="AE213" s="16"/>
      <c r="AF213" s="34"/>
      <c r="AH213" s="22">
        <f t="shared" si="23"/>
        <v>819</v>
      </c>
      <c r="AI213" s="16">
        <v>1</v>
      </c>
      <c r="AJ213" s="34">
        <v>23416.894019497384</v>
      </c>
      <c r="AK213" s="34"/>
      <c r="AL213" s="34"/>
      <c r="AM213" s="34"/>
      <c r="AN213" s="34"/>
      <c r="AO213" s="34"/>
    </row>
    <row r="214" spans="2:41" x14ac:dyDescent="0.3">
      <c r="B214" s="22">
        <f t="shared" si="21"/>
        <v>537</v>
      </c>
      <c r="C214" s="16">
        <v>1</v>
      </c>
      <c r="D214" s="23">
        <v>5268.56</v>
      </c>
      <c r="E214" s="23">
        <v>9654.7686614746217</v>
      </c>
      <c r="F214" s="16"/>
      <c r="G214" s="16"/>
      <c r="I214" s="16"/>
      <c r="J214" s="16"/>
      <c r="K214" s="16"/>
      <c r="L214" s="16"/>
      <c r="N214" s="85">
        <f t="shared" si="18"/>
        <v>9654.7686614746217</v>
      </c>
      <c r="O214" s="85">
        <f t="shared" si="19"/>
        <v>9654.7686614746217</v>
      </c>
      <c r="P214" s="85">
        <f t="shared" si="20"/>
        <v>1500</v>
      </c>
      <c r="V214" s="16"/>
      <c r="W214" s="16"/>
      <c r="AA214" s="16"/>
      <c r="AB214" s="16"/>
      <c r="AD214" s="22" t="str">
        <f t="shared" si="22"/>
        <v/>
      </c>
      <c r="AE214" s="16"/>
      <c r="AF214" s="34"/>
      <c r="AH214" s="22">
        <f t="shared" si="23"/>
        <v>820</v>
      </c>
      <c r="AI214" s="16">
        <v>1</v>
      </c>
      <c r="AJ214" s="34">
        <v>23673.457541131338</v>
      </c>
      <c r="AK214" s="34"/>
      <c r="AL214" s="34"/>
      <c r="AM214" s="34"/>
      <c r="AN214" s="34"/>
      <c r="AO214" s="34"/>
    </row>
    <row r="215" spans="2:41" x14ac:dyDescent="0.3">
      <c r="B215" s="22">
        <f t="shared" si="21"/>
        <v>538</v>
      </c>
      <c r="C215" s="16">
        <v>1</v>
      </c>
      <c r="D215" s="23">
        <v>4856.0600000000004</v>
      </c>
      <c r="E215" s="23">
        <v>9662.5237236355224</v>
      </c>
      <c r="F215" s="16"/>
      <c r="G215" s="16"/>
      <c r="I215" s="16"/>
      <c r="J215" s="16"/>
      <c r="K215" s="16"/>
      <c r="L215" s="16"/>
      <c r="N215" s="85">
        <f t="shared" si="18"/>
        <v>9662.5237236355224</v>
      </c>
      <c r="O215" s="85">
        <f t="shared" si="19"/>
        <v>9662.5237236355224</v>
      </c>
      <c r="P215" s="85">
        <f t="shared" si="20"/>
        <v>1500</v>
      </c>
      <c r="V215" s="16"/>
      <c r="W215" s="16"/>
      <c r="AA215" s="16"/>
      <c r="AB215" s="16"/>
      <c r="AD215" s="22" t="str">
        <f t="shared" si="22"/>
        <v/>
      </c>
      <c r="AE215" s="16"/>
      <c r="AF215" s="34"/>
      <c r="AH215" s="22">
        <f t="shared" si="23"/>
        <v>821</v>
      </c>
      <c r="AI215" s="16">
        <v>1</v>
      </c>
      <c r="AJ215" s="34">
        <v>23796.59353415433</v>
      </c>
      <c r="AK215" s="34"/>
      <c r="AL215" s="34"/>
      <c r="AM215" s="34"/>
      <c r="AN215" s="34"/>
      <c r="AO215" s="34"/>
    </row>
    <row r="216" spans="2:41" x14ac:dyDescent="0.3">
      <c r="B216" s="22">
        <f t="shared" si="21"/>
        <v>539</v>
      </c>
      <c r="C216" s="16">
        <v>1</v>
      </c>
      <c r="D216" s="23">
        <v>4716.4399999999996</v>
      </c>
      <c r="E216" s="23">
        <v>9690.9219568231165</v>
      </c>
      <c r="F216" s="16"/>
      <c r="G216" s="16"/>
      <c r="I216" s="16"/>
      <c r="J216" s="16"/>
      <c r="K216" s="16"/>
      <c r="L216" s="16"/>
      <c r="N216" s="85">
        <f t="shared" si="18"/>
        <v>9690.9219568231165</v>
      </c>
      <c r="O216" s="85">
        <f t="shared" si="19"/>
        <v>9690.9219568231165</v>
      </c>
      <c r="P216" s="85">
        <f t="shared" si="20"/>
        <v>1500</v>
      </c>
      <c r="V216" s="16"/>
      <c r="W216" s="16"/>
      <c r="AA216" s="16"/>
      <c r="AB216" s="16"/>
      <c r="AD216" s="22" t="str">
        <f t="shared" si="22"/>
        <v/>
      </c>
      <c r="AE216" s="16"/>
      <c r="AF216" s="34"/>
      <c r="AH216" s="22">
        <f t="shared" si="23"/>
        <v>822</v>
      </c>
      <c r="AI216" s="16">
        <v>1</v>
      </c>
      <c r="AJ216" s="34">
        <v>24062.604848884264</v>
      </c>
      <c r="AK216" s="34"/>
      <c r="AL216" s="34"/>
      <c r="AM216" s="34"/>
      <c r="AN216" s="34"/>
      <c r="AO216" s="34"/>
    </row>
    <row r="217" spans="2:41" x14ac:dyDescent="0.3">
      <c r="B217" s="22">
        <f t="shared" si="21"/>
        <v>540</v>
      </c>
      <c r="C217" s="16">
        <v>1</v>
      </c>
      <c r="D217" s="23">
        <v>5829.78</v>
      </c>
      <c r="E217" s="23">
        <v>9704.4315130401683</v>
      </c>
      <c r="F217" s="16"/>
      <c r="G217" s="16"/>
      <c r="I217" s="16"/>
      <c r="J217" s="16"/>
      <c r="K217" s="16"/>
      <c r="L217" s="16"/>
      <c r="N217" s="85">
        <f t="shared" si="18"/>
        <v>9704.4315130401683</v>
      </c>
      <c r="O217" s="85">
        <f t="shared" si="19"/>
        <v>9704.4315130401683</v>
      </c>
      <c r="P217" s="85">
        <f t="shared" si="20"/>
        <v>1500</v>
      </c>
      <c r="V217" s="16"/>
      <c r="W217" s="16"/>
      <c r="AA217" s="16"/>
      <c r="AB217" s="16"/>
      <c r="AD217" s="22" t="str">
        <f t="shared" si="22"/>
        <v/>
      </c>
      <c r="AE217" s="16"/>
      <c r="AF217" s="34"/>
      <c r="AH217" s="22">
        <f t="shared" si="23"/>
        <v>823</v>
      </c>
      <c r="AI217" s="16">
        <v>1</v>
      </c>
      <c r="AJ217" s="34">
        <v>24161.27155516385</v>
      </c>
      <c r="AK217" s="34"/>
      <c r="AL217" s="34"/>
      <c r="AM217" s="34"/>
      <c r="AN217" s="34"/>
      <c r="AO217" s="34"/>
    </row>
    <row r="218" spans="2:41" x14ac:dyDescent="0.3">
      <c r="B218" s="22">
        <f t="shared" si="21"/>
        <v>541</v>
      </c>
      <c r="C218" s="16">
        <v>1</v>
      </c>
      <c r="D218" s="23">
        <v>5569.36</v>
      </c>
      <c r="E218" s="23">
        <v>9720.6048774271094</v>
      </c>
      <c r="F218" s="16"/>
      <c r="G218" s="16"/>
      <c r="I218" s="16"/>
      <c r="J218" s="16"/>
      <c r="K218" s="16"/>
      <c r="L218" s="16"/>
      <c r="N218" s="85">
        <f t="shared" si="18"/>
        <v>9720.6048774271094</v>
      </c>
      <c r="O218" s="85">
        <f t="shared" si="19"/>
        <v>9720.6048774271094</v>
      </c>
      <c r="P218" s="85">
        <f t="shared" si="20"/>
        <v>1500</v>
      </c>
      <c r="V218" s="16"/>
      <c r="W218" s="16"/>
      <c r="AA218" s="16"/>
      <c r="AB218" s="16"/>
      <c r="AD218" s="22" t="str">
        <f t="shared" si="22"/>
        <v/>
      </c>
      <c r="AE218" s="16"/>
      <c r="AF218" s="34"/>
      <c r="AH218" s="22">
        <f t="shared" si="23"/>
        <v>824</v>
      </c>
      <c r="AI218" s="16">
        <v>1</v>
      </c>
      <c r="AJ218" s="34">
        <v>24269.351997819489</v>
      </c>
      <c r="AK218" s="34"/>
      <c r="AL218" s="34"/>
      <c r="AM218" s="34"/>
      <c r="AN218" s="34"/>
      <c r="AO218" s="34"/>
    </row>
    <row r="219" spans="2:41" x14ac:dyDescent="0.3">
      <c r="B219" s="22">
        <f t="shared" si="21"/>
        <v>542</v>
      </c>
      <c r="C219" s="16">
        <v>1</v>
      </c>
      <c r="D219" s="23">
        <v>5145.3</v>
      </c>
      <c r="E219" s="23">
        <v>9815.1353652878424</v>
      </c>
      <c r="F219" s="16"/>
      <c r="G219" s="16"/>
      <c r="I219" s="16"/>
      <c r="J219" s="16"/>
      <c r="K219" s="16"/>
      <c r="L219" s="16"/>
      <c r="N219" s="85">
        <f t="shared" si="18"/>
        <v>9815.1353652878424</v>
      </c>
      <c r="O219" s="85">
        <f t="shared" si="19"/>
        <v>9815.1353652878424</v>
      </c>
      <c r="P219" s="85">
        <f t="shared" si="20"/>
        <v>1500</v>
      </c>
      <c r="V219" s="16"/>
      <c r="W219" s="16"/>
      <c r="AA219" s="16"/>
      <c r="AB219" s="16"/>
      <c r="AD219" s="22" t="str">
        <f t="shared" si="22"/>
        <v/>
      </c>
      <c r="AE219" s="16"/>
      <c r="AF219" s="34"/>
      <c r="AH219" s="22">
        <f t="shared" si="23"/>
        <v>825</v>
      </c>
      <c r="AI219" s="16">
        <v>1</v>
      </c>
      <c r="AJ219" s="34">
        <v>24744.452694054988</v>
      </c>
      <c r="AK219" s="34"/>
      <c r="AL219" s="34"/>
      <c r="AM219" s="34"/>
      <c r="AN219" s="34"/>
      <c r="AO219" s="34"/>
    </row>
    <row r="220" spans="2:41" x14ac:dyDescent="0.3">
      <c r="B220" s="22">
        <f t="shared" si="21"/>
        <v>543</v>
      </c>
      <c r="C220" s="16">
        <v>1</v>
      </c>
      <c r="D220" s="23">
        <v>5359.86</v>
      </c>
      <c r="E220" s="23">
        <v>9822.0782069277666</v>
      </c>
      <c r="F220" s="16"/>
      <c r="G220" s="16"/>
      <c r="I220" s="16"/>
      <c r="J220" s="16"/>
      <c r="K220" s="16"/>
      <c r="L220" s="16"/>
      <c r="N220" s="85">
        <f t="shared" si="18"/>
        <v>9822.0782069277666</v>
      </c>
      <c r="O220" s="85">
        <f t="shared" si="19"/>
        <v>9822.0782069277666</v>
      </c>
      <c r="P220" s="85">
        <f t="shared" si="20"/>
        <v>1500</v>
      </c>
      <c r="V220" s="16"/>
      <c r="W220" s="16"/>
      <c r="AA220" s="16"/>
      <c r="AB220" s="16"/>
      <c r="AD220" s="22" t="str">
        <f t="shared" si="22"/>
        <v/>
      </c>
      <c r="AE220" s="16"/>
      <c r="AF220" s="34"/>
      <c r="AH220" s="22">
        <f t="shared" si="23"/>
        <v>826</v>
      </c>
      <c r="AI220" s="16">
        <v>1</v>
      </c>
      <c r="AJ220" s="34">
        <v>25014.243065358998</v>
      </c>
      <c r="AK220" s="34"/>
      <c r="AL220" s="34"/>
      <c r="AM220" s="34"/>
      <c r="AN220" s="34"/>
      <c r="AO220" s="34"/>
    </row>
    <row r="221" spans="2:41" x14ac:dyDescent="0.3">
      <c r="B221" s="22">
        <f t="shared" si="21"/>
        <v>710</v>
      </c>
      <c r="C221" s="16">
        <v>167</v>
      </c>
      <c r="D221" s="23">
        <v>5635.4710778443114</v>
      </c>
      <c r="E221" s="23">
        <v>9835.993300108601</v>
      </c>
      <c r="F221" s="16"/>
      <c r="G221" s="16"/>
      <c r="I221" s="16"/>
      <c r="J221" s="16"/>
      <c r="K221" s="16"/>
      <c r="L221" s="16"/>
      <c r="N221" s="85">
        <f t="shared" si="18"/>
        <v>1642610.8811181365</v>
      </c>
      <c r="O221" s="85">
        <f t="shared" si="19"/>
        <v>1642610.8811181365</v>
      </c>
      <c r="P221" s="85">
        <f t="shared" si="20"/>
        <v>250500</v>
      </c>
      <c r="V221" s="16"/>
      <c r="W221" s="16"/>
      <c r="AA221" s="16"/>
      <c r="AB221" s="16"/>
      <c r="AD221" s="22" t="str">
        <f t="shared" si="22"/>
        <v/>
      </c>
      <c r="AE221" s="16"/>
      <c r="AF221" s="34"/>
      <c r="AH221" s="22">
        <f t="shared" si="23"/>
        <v>827</v>
      </c>
      <c r="AI221" s="16">
        <v>1</v>
      </c>
      <c r="AJ221" s="34">
        <v>25113.511598728408</v>
      </c>
      <c r="AK221" s="34"/>
      <c r="AL221" s="34"/>
      <c r="AM221" s="34"/>
      <c r="AN221" s="34"/>
      <c r="AO221" s="34"/>
    </row>
    <row r="222" spans="2:41" x14ac:dyDescent="0.3">
      <c r="B222" s="22">
        <f t="shared" si="21"/>
        <v>711</v>
      </c>
      <c r="C222" s="16">
        <v>1</v>
      </c>
      <c r="D222" s="23">
        <v>5426.08</v>
      </c>
      <c r="E222" s="23">
        <v>9943.4280218227013</v>
      </c>
      <c r="F222" s="16"/>
      <c r="G222" s="16"/>
      <c r="I222" s="16"/>
      <c r="J222" s="16"/>
      <c r="K222" s="16"/>
      <c r="L222" s="16"/>
      <c r="N222" s="85">
        <f t="shared" si="18"/>
        <v>9943.4280218227013</v>
      </c>
      <c r="O222" s="85">
        <f t="shared" si="19"/>
        <v>9943.4280218227013</v>
      </c>
      <c r="P222" s="85">
        <f t="shared" si="20"/>
        <v>1500</v>
      </c>
      <c r="V222" s="16"/>
      <c r="W222" s="16"/>
      <c r="AA222" s="16"/>
      <c r="AB222" s="16"/>
      <c r="AD222" s="22" t="str">
        <f t="shared" si="22"/>
        <v/>
      </c>
      <c r="AE222" s="16"/>
      <c r="AF222" s="34"/>
      <c r="AH222" s="22">
        <f t="shared" si="23"/>
        <v>828</v>
      </c>
      <c r="AI222" s="16">
        <v>1</v>
      </c>
      <c r="AJ222" s="34">
        <v>25241.75106172272</v>
      </c>
      <c r="AK222" s="34"/>
      <c r="AL222" s="34"/>
      <c r="AM222" s="34"/>
      <c r="AN222" s="34"/>
      <c r="AO222" s="34"/>
    </row>
    <row r="223" spans="2:41" x14ac:dyDescent="0.3">
      <c r="B223" s="22">
        <f t="shared" si="21"/>
        <v>712</v>
      </c>
      <c r="C223" s="16">
        <v>1</v>
      </c>
      <c r="D223" s="23">
        <v>5012.13</v>
      </c>
      <c r="E223" s="23">
        <v>9973.0697378008736</v>
      </c>
      <c r="F223" s="16"/>
      <c r="G223" s="16"/>
      <c r="I223" s="16"/>
      <c r="J223" s="16"/>
      <c r="K223" s="16"/>
      <c r="L223" s="16"/>
      <c r="N223" s="85">
        <f t="shared" si="18"/>
        <v>9973.0697378008736</v>
      </c>
      <c r="O223" s="85">
        <f t="shared" si="19"/>
        <v>9973.0697378008736</v>
      </c>
      <c r="P223" s="85">
        <f t="shared" si="20"/>
        <v>1500</v>
      </c>
      <c r="V223" s="16"/>
      <c r="W223" s="16"/>
      <c r="AA223" s="16"/>
      <c r="AB223" s="16"/>
      <c r="AD223" s="22" t="str">
        <f t="shared" si="22"/>
        <v/>
      </c>
      <c r="AE223" s="16"/>
      <c r="AF223" s="34"/>
      <c r="AH223" s="22">
        <f t="shared" si="23"/>
        <v>829</v>
      </c>
      <c r="AI223" s="16">
        <v>1</v>
      </c>
      <c r="AJ223" s="34">
        <v>25609.596216999973</v>
      </c>
      <c r="AK223" s="34"/>
      <c r="AL223" s="34"/>
      <c r="AM223" s="34"/>
      <c r="AN223" s="34"/>
      <c r="AO223" s="34"/>
    </row>
    <row r="224" spans="2:41" x14ac:dyDescent="0.3">
      <c r="B224" s="22">
        <f t="shared" si="21"/>
        <v>713</v>
      </c>
      <c r="C224" s="16">
        <v>1</v>
      </c>
      <c r="D224" s="23">
        <v>5285.37</v>
      </c>
      <c r="E224" s="23">
        <v>10082.331837916428</v>
      </c>
      <c r="F224" s="16"/>
      <c r="G224" s="16"/>
      <c r="I224" s="16"/>
      <c r="J224" s="16"/>
      <c r="K224" s="16"/>
      <c r="L224" s="16"/>
      <c r="N224" s="85">
        <f t="shared" si="18"/>
        <v>10082.331837916428</v>
      </c>
      <c r="O224" s="85">
        <f t="shared" si="19"/>
        <v>10082.331837916428</v>
      </c>
      <c r="P224" s="85">
        <f t="shared" si="20"/>
        <v>1500</v>
      </c>
      <c r="V224" s="16"/>
      <c r="W224" s="16"/>
      <c r="AA224" s="16"/>
      <c r="AB224" s="16"/>
      <c r="AD224" s="22" t="str">
        <f t="shared" si="22"/>
        <v/>
      </c>
      <c r="AE224" s="16"/>
      <c r="AF224" s="34"/>
      <c r="AH224" s="22">
        <f t="shared" si="23"/>
        <v>874</v>
      </c>
      <c r="AI224" s="16">
        <v>45</v>
      </c>
      <c r="AJ224" s="34">
        <v>26215.39854663609</v>
      </c>
      <c r="AK224" s="34"/>
      <c r="AL224" s="34"/>
      <c r="AM224" s="34"/>
      <c r="AN224" s="34"/>
      <c r="AO224" s="34"/>
    </row>
    <row r="225" spans="2:41" x14ac:dyDescent="0.3">
      <c r="B225" s="22">
        <f t="shared" si="21"/>
        <v>715</v>
      </c>
      <c r="C225" s="16">
        <v>2</v>
      </c>
      <c r="D225" s="23">
        <v>5502.28</v>
      </c>
      <c r="E225" s="23">
        <v>10083.066437633543</v>
      </c>
      <c r="F225" s="16"/>
      <c r="G225" s="16"/>
      <c r="I225" s="16"/>
      <c r="J225" s="16"/>
      <c r="K225" s="16"/>
      <c r="L225" s="16"/>
      <c r="N225" s="85">
        <f t="shared" si="18"/>
        <v>20166.132875267085</v>
      </c>
      <c r="O225" s="85">
        <f t="shared" si="19"/>
        <v>20166.132875267085</v>
      </c>
      <c r="P225" s="85">
        <f t="shared" si="20"/>
        <v>3000</v>
      </c>
      <c r="V225" s="16"/>
      <c r="W225" s="16"/>
      <c r="AA225" s="16"/>
      <c r="AB225" s="16"/>
      <c r="AD225" s="22" t="str">
        <f t="shared" si="22"/>
        <v/>
      </c>
      <c r="AE225" s="16"/>
      <c r="AF225" s="34"/>
      <c r="AH225" s="22">
        <f t="shared" si="23"/>
        <v>875</v>
      </c>
      <c r="AI225" s="16">
        <v>1</v>
      </c>
      <c r="AJ225" s="34">
        <v>26429.135727400346</v>
      </c>
      <c r="AK225" s="34"/>
      <c r="AL225" s="34"/>
      <c r="AM225" s="34"/>
      <c r="AN225" s="34"/>
      <c r="AO225" s="34"/>
    </row>
    <row r="226" spans="2:41" x14ac:dyDescent="0.3">
      <c r="B226" s="22">
        <f t="shared" si="21"/>
        <v>716</v>
      </c>
      <c r="C226" s="16">
        <v>1</v>
      </c>
      <c r="D226" s="23">
        <v>4910.67</v>
      </c>
      <c r="E226" s="23">
        <v>10182.508117893427</v>
      </c>
      <c r="F226" s="16"/>
      <c r="G226" s="16"/>
      <c r="I226" s="16"/>
      <c r="J226" s="16"/>
      <c r="K226" s="16"/>
      <c r="L226" s="16"/>
      <c r="N226" s="85">
        <f t="shared" si="18"/>
        <v>10182.508117893427</v>
      </c>
      <c r="O226" s="85">
        <f t="shared" si="19"/>
        <v>10182.508117893427</v>
      </c>
      <c r="P226" s="85">
        <f t="shared" si="20"/>
        <v>1500</v>
      </c>
      <c r="V226" s="16"/>
      <c r="W226" s="16"/>
      <c r="AA226" s="16"/>
      <c r="AB226" s="16"/>
      <c r="AD226" s="22" t="str">
        <f t="shared" si="22"/>
        <v/>
      </c>
      <c r="AE226" s="16"/>
      <c r="AF226" s="34"/>
      <c r="AH226" s="22">
        <f t="shared" si="23"/>
        <v>876</v>
      </c>
      <c r="AI226" s="16">
        <v>1</v>
      </c>
      <c r="AJ226" s="34">
        <v>26465.099938837971</v>
      </c>
      <c r="AK226" s="34"/>
      <c r="AL226" s="34"/>
      <c r="AM226" s="34"/>
      <c r="AN226" s="34"/>
      <c r="AO226" s="34"/>
    </row>
    <row r="227" spans="2:41" x14ac:dyDescent="0.3">
      <c r="B227" s="22">
        <f t="shared" si="21"/>
        <v>717</v>
      </c>
      <c r="C227" s="16">
        <v>1</v>
      </c>
      <c r="D227" s="23">
        <v>6190.25</v>
      </c>
      <c r="E227" s="23">
        <v>10304.480987892664</v>
      </c>
      <c r="F227" s="16"/>
      <c r="G227" s="16"/>
      <c r="I227" s="16"/>
      <c r="J227" s="16"/>
      <c r="K227" s="16"/>
      <c r="L227" s="16"/>
      <c r="N227" s="85">
        <f t="shared" si="18"/>
        <v>10304.480987892664</v>
      </c>
      <c r="O227" s="85">
        <f t="shared" si="19"/>
        <v>10304.480987892664</v>
      </c>
      <c r="P227" s="85">
        <f t="shared" si="20"/>
        <v>1500</v>
      </c>
      <c r="V227" s="16"/>
      <c r="W227" s="16"/>
      <c r="AA227" s="16"/>
      <c r="AB227" s="16"/>
      <c r="AD227" s="22" t="str">
        <f t="shared" si="22"/>
        <v/>
      </c>
      <c r="AE227" s="16"/>
      <c r="AF227" s="34"/>
      <c r="AH227" s="22">
        <f t="shared" si="23"/>
        <v>877</v>
      </c>
      <c r="AI227" s="16">
        <v>1</v>
      </c>
      <c r="AJ227" s="34">
        <v>26877.079422654224</v>
      </c>
      <c r="AK227" s="34"/>
      <c r="AL227" s="34"/>
      <c r="AM227" s="34"/>
      <c r="AN227" s="34"/>
      <c r="AO227" s="34"/>
    </row>
    <row r="228" spans="2:41" x14ac:dyDescent="0.3">
      <c r="B228" s="22">
        <f t="shared" si="21"/>
        <v>721</v>
      </c>
      <c r="C228" s="16">
        <v>4</v>
      </c>
      <c r="D228" s="23">
        <v>6209.875</v>
      </c>
      <c r="E228" s="23">
        <v>10337.14936790759</v>
      </c>
      <c r="F228" s="16"/>
      <c r="G228" s="16"/>
      <c r="I228" s="16"/>
      <c r="J228" s="16"/>
      <c r="K228" s="16"/>
      <c r="L228" s="16"/>
      <c r="N228" s="85">
        <f t="shared" si="18"/>
        <v>41348.597471630361</v>
      </c>
      <c r="O228" s="85">
        <f t="shared" si="19"/>
        <v>41348</v>
      </c>
      <c r="P228" s="85">
        <f t="shared" si="20"/>
        <v>6000</v>
      </c>
      <c r="V228" s="16"/>
      <c r="W228" s="16"/>
      <c r="AA228" s="16"/>
      <c r="AB228" s="16"/>
      <c r="AD228" s="22" t="str">
        <f t="shared" si="22"/>
        <v/>
      </c>
      <c r="AE228" s="16"/>
      <c r="AF228" s="34"/>
      <c r="AH228" s="22">
        <f t="shared" si="23"/>
        <v>878</v>
      </c>
      <c r="AI228" s="16">
        <v>1</v>
      </c>
      <c r="AJ228" s="34">
        <v>27175.668536600602</v>
      </c>
      <c r="AK228" s="34"/>
      <c r="AL228" s="34"/>
      <c r="AM228" s="34"/>
      <c r="AN228" s="34"/>
      <c r="AO228" s="34"/>
    </row>
    <row r="229" spans="2:41" x14ac:dyDescent="0.3">
      <c r="B229" s="22">
        <f t="shared" si="21"/>
        <v>722</v>
      </c>
      <c r="C229" s="16">
        <v>1</v>
      </c>
      <c r="D229" s="23">
        <v>5658.72</v>
      </c>
      <c r="E229" s="23">
        <v>10369.746670828399</v>
      </c>
      <c r="F229" s="16"/>
      <c r="G229" s="16"/>
      <c r="I229" s="16"/>
      <c r="J229" s="16"/>
      <c r="K229" s="16"/>
      <c r="L229" s="16"/>
      <c r="N229" s="85">
        <f t="shared" si="18"/>
        <v>10369.746670828399</v>
      </c>
      <c r="O229" s="85">
        <f t="shared" si="19"/>
        <v>10337</v>
      </c>
      <c r="P229" s="85">
        <f t="shared" si="20"/>
        <v>1500</v>
      </c>
      <c r="V229" s="16"/>
      <c r="W229" s="16"/>
      <c r="AA229" s="16"/>
      <c r="AB229" s="16"/>
      <c r="AD229" s="22" t="str">
        <f t="shared" si="22"/>
        <v/>
      </c>
      <c r="AE229" s="16"/>
      <c r="AF229" s="34"/>
      <c r="AH229" s="22">
        <f t="shared" si="23"/>
        <v>879</v>
      </c>
      <c r="AI229" s="16">
        <v>1</v>
      </c>
      <c r="AJ229" s="34">
        <v>27414.400305309489</v>
      </c>
      <c r="AK229" s="34"/>
      <c r="AL229" s="34"/>
      <c r="AM229" s="34"/>
      <c r="AN229" s="34"/>
      <c r="AO229" s="34"/>
    </row>
    <row r="230" spans="2:41" x14ac:dyDescent="0.3">
      <c r="B230" s="22">
        <f t="shared" si="21"/>
        <v>723</v>
      </c>
      <c r="C230" s="16">
        <v>1</v>
      </c>
      <c r="D230" s="23">
        <v>6057.22</v>
      </c>
      <c r="E230" s="23">
        <v>10572.10205044189</v>
      </c>
      <c r="F230" s="16"/>
      <c r="G230" s="16"/>
      <c r="I230" s="16"/>
      <c r="J230" s="16"/>
      <c r="K230" s="16"/>
      <c r="L230" s="16"/>
      <c r="N230" s="85">
        <f t="shared" si="18"/>
        <v>10572.10205044189</v>
      </c>
      <c r="O230" s="85">
        <f t="shared" si="19"/>
        <v>10337</v>
      </c>
      <c r="P230" s="85">
        <f t="shared" si="20"/>
        <v>1500</v>
      </c>
      <c r="V230" s="16"/>
      <c r="W230" s="16"/>
      <c r="AA230" s="16"/>
      <c r="AB230" s="16"/>
      <c r="AD230" s="22" t="str">
        <f t="shared" si="22"/>
        <v/>
      </c>
      <c r="AE230" s="16"/>
      <c r="AF230" s="34"/>
      <c r="AH230" s="22">
        <f t="shared" si="23"/>
        <v>880</v>
      </c>
      <c r="AI230" s="16">
        <v>1</v>
      </c>
      <c r="AJ230" s="34">
        <v>27496.856501313552</v>
      </c>
      <c r="AK230" s="34"/>
      <c r="AL230" s="34"/>
      <c r="AM230" s="34"/>
      <c r="AN230" s="34"/>
      <c r="AO230" s="34"/>
    </row>
    <row r="231" spans="2:41" x14ac:dyDescent="0.3">
      <c r="B231" s="22">
        <f t="shared" si="21"/>
        <v>724</v>
      </c>
      <c r="C231" s="16">
        <v>1</v>
      </c>
      <c r="D231" s="23">
        <v>5101.8100000000004</v>
      </c>
      <c r="E231" s="23">
        <v>10578.84601102291</v>
      </c>
      <c r="F231" s="16"/>
      <c r="G231" s="16"/>
      <c r="I231" s="16"/>
      <c r="J231" s="16"/>
      <c r="K231" s="16"/>
      <c r="L231" s="16"/>
      <c r="N231" s="85">
        <f t="shared" si="18"/>
        <v>10578.84601102291</v>
      </c>
      <c r="O231" s="85">
        <f t="shared" si="19"/>
        <v>10337</v>
      </c>
      <c r="P231" s="85">
        <f t="shared" si="20"/>
        <v>1500</v>
      </c>
      <c r="V231" s="16"/>
      <c r="W231" s="16"/>
      <c r="AA231" s="16"/>
      <c r="AB231" s="16"/>
      <c r="AD231" s="22" t="str">
        <f t="shared" si="22"/>
        <v/>
      </c>
      <c r="AE231" s="16"/>
      <c r="AF231" s="34"/>
      <c r="AH231" s="22">
        <f t="shared" si="23"/>
        <v>884</v>
      </c>
      <c r="AI231" s="16">
        <v>4</v>
      </c>
      <c r="AJ231" s="34">
        <v>27609.517296441336</v>
      </c>
      <c r="AK231" s="34"/>
      <c r="AL231" s="34"/>
      <c r="AM231" s="34"/>
      <c r="AN231" s="34"/>
      <c r="AO231" s="34"/>
    </row>
    <row r="232" spans="2:41" x14ac:dyDescent="0.3">
      <c r="B232" s="22">
        <f t="shared" si="21"/>
        <v>726</v>
      </c>
      <c r="C232" s="16">
        <v>2</v>
      </c>
      <c r="D232" s="23">
        <v>5551.44</v>
      </c>
      <c r="E232" s="23">
        <v>10589.884957587221</v>
      </c>
      <c r="F232" s="16"/>
      <c r="G232" s="16"/>
      <c r="I232" s="16"/>
      <c r="J232" s="16"/>
      <c r="K232" s="16"/>
      <c r="L232" s="16"/>
      <c r="N232" s="85">
        <f t="shared" si="18"/>
        <v>21179.769915174442</v>
      </c>
      <c r="O232" s="85">
        <f t="shared" si="19"/>
        <v>20674</v>
      </c>
      <c r="P232" s="85">
        <f t="shared" si="20"/>
        <v>3000</v>
      </c>
      <c r="V232" s="16"/>
      <c r="W232" s="16"/>
      <c r="AA232" s="16"/>
      <c r="AB232" s="16"/>
      <c r="AD232" s="22" t="str">
        <f t="shared" si="22"/>
        <v/>
      </c>
      <c r="AE232" s="16"/>
      <c r="AF232" s="34"/>
      <c r="AH232" s="22">
        <f t="shared" si="23"/>
        <v>885</v>
      </c>
      <c r="AI232" s="16">
        <v>1</v>
      </c>
      <c r="AJ232" s="34">
        <v>27665.088346570072</v>
      </c>
      <c r="AK232" s="34"/>
      <c r="AL232" s="34"/>
      <c r="AM232" s="34"/>
      <c r="AN232" s="34"/>
      <c r="AO232" s="34"/>
    </row>
    <row r="233" spans="2:41" x14ac:dyDescent="0.3">
      <c r="B233" s="22">
        <f t="shared" si="21"/>
        <v>728</v>
      </c>
      <c r="C233" s="16">
        <v>2</v>
      </c>
      <c r="D233" s="23">
        <v>6380.2550000000001</v>
      </c>
      <c r="E233" s="23">
        <v>10620.769168516154</v>
      </c>
      <c r="F233" s="16"/>
      <c r="G233" s="16"/>
      <c r="I233" s="16"/>
      <c r="J233" s="16"/>
      <c r="K233" s="16"/>
      <c r="L233" s="16"/>
      <c r="N233" s="85">
        <f t="shared" si="18"/>
        <v>21241.538337032307</v>
      </c>
      <c r="O233" s="85">
        <f t="shared" si="19"/>
        <v>20674</v>
      </c>
      <c r="P233" s="85">
        <f t="shared" si="20"/>
        <v>3000</v>
      </c>
      <c r="V233" s="16"/>
      <c r="W233" s="16"/>
      <c r="AA233" s="16"/>
      <c r="AB233" s="16"/>
      <c r="AD233" s="22" t="str">
        <f t="shared" si="22"/>
        <v/>
      </c>
      <c r="AE233" s="16"/>
      <c r="AF233" s="34"/>
      <c r="AH233" s="22">
        <f t="shared" si="23"/>
        <v>886</v>
      </c>
      <c r="AI233" s="16">
        <v>1</v>
      </c>
      <c r="AJ233" s="34">
        <v>27854.304122666766</v>
      </c>
      <c r="AK233" s="34"/>
      <c r="AL233" s="34"/>
      <c r="AM233" s="34"/>
      <c r="AN233" s="34"/>
      <c r="AO233" s="34"/>
    </row>
    <row r="234" spans="2:41" x14ac:dyDescent="0.3">
      <c r="B234" s="22">
        <f t="shared" si="21"/>
        <v>729</v>
      </c>
      <c r="C234" s="16">
        <v>1</v>
      </c>
      <c r="D234" s="23">
        <v>5199.87</v>
      </c>
      <c r="E234" s="23">
        <v>10684.230978370513</v>
      </c>
      <c r="F234" s="16"/>
      <c r="G234" s="16"/>
      <c r="I234" s="16"/>
      <c r="J234" s="16"/>
      <c r="K234" s="16"/>
      <c r="L234" s="16"/>
      <c r="N234" s="85">
        <f t="shared" si="18"/>
        <v>10684.230978370513</v>
      </c>
      <c r="O234" s="85">
        <f t="shared" si="19"/>
        <v>10337</v>
      </c>
      <c r="P234" s="85">
        <f t="shared" si="20"/>
        <v>1500</v>
      </c>
      <c r="V234" s="16"/>
      <c r="W234" s="16"/>
      <c r="AA234" s="16"/>
      <c r="AB234" s="16"/>
      <c r="AD234" s="22" t="str">
        <f t="shared" si="22"/>
        <v/>
      </c>
      <c r="AE234" s="16"/>
      <c r="AF234" s="34"/>
      <c r="AH234" s="22">
        <f t="shared" si="23"/>
        <v>887</v>
      </c>
      <c r="AI234" s="16">
        <v>1</v>
      </c>
      <c r="AJ234" s="34">
        <v>28295.219991659906</v>
      </c>
      <c r="AK234" s="34"/>
      <c r="AL234" s="34"/>
      <c r="AM234" s="34"/>
      <c r="AN234" s="34"/>
      <c r="AO234" s="34"/>
    </row>
    <row r="235" spans="2:41" x14ac:dyDescent="0.3">
      <c r="B235" s="22">
        <f t="shared" si="21"/>
        <v>730</v>
      </c>
      <c r="C235" s="16">
        <v>1</v>
      </c>
      <c r="D235" s="23">
        <v>6126.77</v>
      </c>
      <c r="E235" s="23">
        <v>10693.492671487225</v>
      </c>
      <c r="F235" s="16"/>
      <c r="G235" s="16"/>
      <c r="I235" s="16"/>
      <c r="J235" s="16"/>
      <c r="K235" s="16"/>
      <c r="L235" s="16"/>
      <c r="N235" s="85">
        <f t="shared" si="18"/>
        <v>10693.492671487225</v>
      </c>
      <c r="O235" s="85">
        <f t="shared" si="19"/>
        <v>10337</v>
      </c>
      <c r="P235" s="85">
        <f t="shared" si="20"/>
        <v>1500</v>
      </c>
      <c r="V235" s="16"/>
      <c r="W235" s="16"/>
      <c r="AA235" s="16"/>
      <c r="AB235" s="16"/>
      <c r="AD235" s="22" t="str">
        <f t="shared" si="22"/>
        <v/>
      </c>
      <c r="AE235" s="16"/>
      <c r="AF235" s="34"/>
      <c r="AH235" s="22">
        <f t="shared" si="23"/>
        <v>888</v>
      </c>
      <c r="AI235" s="16">
        <v>1</v>
      </c>
      <c r="AJ235" s="34">
        <v>29397.363790052837</v>
      </c>
      <c r="AK235" s="34"/>
      <c r="AL235" s="34"/>
      <c r="AM235" s="34"/>
      <c r="AN235" s="34"/>
      <c r="AO235" s="34"/>
    </row>
    <row r="236" spans="2:41" x14ac:dyDescent="0.3">
      <c r="B236" s="22">
        <f t="shared" si="21"/>
        <v>732</v>
      </c>
      <c r="C236" s="16">
        <v>2</v>
      </c>
      <c r="D236" s="23">
        <v>5377.3</v>
      </c>
      <c r="E236" s="23">
        <v>10699.680156156492</v>
      </c>
      <c r="F236" s="16"/>
      <c r="G236" s="16"/>
      <c r="I236" s="16"/>
      <c r="J236" s="16"/>
      <c r="K236" s="16"/>
      <c r="L236" s="16"/>
      <c r="N236" s="85">
        <f t="shared" si="18"/>
        <v>21399.360312312983</v>
      </c>
      <c r="O236" s="85">
        <f t="shared" si="19"/>
        <v>20674</v>
      </c>
      <c r="P236" s="85">
        <f t="shared" si="20"/>
        <v>3000</v>
      </c>
      <c r="V236" s="16"/>
      <c r="W236" s="16"/>
      <c r="AA236" s="16"/>
      <c r="AB236" s="16"/>
      <c r="AD236" s="22" t="str">
        <f t="shared" si="22"/>
        <v/>
      </c>
      <c r="AE236" s="16"/>
      <c r="AF236" s="34"/>
      <c r="AH236" s="22">
        <f t="shared" si="23"/>
        <v>889</v>
      </c>
      <c r="AI236" s="16">
        <v>1</v>
      </c>
      <c r="AJ236" s="34">
        <v>29831.16478570889</v>
      </c>
      <c r="AK236" s="34"/>
      <c r="AL236" s="34"/>
      <c r="AM236" s="34"/>
      <c r="AN236" s="34"/>
      <c r="AO236" s="34"/>
    </row>
    <row r="237" spans="2:41" x14ac:dyDescent="0.3">
      <c r="B237" s="22">
        <f t="shared" si="21"/>
        <v>733</v>
      </c>
      <c r="C237" s="16">
        <v>1</v>
      </c>
      <c r="D237" s="23">
        <v>6242.74</v>
      </c>
      <c r="E237" s="23">
        <v>10895.903459734929</v>
      </c>
      <c r="F237" s="16"/>
      <c r="G237" s="16"/>
      <c r="I237" s="16"/>
      <c r="J237" s="16"/>
      <c r="K237" s="16"/>
      <c r="L237" s="16"/>
      <c r="N237" s="85">
        <f t="shared" si="18"/>
        <v>10895.903459734929</v>
      </c>
      <c r="O237" s="85">
        <f t="shared" si="19"/>
        <v>10337</v>
      </c>
      <c r="P237" s="85">
        <f t="shared" si="20"/>
        <v>1500</v>
      </c>
      <c r="V237" s="16"/>
      <c r="W237" s="16"/>
      <c r="AA237" s="16"/>
      <c r="AB237" s="16"/>
      <c r="AD237" s="22" t="str">
        <f t="shared" si="22"/>
        <v/>
      </c>
      <c r="AE237" s="16"/>
      <c r="AF237" s="34"/>
      <c r="AH237" s="22">
        <f t="shared" si="23"/>
        <v>890</v>
      </c>
      <c r="AI237" s="16">
        <v>1</v>
      </c>
      <c r="AJ237" s="34">
        <v>29831.828027060394</v>
      </c>
      <c r="AK237" s="34"/>
      <c r="AL237" s="34"/>
      <c r="AM237" s="34"/>
      <c r="AN237" s="34"/>
      <c r="AO237" s="34"/>
    </row>
    <row r="238" spans="2:41" x14ac:dyDescent="0.3">
      <c r="B238" s="22">
        <f t="shared" si="21"/>
        <v>735</v>
      </c>
      <c r="C238" s="16">
        <v>2</v>
      </c>
      <c r="D238" s="23">
        <v>5311.6350000000002</v>
      </c>
      <c r="E238" s="23">
        <v>10913.875772432208</v>
      </c>
      <c r="F238" s="16"/>
      <c r="G238" s="16"/>
      <c r="I238" s="16"/>
      <c r="J238" s="16"/>
      <c r="K238" s="16"/>
      <c r="L238" s="16"/>
      <c r="N238" s="85">
        <f t="shared" si="18"/>
        <v>21827.751544864415</v>
      </c>
      <c r="O238" s="85">
        <f t="shared" si="19"/>
        <v>20674</v>
      </c>
      <c r="P238" s="85">
        <f t="shared" si="20"/>
        <v>3000</v>
      </c>
      <c r="V238" s="16"/>
      <c r="W238" s="16"/>
      <c r="AA238" s="16"/>
      <c r="AB238" s="16"/>
      <c r="AD238" s="22" t="str">
        <f t="shared" si="22"/>
        <v/>
      </c>
      <c r="AE238" s="16"/>
      <c r="AF238" s="34"/>
      <c r="AH238" s="22">
        <f t="shared" si="23"/>
        <v>892</v>
      </c>
      <c r="AI238" s="16">
        <v>2</v>
      </c>
      <c r="AJ238" s="34">
        <v>30495.201304335747</v>
      </c>
      <c r="AK238" s="34"/>
      <c r="AL238" s="34"/>
      <c r="AM238" s="34"/>
      <c r="AN238" s="34"/>
      <c r="AO238" s="34"/>
    </row>
    <row r="239" spans="2:41" x14ac:dyDescent="0.3">
      <c r="B239" s="22">
        <f t="shared" si="21"/>
        <v>736</v>
      </c>
      <c r="C239" s="16">
        <v>1</v>
      </c>
      <c r="D239" s="23">
        <v>6018.82</v>
      </c>
      <c r="E239" s="23">
        <v>11029.638974417427</v>
      </c>
      <c r="F239" s="16"/>
      <c r="G239" s="16"/>
      <c r="I239" s="16"/>
      <c r="J239" s="16"/>
      <c r="K239" s="16"/>
      <c r="L239" s="16"/>
      <c r="N239" s="85">
        <f t="shared" si="18"/>
        <v>11029.638974417427</v>
      </c>
      <c r="O239" s="85">
        <f t="shared" si="19"/>
        <v>10337</v>
      </c>
      <c r="P239" s="85">
        <f t="shared" si="20"/>
        <v>1500</v>
      </c>
      <c r="V239" s="16"/>
      <c r="W239" s="16"/>
      <c r="AA239" s="16"/>
      <c r="AB239" s="16"/>
      <c r="AD239" s="22" t="str">
        <f t="shared" si="22"/>
        <v/>
      </c>
      <c r="AE239" s="16"/>
      <c r="AF239" s="34"/>
      <c r="AH239" s="22">
        <f t="shared" si="23"/>
        <v>894</v>
      </c>
      <c r="AI239" s="16">
        <v>2</v>
      </c>
      <c r="AJ239" s="34">
        <v>32186.554055516117</v>
      </c>
      <c r="AK239" s="34"/>
      <c r="AL239" s="34"/>
      <c r="AM239" s="34"/>
      <c r="AN239" s="34"/>
      <c r="AO239" s="34"/>
    </row>
    <row r="240" spans="2:41" x14ac:dyDescent="0.3">
      <c r="B240" s="22">
        <f t="shared" si="21"/>
        <v>737</v>
      </c>
      <c r="C240" s="16">
        <v>1</v>
      </c>
      <c r="D240" s="23">
        <v>6320.03</v>
      </c>
      <c r="E240" s="23">
        <v>11030.803259887249</v>
      </c>
      <c r="F240" s="16"/>
      <c r="G240" s="16"/>
      <c r="I240" s="16"/>
      <c r="J240" s="16"/>
      <c r="K240" s="16"/>
      <c r="L240" s="16"/>
      <c r="N240" s="85">
        <f t="shared" si="18"/>
        <v>11030.803259887249</v>
      </c>
      <c r="O240" s="85">
        <f t="shared" si="19"/>
        <v>10337</v>
      </c>
      <c r="P240" s="85">
        <f t="shared" si="20"/>
        <v>1500</v>
      </c>
      <c r="V240" s="16"/>
      <c r="W240" s="16"/>
      <c r="AA240" s="16"/>
      <c r="AB240" s="16"/>
      <c r="AD240" s="22" t="str">
        <f t="shared" si="22"/>
        <v/>
      </c>
      <c r="AE240" s="16"/>
      <c r="AF240" s="34"/>
      <c r="AH240" s="22">
        <f t="shared" si="23"/>
        <v>895</v>
      </c>
      <c r="AI240" s="16">
        <v>1</v>
      </c>
      <c r="AJ240" s="34">
        <v>32257.441279275292</v>
      </c>
      <c r="AK240" s="34"/>
      <c r="AL240" s="34"/>
      <c r="AM240" s="34"/>
      <c r="AN240" s="34"/>
      <c r="AO240" s="34"/>
    </row>
    <row r="241" spans="2:41" x14ac:dyDescent="0.3">
      <c r="B241" s="22">
        <f t="shared" si="21"/>
        <v>738</v>
      </c>
      <c r="C241" s="16">
        <v>1</v>
      </c>
      <c r="D241" s="23">
        <v>5330.32</v>
      </c>
      <c r="E241" s="23">
        <v>11052.672378915644</v>
      </c>
      <c r="F241" s="16"/>
      <c r="G241" s="16"/>
      <c r="I241" s="16"/>
      <c r="J241" s="16"/>
      <c r="K241" s="16"/>
      <c r="L241" s="16"/>
      <c r="N241" s="85">
        <f t="shared" si="18"/>
        <v>11052.672378915644</v>
      </c>
      <c r="O241" s="85">
        <f t="shared" si="19"/>
        <v>10337</v>
      </c>
      <c r="P241" s="85">
        <f t="shared" si="20"/>
        <v>1500</v>
      </c>
      <c r="V241" s="16"/>
      <c r="W241" s="16"/>
      <c r="AA241" s="16"/>
      <c r="AB241" s="16"/>
      <c r="AD241" s="22" t="str">
        <f t="shared" si="22"/>
        <v/>
      </c>
      <c r="AE241" s="16"/>
      <c r="AF241" s="34"/>
      <c r="AH241" s="22">
        <f t="shared" si="23"/>
        <v>896</v>
      </c>
      <c r="AI241" s="16">
        <v>1</v>
      </c>
      <c r="AJ241" s="34">
        <v>33381.736115672415</v>
      </c>
      <c r="AK241" s="34"/>
      <c r="AL241" s="34"/>
      <c r="AM241" s="34"/>
      <c r="AN241" s="34"/>
      <c r="AO241" s="34"/>
    </row>
    <row r="242" spans="2:41" x14ac:dyDescent="0.3">
      <c r="B242" s="22">
        <f t="shared" si="21"/>
        <v>739</v>
      </c>
      <c r="C242" s="16">
        <v>1</v>
      </c>
      <c r="D242" s="23">
        <v>6362.1</v>
      </c>
      <c r="E242" s="23">
        <v>11104.231058986854</v>
      </c>
      <c r="F242" s="16"/>
      <c r="G242" s="16"/>
      <c r="I242" s="16"/>
      <c r="J242" s="16"/>
      <c r="K242" s="16"/>
      <c r="L242" s="16"/>
      <c r="N242" s="85">
        <f t="shared" si="18"/>
        <v>11104.231058986854</v>
      </c>
      <c r="O242" s="85">
        <f t="shared" si="19"/>
        <v>10337</v>
      </c>
      <c r="P242" s="85">
        <f t="shared" si="20"/>
        <v>1500</v>
      </c>
      <c r="V242" s="16"/>
      <c r="W242" s="16"/>
      <c r="AA242" s="16"/>
      <c r="AB242" s="16"/>
      <c r="AD242" s="22" t="str">
        <f t="shared" si="22"/>
        <v/>
      </c>
      <c r="AE242" s="16"/>
      <c r="AF242" s="34"/>
      <c r="AH242" s="22">
        <f t="shared" si="23"/>
        <v>897</v>
      </c>
      <c r="AI242" s="16">
        <v>1</v>
      </c>
      <c r="AJ242" s="34">
        <v>34262.411048354494</v>
      </c>
      <c r="AK242" s="34"/>
      <c r="AL242" s="34"/>
      <c r="AM242" s="34"/>
      <c r="AN242" s="34"/>
      <c r="AO242" s="34"/>
    </row>
    <row r="243" spans="2:41" x14ac:dyDescent="0.3">
      <c r="B243" s="22">
        <f t="shared" si="21"/>
        <v>740</v>
      </c>
      <c r="C243" s="16">
        <v>1</v>
      </c>
      <c r="D243" s="23">
        <v>5363.78</v>
      </c>
      <c r="E243" s="23">
        <v>11122.053282463372</v>
      </c>
      <c r="F243" s="16"/>
      <c r="G243" s="16"/>
      <c r="I243" s="16"/>
      <c r="J243" s="16"/>
      <c r="K243" s="16"/>
      <c r="L243" s="16"/>
      <c r="N243" s="85">
        <f t="shared" si="18"/>
        <v>11122.053282463372</v>
      </c>
      <c r="O243" s="85">
        <f t="shared" si="19"/>
        <v>10337</v>
      </c>
      <c r="P243" s="85">
        <f t="shared" si="20"/>
        <v>1500</v>
      </c>
      <c r="V243" s="16"/>
      <c r="W243" s="16"/>
      <c r="AA243" s="16"/>
      <c r="AB243" s="16"/>
      <c r="AD243" s="22" t="str">
        <f t="shared" si="22"/>
        <v/>
      </c>
      <c r="AE243" s="16"/>
      <c r="AF243" s="34"/>
      <c r="AH243" s="22">
        <f t="shared" si="23"/>
        <v>898</v>
      </c>
      <c r="AI243" s="16">
        <v>1</v>
      </c>
      <c r="AJ243" s="34">
        <v>34268.090241389022</v>
      </c>
      <c r="AK243" s="34"/>
      <c r="AL243" s="34"/>
      <c r="AM243" s="34"/>
      <c r="AN243" s="34"/>
      <c r="AO243" s="34"/>
    </row>
    <row r="244" spans="2:41" x14ac:dyDescent="0.3">
      <c r="B244" s="22">
        <f t="shared" si="21"/>
        <v>741</v>
      </c>
      <c r="C244" s="16">
        <v>1</v>
      </c>
      <c r="D244" s="23">
        <v>6106.18</v>
      </c>
      <c r="E244" s="23">
        <v>11189.728370811588</v>
      </c>
      <c r="F244" s="16"/>
      <c r="G244" s="16"/>
      <c r="I244" s="16"/>
      <c r="J244" s="16"/>
      <c r="K244" s="16"/>
      <c r="L244" s="16"/>
      <c r="N244" s="85">
        <f t="shared" si="18"/>
        <v>11189.728370811588</v>
      </c>
      <c r="O244" s="85">
        <f t="shared" si="19"/>
        <v>10337</v>
      </c>
      <c r="P244" s="85">
        <f t="shared" si="20"/>
        <v>1500</v>
      </c>
      <c r="V244" s="16"/>
      <c r="W244" s="16"/>
      <c r="AA244" s="16"/>
      <c r="AB244" s="16"/>
      <c r="AD244" s="22" t="str">
        <f t="shared" si="22"/>
        <v/>
      </c>
      <c r="AE244" s="16"/>
      <c r="AF244" s="34"/>
      <c r="AH244" s="22">
        <f t="shared" si="23"/>
        <v>900</v>
      </c>
      <c r="AI244" s="16">
        <v>2</v>
      </c>
      <c r="AJ244" s="34">
        <v>35231.412102007489</v>
      </c>
      <c r="AK244" s="34"/>
      <c r="AL244" s="34"/>
      <c r="AM244" s="34"/>
      <c r="AN244" s="34"/>
      <c r="AO244" s="34"/>
    </row>
    <row r="245" spans="2:41" x14ac:dyDescent="0.3">
      <c r="B245" s="22">
        <f t="shared" si="21"/>
        <v>742</v>
      </c>
      <c r="C245" s="16">
        <v>1</v>
      </c>
      <c r="D245" s="23">
        <v>6418.68</v>
      </c>
      <c r="E245" s="23">
        <v>11202.984205482109</v>
      </c>
      <c r="F245" s="16"/>
      <c r="G245" s="16"/>
      <c r="I245" s="16"/>
      <c r="J245" s="16"/>
      <c r="K245" s="16"/>
      <c r="L245" s="16"/>
      <c r="N245" s="85">
        <f t="shared" si="18"/>
        <v>11202.984205482109</v>
      </c>
      <c r="O245" s="85">
        <f t="shared" si="19"/>
        <v>10337</v>
      </c>
      <c r="P245" s="85">
        <f t="shared" si="20"/>
        <v>1500</v>
      </c>
      <c r="V245" s="16"/>
      <c r="W245" s="16"/>
      <c r="AA245" s="16"/>
      <c r="AB245" s="16"/>
      <c r="AD245" s="22" t="str">
        <f t="shared" si="22"/>
        <v/>
      </c>
      <c r="AE245" s="16"/>
      <c r="AF245" s="34"/>
      <c r="AH245" s="22">
        <f t="shared" si="23"/>
        <v>901</v>
      </c>
      <c r="AI245" s="16">
        <v>1</v>
      </c>
      <c r="AJ245" s="34">
        <v>35648.699031843069</v>
      </c>
      <c r="AK245" s="34"/>
      <c r="AL245" s="34"/>
      <c r="AM245" s="34"/>
      <c r="AN245" s="34"/>
      <c r="AO245" s="34"/>
    </row>
    <row r="246" spans="2:41" x14ac:dyDescent="0.3">
      <c r="B246" s="22">
        <f t="shared" si="21"/>
        <v>743</v>
      </c>
      <c r="C246" s="16">
        <v>1</v>
      </c>
      <c r="D246" s="23">
        <v>5412.92</v>
      </c>
      <c r="E246" s="23">
        <v>11223.947412778234</v>
      </c>
      <c r="F246" s="16"/>
      <c r="G246" s="16"/>
      <c r="I246" s="16"/>
      <c r="J246" s="16"/>
      <c r="K246" s="16"/>
      <c r="L246" s="16"/>
      <c r="N246" s="85">
        <f t="shared" si="18"/>
        <v>11223.947412778234</v>
      </c>
      <c r="O246" s="85">
        <f t="shared" si="19"/>
        <v>10337</v>
      </c>
      <c r="P246" s="85">
        <f t="shared" si="20"/>
        <v>1500</v>
      </c>
      <c r="V246" s="16"/>
      <c r="W246" s="16"/>
      <c r="AA246" s="16"/>
      <c r="AB246" s="16"/>
      <c r="AD246" s="22" t="str">
        <f t="shared" si="22"/>
        <v/>
      </c>
      <c r="AE246" s="16"/>
      <c r="AF246" s="34"/>
      <c r="AH246" s="22">
        <f t="shared" si="23"/>
        <v>902</v>
      </c>
      <c r="AI246" s="16">
        <v>1</v>
      </c>
      <c r="AJ246" s="34">
        <v>36842.376381075504</v>
      </c>
      <c r="AK246" s="34"/>
      <c r="AL246" s="34"/>
      <c r="AM246" s="34"/>
      <c r="AN246" s="34"/>
      <c r="AO246" s="34"/>
    </row>
    <row r="247" spans="2:41" x14ac:dyDescent="0.3">
      <c r="B247" s="22">
        <f t="shared" si="21"/>
        <v>744</v>
      </c>
      <c r="C247" s="16">
        <v>1</v>
      </c>
      <c r="D247" s="23">
        <v>5474.05</v>
      </c>
      <c r="E247" s="23">
        <v>11247.591687320857</v>
      </c>
      <c r="F247" s="16"/>
      <c r="G247" s="16"/>
      <c r="I247" s="16"/>
      <c r="J247" s="16"/>
      <c r="K247" s="16"/>
      <c r="L247" s="16"/>
      <c r="N247" s="85">
        <f t="shared" si="18"/>
        <v>11247.591687320857</v>
      </c>
      <c r="O247" s="85">
        <f t="shared" si="19"/>
        <v>10337</v>
      </c>
      <c r="P247" s="85">
        <f t="shared" si="20"/>
        <v>1500</v>
      </c>
      <c r="V247" s="16"/>
      <c r="W247" s="16"/>
      <c r="AA247" s="16"/>
      <c r="AB247" s="16"/>
      <c r="AD247" s="22" t="str">
        <f t="shared" si="22"/>
        <v/>
      </c>
      <c r="AE247" s="16"/>
      <c r="AF247" s="34"/>
      <c r="AH247" s="22">
        <f t="shared" si="23"/>
        <v>903</v>
      </c>
      <c r="AI247" s="16">
        <v>1</v>
      </c>
      <c r="AJ247" s="34">
        <v>37867.764964223235</v>
      </c>
      <c r="AK247" s="34"/>
      <c r="AL247" s="34"/>
      <c r="AM247" s="34"/>
      <c r="AN247" s="34"/>
      <c r="AO247" s="34"/>
    </row>
    <row r="248" spans="2:41" x14ac:dyDescent="0.3">
      <c r="B248" s="22">
        <f t="shared" si="21"/>
        <v>745</v>
      </c>
      <c r="C248" s="16">
        <v>1</v>
      </c>
      <c r="D248" s="23">
        <v>5901.66</v>
      </c>
      <c r="E248" s="23">
        <v>11257.961980818347</v>
      </c>
      <c r="F248" s="16"/>
      <c r="G248" s="16"/>
      <c r="I248" s="16"/>
      <c r="J248" s="16"/>
      <c r="K248" s="16"/>
      <c r="L248" s="16"/>
      <c r="N248" s="85">
        <f t="shared" si="18"/>
        <v>11257.961980818347</v>
      </c>
      <c r="O248" s="85">
        <f t="shared" si="19"/>
        <v>10337</v>
      </c>
      <c r="P248" s="85">
        <f t="shared" si="20"/>
        <v>1500</v>
      </c>
      <c r="V248" s="16"/>
      <c r="W248" s="16"/>
      <c r="AA248" s="16"/>
      <c r="AB248" s="16"/>
      <c r="AD248" s="22" t="str">
        <f t="shared" si="22"/>
        <v/>
      </c>
      <c r="AE248" s="16"/>
      <c r="AF248" s="34"/>
      <c r="AH248" s="22">
        <f t="shared" si="23"/>
        <v>904</v>
      </c>
      <c r="AI248" s="16">
        <v>1</v>
      </c>
      <c r="AJ248" s="34">
        <v>40181.290428033652</v>
      </c>
      <c r="AK248" s="34"/>
      <c r="AL248" s="34"/>
      <c r="AM248" s="34"/>
      <c r="AN248" s="34"/>
      <c r="AO248" s="34"/>
    </row>
    <row r="249" spans="2:41" x14ac:dyDescent="0.3">
      <c r="B249" s="22">
        <f t="shared" si="21"/>
        <v>747</v>
      </c>
      <c r="C249" s="16">
        <v>2</v>
      </c>
      <c r="D249" s="23">
        <v>5301</v>
      </c>
      <c r="E249" s="23">
        <v>11307.077948376036</v>
      </c>
      <c r="F249" s="16"/>
      <c r="G249" s="16"/>
      <c r="I249" s="16"/>
      <c r="J249" s="16"/>
      <c r="K249" s="16"/>
      <c r="L249" s="16"/>
      <c r="N249" s="85">
        <f t="shared" si="18"/>
        <v>22614.155896752072</v>
      </c>
      <c r="O249" s="85">
        <f t="shared" si="19"/>
        <v>20674</v>
      </c>
      <c r="P249" s="85">
        <f t="shared" si="20"/>
        <v>3000</v>
      </c>
      <c r="V249" s="16"/>
      <c r="W249" s="16"/>
      <c r="AA249" s="16"/>
      <c r="AB249" s="16"/>
      <c r="AD249" s="22" t="str">
        <f t="shared" si="22"/>
        <v/>
      </c>
      <c r="AE249" s="16"/>
      <c r="AF249" s="34"/>
      <c r="AH249" s="22">
        <f t="shared" si="23"/>
        <v>905</v>
      </c>
      <c r="AI249" s="16">
        <v>1</v>
      </c>
      <c r="AJ249" s="34">
        <v>41954.223459759298</v>
      </c>
      <c r="AK249" s="34"/>
      <c r="AL249" s="34"/>
      <c r="AM249" s="34"/>
      <c r="AN249" s="34"/>
      <c r="AO249" s="34"/>
    </row>
    <row r="250" spans="2:41" x14ac:dyDescent="0.3">
      <c r="B250" s="22">
        <f t="shared" si="21"/>
        <v>748</v>
      </c>
      <c r="C250" s="16">
        <v>1</v>
      </c>
      <c r="D250" s="23">
        <v>5555.94</v>
      </c>
      <c r="E250" s="23">
        <v>11415.851985139603</v>
      </c>
      <c r="F250" s="16"/>
      <c r="G250" s="16"/>
      <c r="I250" s="16"/>
      <c r="J250" s="16"/>
      <c r="K250" s="16"/>
      <c r="L250" s="16"/>
      <c r="N250" s="85">
        <f t="shared" si="18"/>
        <v>11415.851985139603</v>
      </c>
      <c r="O250" s="85">
        <f t="shared" si="19"/>
        <v>10337</v>
      </c>
      <c r="P250" s="85">
        <f t="shared" si="20"/>
        <v>1500</v>
      </c>
      <c r="V250" s="16"/>
      <c r="W250" s="16"/>
      <c r="AA250" s="16"/>
      <c r="AB250" s="16"/>
      <c r="AD250" s="22" t="str">
        <f t="shared" si="22"/>
        <v/>
      </c>
      <c r="AE250" s="16"/>
      <c r="AF250" s="34"/>
      <c r="AH250" s="22">
        <f t="shared" si="23"/>
        <v>906</v>
      </c>
      <c r="AI250" s="16">
        <v>1</v>
      </c>
      <c r="AJ250" s="34">
        <v>42068.326768940446</v>
      </c>
      <c r="AK250" s="34"/>
      <c r="AL250" s="34"/>
      <c r="AM250" s="34"/>
      <c r="AN250" s="34"/>
      <c r="AO250" s="34"/>
    </row>
    <row r="251" spans="2:41" x14ac:dyDescent="0.3">
      <c r="B251" s="22">
        <f t="shared" si="21"/>
        <v>750</v>
      </c>
      <c r="C251" s="16">
        <v>2</v>
      </c>
      <c r="D251" s="23">
        <v>8069.23</v>
      </c>
      <c r="E251" s="23">
        <v>11468.604810494731</v>
      </c>
      <c r="F251" s="16"/>
      <c r="G251" s="16"/>
      <c r="I251" s="16"/>
      <c r="J251" s="16"/>
      <c r="K251" s="16"/>
      <c r="L251" s="16"/>
      <c r="N251" s="85">
        <f t="shared" si="18"/>
        <v>22937.209620989463</v>
      </c>
      <c r="O251" s="85">
        <f t="shared" si="19"/>
        <v>20674</v>
      </c>
      <c r="P251" s="85">
        <f t="shared" si="20"/>
        <v>3000</v>
      </c>
      <c r="V251" s="16"/>
      <c r="W251" s="16"/>
      <c r="AA251" s="16"/>
      <c r="AB251" s="16"/>
      <c r="AD251" s="22" t="str">
        <f t="shared" si="22"/>
        <v/>
      </c>
      <c r="AE251" s="16"/>
      <c r="AF251" s="34"/>
      <c r="AH251" s="22">
        <f t="shared" si="23"/>
        <v>907</v>
      </c>
      <c r="AI251" s="16">
        <v>1</v>
      </c>
      <c r="AJ251" s="34">
        <v>44466.93375688693</v>
      </c>
      <c r="AK251" s="34"/>
      <c r="AL251" s="34"/>
      <c r="AM251" s="34"/>
      <c r="AN251" s="34"/>
      <c r="AO251" s="34"/>
    </row>
    <row r="252" spans="2:41" x14ac:dyDescent="0.3">
      <c r="B252" s="22">
        <f t="shared" si="21"/>
        <v>751</v>
      </c>
      <c r="C252" s="16">
        <v>1</v>
      </c>
      <c r="D252" s="23">
        <v>6911.24</v>
      </c>
      <c r="E252" s="23">
        <v>11504.663169139098</v>
      </c>
      <c r="F252" s="16"/>
      <c r="G252" s="16"/>
      <c r="I252" s="16"/>
      <c r="J252" s="16"/>
      <c r="K252" s="16"/>
      <c r="L252" s="16"/>
      <c r="N252" s="85">
        <f t="shared" si="18"/>
        <v>11504.663169139098</v>
      </c>
      <c r="O252" s="85">
        <f t="shared" si="19"/>
        <v>10337</v>
      </c>
      <c r="P252" s="85">
        <f t="shared" si="20"/>
        <v>1500</v>
      </c>
      <c r="V252" s="16"/>
      <c r="W252" s="16"/>
      <c r="AA252" s="16"/>
      <c r="AB252" s="16"/>
      <c r="AD252" s="22" t="str">
        <f t="shared" si="22"/>
        <v/>
      </c>
      <c r="AE252" s="16"/>
      <c r="AF252" s="34"/>
      <c r="AH252" s="22">
        <f t="shared" si="23"/>
        <v>909</v>
      </c>
      <c r="AI252" s="16">
        <v>2</v>
      </c>
      <c r="AJ252" s="34">
        <v>48822.116504570557</v>
      </c>
      <c r="AK252" s="34"/>
      <c r="AL252" s="34"/>
      <c r="AM252" s="34"/>
      <c r="AN252" s="34"/>
      <c r="AO252" s="34"/>
    </row>
    <row r="253" spans="2:41" x14ac:dyDescent="0.3">
      <c r="B253" s="22">
        <f t="shared" si="21"/>
        <v>762</v>
      </c>
      <c r="C253" s="16">
        <v>11</v>
      </c>
      <c r="D253" s="23">
        <v>8100.9172727272726</v>
      </c>
      <c r="E253" s="23">
        <v>11513.641178082649</v>
      </c>
      <c r="F253" s="16"/>
      <c r="G253" s="16"/>
      <c r="I253" s="16"/>
      <c r="J253" s="16"/>
      <c r="K253" s="16"/>
      <c r="L253" s="16"/>
      <c r="N253" s="85">
        <f t="shared" si="18"/>
        <v>126650.05295890915</v>
      </c>
      <c r="O253" s="85">
        <f t="shared" si="19"/>
        <v>113707</v>
      </c>
      <c r="P253" s="85">
        <f t="shared" si="20"/>
        <v>16500</v>
      </c>
      <c r="V253" s="16"/>
      <c r="W253" s="16"/>
      <c r="AA253" s="16"/>
      <c r="AB253" s="16"/>
      <c r="AD253" s="22" t="str">
        <f t="shared" si="22"/>
        <v/>
      </c>
      <c r="AE253" s="16"/>
      <c r="AF253" s="34"/>
      <c r="AH253" s="22">
        <f t="shared" si="23"/>
        <v>910</v>
      </c>
      <c r="AI253" s="16">
        <v>1</v>
      </c>
      <c r="AJ253" s="34">
        <v>54953.787226160617</v>
      </c>
      <c r="AK253" s="34"/>
      <c r="AL253" s="34"/>
      <c r="AM253" s="34"/>
      <c r="AN253" s="34"/>
      <c r="AO253" s="34"/>
    </row>
    <row r="254" spans="2:41" x14ac:dyDescent="0.3">
      <c r="B254" s="22">
        <f t="shared" si="21"/>
        <v>764</v>
      </c>
      <c r="C254" s="16">
        <v>2</v>
      </c>
      <c r="D254" s="23">
        <v>6917.0649999999996</v>
      </c>
      <c r="E254" s="23">
        <v>11514.359643716776</v>
      </c>
      <c r="F254" s="16"/>
      <c r="G254" s="16"/>
      <c r="I254" s="16"/>
      <c r="J254" s="16"/>
      <c r="K254" s="16"/>
      <c r="L254" s="16"/>
      <c r="N254" s="85">
        <f t="shared" si="18"/>
        <v>23028.719287433552</v>
      </c>
      <c r="O254" s="85">
        <f t="shared" si="19"/>
        <v>20674</v>
      </c>
      <c r="P254" s="85">
        <f t="shared" si="20"/>
        <v>3000</v>
      </c>
      <c r="V254" s="16"/>
      <c r="W254" s="16"/>
      <c r="AA254" s="16"/>
      <c r="AB254" s="16"/>
      <c r="AD254" s="22" t="str">
        <f t="shared" si="22"/>
        <v/>
      </c>
      <c r="AE254" s="16"/>
      <c r="AF254" s="34"/>
      <c r="AH254" s="22">
        <f t="shared" si="23"/>
        <v>911</v>
      </c>
      <c r="AI254" s="16">
        <v>1</v>
      </c>
      <c r="AJ254" s="34">
        <v>56804.611485367117</v>
      </c>
      <c r="AK254" s="34"/>
      <c r="AL254" s="34"/>
      <c r="AM254" s="34"/>
      <c r="AN254" s="34"/>
      <c r="AO254" s="34"/>
    </row>
    <row r="255" spans="2:41" x14ac:dyDescent="0.3">
      <c r="B255" s="22">
        <f t="shared" si="21"/>
        <v>765</v>
      </c>
      <c r="C255" s="16">
        <v>1</v>
      </c>
      <c r="D255" s="23">
        <v>6293.97</v>
      </c>
      <c r="E255" s="23">
        <v>11533.858267204212</v>
      </c>
      <c r="F255" s="16"/>
      <c r="G255" s="16"/>
      <c r="I255" s="16"/>
      <c r="J255" s="16"/>
      <c r="K255" s="16"/>
      <c r="L255" s="16"/>
      <c r="N255" s="85">
        <f t="shared" si="18"/>
        <v>11533.858267204212</v>
      </c>
      <c r="O255" s="85">
        <f t="shared" si="19"/>
        <v>10337</v>
      </c>
      <c r="P255" s="85">
        <f t="shared" si="20"/>
        <v>1500</v>
      </c>
      <c r="V255" s="16"/>
      <c r="W255" s="16"/>
      <c r="AA255" s="16"/>
      <c r="AB255" s="16"/>
      <c r="AD255" s="22" t="str">
        <f t="shared" si="22"/>
        <v/>
      </c>
      <c r="AE255" s="16"/>
      <c r="AF255" s="34"/>
      <c r="AH255" s="22">
        <f t="shared" si="23"/>
        <v>912</v>
      </c>
      <c r="AI255" s="16">
        <v>1</v>
      </c>
      <c r="AJ255" s="34">
        <v>57810.048505953877</v>
      </c>
      <c r="AK255" s="34"/>
      <c r="AL255" s="34"/>
      <c r="AM255" s="34"/>
      <c r="AN255" s="34"/>
      <c r="AO255" s="34"/>
    </row>
    <row r="256" spans="2:41" x14ac:dyDescent="0.3">
      <c r="B256" s="22">
        <f t="shared" si="21"/>
        <v>766</v>
      </c>
      <c r="C256" s="16">
        <v>1</v>
      </c>
      <c r="D256" s="23">
        <v>6706.03</v>
      </c>
      <c r="E256" s="23">
        <v>11704.516843258923</v>
      </c>
      <c r="F256" s="16"/>
      <c r="G256" s="16"/>
      <c r="I256" s="16"/>
      <c r="J256" s="16"/>
      <c r="K256" s="16"/>
      <c r="L256" s="16"/>
      <c r="N256" s="85">
        <f t="shared" si="18"/>
        <v>11704.516843258923</v>
      </c>
      <c r="O256" s="85">
        <f t="shared" si="19"/>
        <v>10337</v>
      </c>
      <c r="P256" s="85">
        <f t="shared" si="20"/>
        <v>1500</v>
      </c>
      <c r="V256" s="16"/>
      <c r="W256" s="16"/>
      <c r="AA256" s="16"/>
      <c r="AB256" s="16"/>
      <c r="AD256" s="22" t="str">
        <f t="shared" si="22"/>
        <v/>
      </c>
      <c r="AE256" s="16"/>
      <c r="AF256" s="34"/>
      <c r="AH256" s="22">
        <f t="shared" si="23"/>
        <v>913</v>
      </c>
      <c r="AI256" s="16">
        <v>1</v>
      </c>
      <c r="AJ256" s="34">
        <v>62425.120954605103</v>
      </c>
      <c r="AK256" s="34"/>
      <c r="AL256" s="34"/>
      <c r="AM256" s="34"/>
      <c r="AN256" s="34"/>
      <c r="AO256" s="34"/>
    </row>
    <row r="257" spans="2:41" x14ac:dyDescent="0.3">
      <c r="B257" s="22">
        <f t="shared" si="21"/>
        <v>767</v>
      </c>
      <c r="C257" s="16">
        <v>1</v>
      </c>
      <c r="D257" s="23">
        <v>6174.65</v>
      </c>
      <c r="E257" s="23">
        <v>11778.715640152093</v>
      </c>
      <c r="F257" s="16"/>
      <c r="G257" s="16"/>
      <c r="I257" s="16"/>
      <c r="J257" s="16"/>
      <c r="K257" s="16"/>
      <c r="L257" s="16"/>
      <c r="N257" s="85">
        <f t="shared" si="18"/>
        <v>11778.715640152093</v>
      </c>
      <c r="O257" s="85">
        <f t="shared" si="19"/>
        <v>10337</v>
      </c>
      <c r="P257" s="85">
        <f t="shared" si="20"/>
        <v>1500</v>
      </c>
      <c r="V257" s="16"/>
      <c r="W257" s="16"/>
      <c r="AA257" s="16"/>
      <c r="AB257" s="16"/>
      <c r="AD257" s="22" t="str">
        <f t="shared" si="22"/>
        <v/>
      </c>
      <c r="AE257" s="16"/>
      <c r="AF257" s="34"/>
      <c r="AH257" s="22">
        <f t="shared" si="23"/>
        <v>914</v>
      </c>
      <c r="AI257" s="16">
        <v>1</v>
      </c>
      <c r="AJ257" s="34">
        <v>65674.053903784938</v>
      </c>
      <c r="AK257" s="34"/>
      <c r="AL257" s="34"/>
      <c r="AM257" s="34"/>
      <c r="AN257" s="34"/>
      <c r="AO257" s="34"/>
    </row>
    <row r="258" spans="2:41" x14ac:dyDescent="0.3">
      <c r="B258" s="22">
        <f t="shared" si="21"/>
        <v>768</v>
      </c>
      <c r="C258" s="16">
        <v>1</v>
      </c>
      <c r="D258" s="23">
        <v>5704.83</v>
      </c>
      <c r="E258" s="23">
        <v>11829.236700124822</v>
      </c>
      <c r="F258" s="16"/>
      <c r="G258" s="16"/>
      <c r="I258" s="16"/>
      <c r="J258" s="16"/>
      <c r="K258" s="16"/>
      <c r="L258" s="16"/>
      <c r="N258" s="85">
        <f t="shared" si="18"/>
        <v>11829.236700124822</v>
      </c>
      <c r="O258" s="85">
        <f t="shared" si="19"/>
        <v>10337</v>
      </c>
      <c r="P258" s="85">
        <f t="shared" si="20"/>
        <v>1500</v>
      </c>
      <c r="V258" s="16"/>
      <c r="W258" s="16"/>
      <c r="AA258" s="16"/>
      <c r="AB258" s="16"/>
      <c r="AD258" s="22" t="str">
        <f t="shared" si="22"/>
        <v/>
      </c>
      <c r="AE258" s="16"/>
      <c r="AF258" s="34"/>
      <c r="AH258" s="22">
        <f t="shared" si="23"/>
        <v>915</v>
      </c>
      <c r="AI258" s="16">
        <v>1</v>
      </c>
      <c r="AJ258" s="34">
        <v>66970.969053159293</v>
      </c>
      <c r="AK258" s="34"/>
      <c r="AL258" s="34"/>
      <c r="AM258" s="34"/>
      <c r="AN258" s="34"/>
      <c r="AO258" s="34"/>
    </row>
    <row r="259" spans="2:41" x14ac:dyDescent="0.3">
      <c r="B259" s="22">
        <f t="shared" si="21"/>
        <v>769</v>
      </c>
      <c r="C259" s="16">
        <v>1</v>
      </c>
      <c r="D259" s="23">
        <v>6204.8</v>
      </c>
      <c r="E259" s="23">
        <v>11836.22955212291</v>
      </c>
      <c r="F259" s="16"/>
      <c r="G259" s="16"/>
      <c r="I259" s="16"/>
      <c r="J259" s="16"/>
      <c r="K259" s="16"/>
      <c r="L259" s="16"/>
      <c r="N259" s="85">
        <f t="shared" si="18"/>
        <v>11836.22955212291</v>
      </c>
      <c r="O259" s="85">
        <f t="shared" si="19"/>
        <v>10337</v>
      </c>
      <c r="P259" s="85">
        <f t="shared" si="20"/>
        <v>1500</v>
      </c>
      <c r="V259" s="16"/>
      <c r="W259" s="16"/>
      <c r="AA259" s="16"/>
      <c r="AB259" s="16"/>
      <c r="AD259" s="22" t="str">
        <f t="shared" si="22"/>
        <v/>
      </c>
      <c r="AE259" s="16"/>
      <c r="AF259" s="34"/>
      <c r="AH259" s="22">
        <f t="shared" si="23"/>
        <v>916</v>
      </c>
      <c r="AI259" s="16">
        <v>1</v>
      </c>
      <c r="AJ259" s="34">
        <v>74108.782757520632</v>
      </c>
      <c r="AK259" s="34"/>
      <c r="AL259" s="34"/>
      <c r="AM259" s="34"/>
      <c r="AN259" s="34"/>
      <c r="AO259" s="34"/>
    </row>
    <row r="260" spans="2:41" x14ac:dyDescent="0.3">
      <c r="B260" s="22">
        <f t="shared" si="21"/>
        <v>770</v>
      </c>
      <c r="C260" s="16">
        <v>1</v>
      </c>
      <c r="D260" s="23">
        <v>5954.67</v>
      </c>
      <c r="E260" s="23">
        <v>11848.523317549769</v>
      </c>
      <c r="F260" s="16"/>
      <c r="G260" s="16"/>
      <c r="I260" s="16"/>
      <c r="J260" s="16"/>
      <c r="K260" s="16"/>
      <c r="L260" s="16"/>
      <c r="N260" s="85">
        <f t="shared" si="18"/>
        <v>11848.523317549769</v>
      </c>
      <c r="O260" s="85">
        <f t="shared" si="19"/>
        <v>10337</v>
      </c>
      <c r="P260" s="85">
        <f t="shared" si="20"/>
        <v>1500</v>
      </c>
      <c r="V260" s="16"/>
      <c r="W260" s="16"/>
      <c r="AA260" s="16"/>
      <c r="AB260" s="16"/>
      <c r="AD260" s="22" t="str">
        <f t="shared" si="22"/>
        <v/>
      </c>
      <c r="AE260" s="16"/>
      <c r="AF260" s="34"/>
      <c r="AH260" s="22">
        <f t="shared" si="23"/>
        <v>917</v>
      </c>
      <c r="AI260" s="16">
        <v>1</v>
      </c>
      <c r="AJ260" s="34">
        <v>82025.944631086881</v>
      </c>
      <c r="AK260" s="34"/>
      <c r="AL260" s="34"/>
      <c r="AM260" s="34"/>
      <c r="AN260" s="34"/>
      <c r="AO260" s="34"/>
    </row>
    <row r="261" spans="2:41" x14ac:dyDescent="0.3">
      <c r="B261" s="22">
        <f t="shared" si="21"/>
        <v>772</v>
      </c>
      <c r="C261" s="16">
        <v>2</v>
      </c>
      <c r="D261" s="23">
        <v>5960.53</v>
      </c>
      <c r="E261" s="23">
        <v>11860.183467758066</v>
      </c>
      <c r="F261" s="16"/>
      <c r="G261" s="16"/>
      <c r="I261" s="16"/>
      <c r="J261" s="16"/>
      <c r="K261" s="16"/>
      <c r="L261" s="16"/>
      <c r="N261" s="85">
        <f t="shared" si="18"/>
        <v>23720.366935516133</v>
      </c>
      <c r="O261" s="85">
        <f t="shared" si="19"/>
        <v>20674</v>
      </c>
      <c r="P261" s="85">
        <f t="shared" si="20"/>
        <v>3000</v>
      </c>
      <c r="V261" s="16"/>
      <c r="W261" s="16"/>
      <c r="AA261" s="16"/>
      <c r="AB261" s="16"/>
      <c r="AD261" s="22" t="str">
        <f t="shared" si="22"/>
        <v/>
      </c>
      <c r="AE261" s="16"/>
      <c r="AF261" s="34"/>
      <c r="AH261" s="22">
        <f t="shared" si="23"/>
        <v>918</v>
      </c>
      <c r="AI261" s="16">
        <v>1</v>
      </c>
      <c r="AJ261" s="34">
        <v>91479.487562386581</v>
      </c>
      <c r="AK261" s="34"/>
      <c r="AL261" s="34"/>
      <c r="AM261" s="34"/>
      <c r="AN261" s="34"/>
      <c r="AO261" s="34"/>
    </row>
    <row r="262" spans="2:41" x14ac:dyDescent="0.3">
      <c r="B262" s="22">
        <f t="shared" si="21"/>
        <v>773</v>
      </c>
      <c r="C262" s="16">
        <v>1</v>
      </c>
      <c r="D262" s="23">
        <v>6020.79</v>
      </c>
      <c r="E262" s="23">
        <v>11980.088015804482</v>
      </c>
      <c r="F262" s="16"/>
      <c r="G262" s="16"/>
      <c r="I262" s="16"/>
      <c r="J262" s="16"/>
      <c r="K262" s="16"/>
      <c r="L262" s="16"/>
      <c r="N262" s="85">
        <f t="shared" si="18"/>
        <v>11980.088015804482</v>
      </c>
      <c r="O262" s="85">
        <f t="shared" si="19"/>
        <v>10337</v>
      </c>
      <c r="P262" s="85">
        <f t="shared" si="20"/>
        <v>1500</v>
      </c>
      <c r="V262" s="16"/>
      <c r="W262" s="16"/>
      <c r="AA262" s="16"/>
      <c r="AB262" s="16"/>
      <c r="AD262" s="22" t="str">
        <f t="shared" si="22"/>
        <v/>
      </c>
      <c r="AE262" s="16"/>
      <c r="AF262" s="34"/>
      <c r="AH262" s="22">
        <f t="shared" si="23"/>
        <v>920</v>
      </c>
      <c r="AI262" s="16">
        <v>2</v>
      </c>
      <c r="AJ262" s="34">
        <v>108232.42583950666</v>
      </c>
      <c r="AK262" s="34"/>
      <c r="AL262" s="34"/>
      <c r="AM262" s="34"/>
      <c r="AN262" s="34"/>
      <c r="AO262" s="34"/>
    </row>
    <row r="263" spans="2:41" x14ac:dyDescent="0.3">
      <c r="B263" s="22">
        <f t="shared" si="21"/>
        <v>775</v>
      </c>
      <c r="C263" s="16">
        <v>2</v>
      </c>
      <c r="D263" s="23">
        <v>6073.3149999999996</v>
      </c>
      <c r="E263" s="23">
        <v>12084.60156353329</v>
      </c>
      <c r="F263" s="16"/>
      <c r="G263" s="16"/>
      <c r="I263" s="16"/>
      <c r="J263" s="16"/>
      <c r="K263" s="16"/>
      <c r="L263" s="16"/>
      <c r="N263" s="85">
        <f t="shared" si="18"/>
        <v>24169.203127066579</v>
      </c>
      <c r="O263" s="85">
        <f t="shared" si="19"/>
        <v>20674</v>
      </c>
      <c r="P263" s="85">
        <f t="shared" si="20"/>
        <v>3000</v>
      </c>
      <c r="V263" s="16"/>
      <c r="W263" s="16"/>
      <c r="AA263" s="16"/>
      <c r="AB263" s="16"/>
      <c r="AD263" s="22" t="str">
        <f t="shared" si="22"/>
        <v/>
      </c>
      <c r="AE263" s="16"/>
      <c r="AF263" s="34"/>
      <c r="AH263" s="22" t="str">
        <f t="shared" si="23"/>
        <v/>
      </c>
      <c r="AI263" s="16"/>
      <c r="AJ263" s="34"/>
      <c r="AK263" s="34"/>
      <c r="AL263" s="34"/>
      <c r="AM263" s="34"/>
      <c r="AN263" s="34"/>
      <c r="AO263" s="34"/>
    </row>
    <row r="264" spans="2:41" x14ac:dyDescent="0.3">
      <c r="B264" s="22">
        <f t="shared" si="21"/>
        <v>776</v>
      </c>
      <c r="C264" s="16">
        <v>1</v>
      </c>
      <c r="D264" s="23">
        <v>6939.86</v>
      </c>
      <c r="E264" s="23">
        <v>12112.63717279208</v>
      </c>
      <c r="F264" s="16"/>
      <c r="G264" s="16"/>
      <c r="I264" s="16"/>
      <c r="J264" s="16"/>
      <c r="K264" s="16"/>
      <c r="L264" s="16"/>
      <c r="N264" s="85">
        <f t="shared" si="18"/>
        <v>12112.63717279208</v>
      </c>
      <c r="O264" s="85">
        <f t="shared" si="19"/>
        <v>10337</v>
      </c>
      <c r="P264" s="85">
        <f t="shared" si="20"/>
        <v>1500</v>
      </c>
      <c r="V264" s="16"/>
      <c r="W264" s="16"/>
      <c r="AA264" s="16"/>
      <c r="AB264" s="16"/>
      <c r="AD264" s="22" t="str">
        <f t="shared" si="22"/>
        <v/>
      </c>
      <c r="AE264" s="16"/>
      <c r="AF264" s="34"/>
      <c r="AH264" s="22" t="str">
        <f t="shared" si="23"/>
        <v/>
      </c>
      <c r="AI264" s="16"/>
      <c r="AJ264" s="34"/>
      <c r="AK264" s="34"/>
      <c r="AL264" s="34"/>
      <c r="AM264" s="34"/>
      <c r="AN264" s="34"/>
      <c r="AO264" s="34"/>
    </row>
    <row r="265" spans="2:41" x14ac:dyDescent="0.3">
      <c r="B265" s="22">
        <f t="shared" si="21"/>
        <v>777</v>
      </c>
      <c r="C265" s="16">
        <v>1</v>
      </c>
      <c r="D265" s="23">
        <v>6987.78</v>
      </c>
      <c r="E265" s="23">
        <v>12196.275397960917</v>
      </c>
      <c r="F265" s="16"/>
      <c r="G265" s="16"/>
      <c r="I265" s="16"/>
      <c r="J265" s="16"/>
      <c r="K265" s="16"/>
      <c r="L265" s="16"/>
      <c r="N265" s="85">
        <f t="shared" si="18"/>
        <v>12196.275397960917</v>
      </c>
      <c r="O265" s="85">
        <f t="shared" si="19"/>
        <v>10337</v>
      </c>
      <c r="P265" s="85">
        <f t="shared" si="20"/>
        <v>1500</v>
      </c>
      <c r="V265" s="16"/>
      <c r="W265" s="16"/>
      <c r="AA265" s="16"/>
      <c r="AB265" s="16"/>
      <c r="AD265" s="22" t="str">
        <f t="shared" si="22"/>
        <v/>
      </c>
      <c r="AE265" s="16"/>
      <c r="AF265" s="34"/>
      <c r="AH265" s="22" t="str">
        <f t="shared" si="23"/>
        <v/>
      </c>
      <c r="AI265" s="16"/>
      <c r="AJ265" s="34"/>
      <c r="AK265" s="34"/>
      <c r="AL265" s="34"/>
      <c r="AM265" s="34"/>
      <c r="AN265" s="34"/>
      <c r="AO265" s="34"/>
    </row>
    <row r="266" spans="2:41" x14ac:dyDescent="0.3">
      <c r="B266" s="22">
        <f t="shared" si="21"/>
        <v>778</v>
      </c>
      <c r="C266" s="16">
        <v>1</v>
      </c>
      <c r="D266" s="23">
        <v>6255.31</v>
      </c>
      <c r="E266" s="23">
        <v>12446.732798543371</v>
      </c>
      <c r="F266" s="16"/>
      <c r="G266" s="16"/>
      <c r="I266" s="16"/>
      <c r="J266" s="16"/>
      <c r="K266" s="16"/>
      <c r="L266" s="16"/>
      <c r="N266" s="85">
        <f t="shared" si="18"/>
        <v>12446.732798543371</v>
      </c>
      <c r="O266" s="85">
        <f t="shared" si="19"/>
        <v>10337</v>
      </c>
      <c r="P266" s="85">
        <f t="shared" si="20"/>
        <v>1500</v>
      </c>
      <c r="V266" s="16"/>
      <c r="W266" s="16"/>
      <c r="AA266" s="16"/>
      <c r="AB266" s="16"/>
      <c r="AD266" s="22" t="str">
        <f t="shared" si="22"/>
        <v/>
      </c>
      <c r="AE266" s="16"/>
      <c r="AF266" s="34"/>
      <c r="AH266" s="22" t="str">
        <f t="shared" si="23"/>
        <v/>
      </c>
      <c r="AI266" s="16"/>
      <c r="AJ266" s="34"/>
      <c r="AK266" s="34"/>
      <c r="AL266" s="34"/>
      <c r="AM266" s="34"/>
      <c r="AN266" s="34"/>
      <c r="AO266" s="34"/>
    </row>
    <row r="267" spans="2:41" x14ac:dyDescent="0.3">
      <c r="B267" s="22">
        <f t="shared" si="21"/>
        <v>781</v>
      </c>
      <c r="C267" s="16">
        <v>3</v>
      </c>
      <c r="D267" s="23">
        <v>6807.77</v>
      </c>
      <c r="E267" s="23">
        <v>12475.409685099359</v>
      </c>
      <c r="F267" s="16"/>
      <c r="G267" s="16"/>
      <c r="I267" s="16"/>
      <c r="J267" s="16"/>
      <c r="K267" s="16"/>
      <c r="L267" s="16"/>
      <c r="N267" s="85">
        <f t="shared" si="18"/>
        <v>37426.229055298078</v>
      </c>
      <c r="O267" s="85">
        <f t="shared" si="19"/>
        <v>31011</v>
      </c>
      <c r="P267" s="85">
        <f t="shared" si="20"/>
        <v>4500</v>
      </c>
      <c r="V267" s="16"/>
      <c r="W267" s="16"/>
      <c r="AA267" s="16"/>
      <c r="AB267" s="16"/>
      <c r="AD267" s="22" t="str">
        <f t="shared" si="22"/>
        <v/>
      </c>
      <c r="AE267" s="16"/>
      <c r="AF267" s="34"/>
      <c r="AH267" s="22" t="str">
        <f t="shared" si="23"/>
        <v/>
      </c>
      <c r="AI267" s="16"/>
      <c r="AJ267" s="34"/>
      <c r="AK267" s="34"/>
      <c r="AL267" s="34"/>
      <c r="AM267" s="34"/>
      <c r="AN267" s="34"/>
      <c r="AO267" s="34"/>
    </row>
    <row r="268" spans="2:41" x14ac:dyDescent="0.3">
      <c r="B268" s="22">
        <f t="shared" si="21"/>
        <v>783</v>
      </c>
      <c r="C268" s="16">
        <v>2</v>
      </c>
      <c r="D268" s="23">
        <v>6336.25</v>
      </c>
      <c r="E268" s="23">
        <v>12607.786136062072</v>
      </c>
      <c r="F268" s="16"/>
      <c r="G268" s="16"/>
      <c r="I268" s="16"/>
      <c r="J268" s="16"/>
      <c r="K268" s="16"/>
      <c r="L268" s="16"/>
      <c r="N268" s="85">
        <f t="shared" si="18"/>
        <v>25215.572272124144</v>
      </c>
      <c r="O268" s="85">
        <f t="shared" si="19"/>
        <v>20674</v>
      </c>
      <c r="P268" s="85">
        <f t="shared" si="20"/>
        <v>3000</v>
      </c>
      <c r="V268" s="16"/>
      <c r="W268" s="16"/>
      <c r="AA268" s="16"/>
      <c r="AB268" s="16"/>
      <c r="AD268" s="22" t="str">
        <f t="shared" si="22"/>
        <v/>
      </c>
      <c r="AE268" s="16"/>
      <c r="AF268" s="34"/>
      <c r="AH268" s="22" t="str">
        <f t="shared" si="23"/>
        <v/>
      </c>
      <c r="AI268" s="16"/>
      <c r="AJ268" s="34"/>
      <c r="AK268" s="34"/>
      <c r="AL268" s="34"/>
      <c r="AM268" s="34"/>
      <c r="AN268" s="34"/>
      <c r="AO268" s="34"/>
    </row>
    <row r="269" spans="2:41" x14ac:dyDescent="0.3">
      <c r="B269" s="22">
        <f t="shared" si="21"/>
        <v>784</v>
      </c>
      <c r="C269" s="16">
        <v>1</v>
      </c>
      <c r="D269" s="23">
        <v>6116.38</v>
      </c>
      <c r="E269" s="23">
        <v>12682.605225380854</v>
      </c>
      <c r="F269" s="16"/>
      <c r="G269" s="16"/>
      <c r="I269" s="16"/>
      <c r="J269" s="16"/>
      <c r="K269" s="16"/>
      <c r="L269" s="16"/>
      <c r="N269" s="85">
        <f t="shared" si="18"/>
        <v>12682.605225380854</v>
      </c>
      <c r="O269" s="85">
        <f t="shared" si="19"/>
        <v>10337</v>
      </c>
      <c r="P269" s="85">
        <f t="shared" si="20"/>
        <v>1500</v>
      </c>
      <c r="V269" s="16"/>
      <c r="W269" s="16"/>
      <c r="AA269" s="16"/>
      <c r="AB269" s="16"/>
      <c r="AD269" s="22" t="str">
        <f t="shared" si="22"/>
        <v/>
      </c>
      <c r="AE269" s="16"/>
      <c r="AF269" s="34"/>
      <c r="AH269" s="22" t="str">
        <f t="shared" si="23"/>
        <v/>
      </c>
      <c r="AI269" s="16"/>
      <c r="AJ269" s="34"/>
      <c r="AK269" s="34"/>
      <c r="AL269" s="34"/>
      <c r="AM269" s="34"/>
      <c r="AN269" s="34"/>
      <c r="AO269" s="34"/>
    </row>
    <row r="270" spans="2:41" x14ac:dyDescent="0.3">
      <c r="B270" s="22">
        <f t="shared" si="21"/>
        <v>785</v>
      </c>
      <c r="C270" s="16">
        <v>1</v>
      </c>
      <c r="D270" s="23">
        <v>7291.56</v>
      </c>
      <c r="E270" s="23">
        <v>12726.48449733047</v>
      </c>
      <c r="F270" s="16"/>
      <c r="G270" s="16"/>
      <c r="I270" s="16"/>
      <c r="J270" s="16"/>
      <c r="K270" s="16"/>
      <c r="L270" s="16"/>
      <c r="N270" s="85">
        <f t="shared" ref="N270:N333" si="24">C270*E270</f>
        <v>12726.48449733047</v>
      </c>
      <c r="O270" s="85">
        <f t="shared" ref="O270:O333" si="25">MIN(N270,C270*ROUND($O$13,0))</f>
        <v>10337</v>
      </c>
      <c r="P270" s="85">
        <f t="shared" ref="P270:P333" si="26">MIN(N270,C270*ROUND($P$13,0))</f>
        <v>1500</v>
      </c>
      <c r="V270" s="16"/>
      <c r="W270" s="16"/>
      <c r="AA270" s="16"/>
      <c r="AB270" s="16"/>
      <c r="AD270" s="22" t="str">
        <f t="shared" si="22"/>
        <v/>
      </c>
      <c r="AE270" s="16"/>
      <c r="AF270" s="34"/>
      <c r="AH270" s="22" t="str">
        <f t="shared" si="23"/>
        <v/>
      </c>
      <c r="AI270" s="16"/>
      <c r="AJ270" s="34"/>
      <c r="AK270" s="34"/>
      <c r="AL270" s="34"/>
      <c r="AM270" s="34"/>
      <c r="AN270" s="34"/>
      <c r="AO270" s="34"/>
    </row>
    <row r="271" spans="2:41" x14ac:dyDescent="0.3">
      <c r="B271" s="22">
        <f t="shared" si="21"/>
        <v>786</v>
      </c>
      <c r="C271" s="16">
        <v>1</v>
      </c>
      <c r="D271" s="23">
        <v>6990.34</v>
      </c>
      <c r="E271" s="23">
        <v>12809.973800251399</v>
      </c>
      <c r="F271" s="16"/>
      <c r="G271" s="16"/>
      <c r="I271" s="16"/>
      <c r="J271" s="16"/>
      <c r="K271" s="16"/>
      <c r="L271" s="16"/>
      <c r="N271" s="85">
        <f t="shared" si="24"/>
        <v>12809.973800251399</v>
      </c>
      <c r="O271" s="85">
        <f t="shared" si="25"/>
        <v>10337</v>
      </c>
      <c r="P271" s="85">
        <f t="shared" si="26"/>
        <v>1500</v>
      </c>
      <c r="V271" s="16"/>
      <c r="W271" s="16"/>
      <c r="AA271" s="16"/>
      <c r="AB271" s="16"/>
      <c r="AD271" s="22" t="str">
        <f t="shared" si="22"/>
        <v/>
      </c>
      <c r="AE271" s="16"/>
      <c r="AF271" s="34"/>
      <c r="AH271" s="22" t="str">
        <f t="shared" si="23"/>
        <v/>
      </c>
      <c r="AI271" s="16"/>
      <c r="AJ271" s="34"/>
      <c r="AK271" s="34"/>
      <c r="AL271" s="34"/>
      <c r="AM271" s="34"/>
      <c r="AN271" s="34"/>
      <c r="AO271" s="34"/>
    </row>
    <row r="272" spans="2:41" x14ac:dyDescent="0.3">
      <c r="B272" s="22">
        <f t="shared" si="21"/>
        <v>787</v>
      </c>
      <c r="C272" s="16">
        <v>1</v>
      </c>
      <c r="D272" s="23">
        <v>7043.03</v>
      </c>
      <c r="E272" s="23">
        <v>12906.529549976767</v>
      </c>
      <c r="F272" s="16"/>
      <c r="G272" s="16"/>
      <c r="I272" s="16"/>
      <c r="J272" s="16"/>
      <c r="K272" s="16"/>
      <c r="L272" s="16"/>
      <c r="N272" s="85">
        <f t="shared" si="24"/>
        <v>12906.529549976767</v>
      </c>
      <c r="O272" s="85">
        <f t="shared" si="25"/>
        <v>10337</v>
      </c>
      <c r="P272" s="85">
        <f t="shared" si="26"/>
        <v>1500</v>
      </c>
      <c r="V272" s="16"/>
      <c r="W272" s="16"/>
      <c r="AA272" s="16"/>
      <c r="AB272" s="16"/>
      <c r="AD272" s="22" t="str">
        <f t="shared" si="22"/>
        <v/>
      </c>
      <c r="AE272" s="16"/>
      <c r="AF272" s="34"/>
      <c r="AH272" s="22" t="str">
        <f t="shared" si="23"/>
        <v/>
      </c>
      <c r="AI272" s="16"/>
      <c r="AJ272" s="34"/>
      <c r="AK272" s="34"/>
      <c r="AL272" s="34"/>
      <c r="AM272" s="34"/>
      <c r="AN272" s="34"/>
      <c r="AO272" s="34"/>
    </row>
    <row r="273" spans="2:41" x14ac:dyDescent="0.3">
      <c r="B273" s="22">
        <f t="shared" ref="B273:B336" si="27">IF(C273="","",B272+C273)</f>
        <v>792</v>
      </c>
      <c r="C273" s="16">
        <v>5</v>
      </c>
      <c r="D273" s="23">
        <v>7755.67</v>
      </c>
      <c r="E273" s="23">
        <v>12910.327379890876</v>
      </c>
      <c r="F273" s="16"/>
      <c r="G273" s="16"/>
      <c r="I273" s="16"/>
      <c r="J273" s="16"/>
      <c r="K273" s="16"/>
      <c r="L273" s="16"/>
      <c r="N273" s="85">
        <f t="shared" si="24"/>
        <v>64551.636899454381</v>
      </c>
      <c r="O273" s="85">
        <f t="shared" si="25"/>
        <v>51685</v>
      </c>
      <c r="P273" s="85">
        <f t="shared" si="26"/>
        <v>7500</v>
      </c>
      <c r="V273" s="16"/>
      <c r="W273" s="16"/>
      <c r="AA273" s="16"/>
      <c r="AB273" s="16"/>
      <c r="AD273" s="22" t="str">
        <f t="shared" si="22"/>
        <v/>
      </c>
      <c r="AE273" s="16"/>
      <c r="AF273" s="34"/>
      <c r="AH273" s="22" t="str">
        <f t="shared" si="23"/>
        <v/>
      </c>
      <c r="AI273" s="16"/>
      <c r="AJ273" s="34"/>
      <c r="AK273" s="34"/>
      <c r="AL273" s="34"/>
      <c r="AM273" s="34"/>
      <c r="AN273" s="34"/>
      <c r="AO273" s="34"/>
    </row>
    <row r="274" spans="2:41" x14ac:dyDescent="0.3">
      <c r="B274" s="22">
        <f t="shared" si="27"/>
        <v>793</v>
      </c>
      <c r="C274" s="16">
        <v>1</v>
      </c>
      <c r="D274" s="23">
        <v>7046.44</v>
      </c>
      <c r="E274" s="23">
        <v>12912.778460710559</v>
      </c>
      <c r="F274" s="16"/>
      <c r="G274" s="16"/>
      <c r="I274" s="16"/>
      <c r="J274" s="16"/>
      <c r="K274" s="16"/>
      <c r="L274" s="16"/>
      <c r="N274" s="85">
        <f t="shared" si="24"/>
        <v>12912.778460710559</v>
      </c>
      <c r="O274" s="85">
        <f t="shared" si="25"/>
        <v>10337</v>
      </c>
      <c r="P274" s="85">
        <f t="shared" si="26"/>
        <v>1500</v>
      </c>
      <c r="V274" s="16"/>
      <c r="W274" s="16"/>
      <c r="AA274" s="16"/>
      <c r="AB274" s="16"/>
      <c r="AD274" s="22" t="str">
        <f t="shared" si="22"/>
        <v/>
      </c>
      <c r="AE274" s="16"/>
      <c r="AF274" s="34"/>
      <c r="AH274" s="22" t="str">
        <f t="shared" si="23"/>
        <v/>
      </c>
      <c r="AI274" s="16"/>
      <c r="AJ274" s="34"/>
      <c r="AK274" s="34"/>
      <c r="AL274" s="34"/>
      <c r="AM274" s="34"/>
      <c r="AN274" s="34"/>
      <c r="AO274" s="34"/>
    </row>
    <row r="275" spans="2:41" x14ac:dyDescent="0.3">
      <c r="B275" s="22">
        <f t="shared" si="27"/>
        <v>794</v>
      </c>
      <c r="C275" s="16">
        <v>1</v>
      </c>
      <c r="D275" s="23">
        <v>6243.68</v>
      </c>
      <c r="E275" s="23">
        <v>12946.567838101286</v>
      </c>
      <c r="F275" s="16"/>
      <c r="G275" s="16"/>
      <c r="I275" s="16"/>
      <c r="J275" s="16"/>
      <c r="K275" s="16"/>
      <c r="L275" s="16"/>
      <c r="N275" s="85">
        <f t="shared" si="24"/>
        <v>12946.567838101286</v>
      </c>
      <c r="O275" s="85">
        <f t="shared" si="25"/>
        <v>10337</v>
      </c>
      <c r="P275" s="85">
        <f t="shared" si="26"/>
        <v>1500</v>
      </c>
      <c r="V275" s="16"/>
      <c r="W275" s="16"/>
      <c r="AA275" s="16"/>
      <c r="AB275" s="16"/>
      <c r="AD275" s="22" t="str">
        <f t="shared" ref="AD275:AD338" si="28">IF(AE275="","",AD274+AE275)</f>
        <v/>
      </c>
      <c r="AE275" s="16"/>
      <c r="AF275" s="34"/>
      <c r="AH275" s="22" t="str">
        <f t="shared" ref="AH275:AH338" si="29">IF(AI275="","",AH274+AI275)</f>
        <v/>
      </c>
      <c r="AI275" s="16"/>
      <c r="AJ275" s="34"/>
      <c r="AK275" s="34"/>
      <c r="AL275" s="34"/>
      <c r="AM275" s="34"/>
      <c r="AN275" s="34"/>
      <c r="AO275" s="34"/>
    </row>
    <row r="276" spans="2:41" x14ac:dyDescent="0.3">
      <c r="B276" s="22">
        <f t="shared" si="27"/>
        <v>795</v>
      </c>
      <c r="C276" s="16">
        <v>1</v>
      </c>
      <c r="D276" s="23">
        <v>6563.4</v>
      </c>
      <c r="E276" s="23">
        <v>13059.766190637962</v>
      </c>
      <c r="F276" s="16"/>
      <c r="G276" s="16"/>
      <c r="I276" s="16"/>
      <c r="J276" s="16"/>
      <c r="K276" s="16"/>
      <c r="L276" s="16"/>
      <c r="N276" s="85">
        <f t="shared" si="24"/>
        <v>13059.766190637962</v>
      </c>
      <c r="O276" s="85">
        <f t="shared" si="25"/>
        <v>10337</v>
      </c>
      <c r="P276" s="85">
        <f t="shared" si="26"/>
        <v>1500</v>
      </c>
      <c r="V276" s="16"/>
      <c r="W276" s="16"/>
      <c r="AA276" s="16"/>
      <c r="AB276" s="16"/>
      <c r="AD276" s="22" t="str">
        <f t="shared" si="28"/>
        <v/>
      </c>
      <c r="AE276" s="16"/>
      <c r="AF276" s="34"/>
      <c r="AH276" s="22" t="str">
        <f t="shared" si="29"/>
        <v/>
      </c>
      <c r="AI276" s="16"/>
      <c r="AJ276" s="34"/>
      <c r="AK276" s="34"/>
      <c r="AL276" s="34"/>
      <c r="AM276" s="34"/>
      <c r="AN276" s="34"/>
      <c r="AO276" s="34"/>
    </row>
    <row r="277" spans="2:41" x14ac:dyDescent="0.3">
      <c r="B277" s="22">
        <f t="shared" si="27"/>
        <v>811</v>
      </c>
      <c r="C277" s="16">
        <v>16</v>
      </c>
      <c r="D277" s="23">
        <v>11526.72875</v>
      </c>
      <c r="E277" s="23">
        <v>13143.21259249805</v>
      </c>
      <c r="F277" s="16"/>
      <c r="G277" s="16"/>
      <c r="I277" s="16"/>
      <c r="J277" s="16"/>
      <c r="K277" s="16"/>
      <c r="L277" s="16"/>
      <c r="N277" s="85">
        <f t="shared" si="24"/>
        <v>210291.4014799688</v>
      </c>
      <c r="O277" s="85">
        <f t="shared" si="25"/>
        <v>165392</v>
      </c>
      <c r="P277" s="85">
        <f t="shared" si="26"/>
        <v>24000</v>
      </c>
      <c r="V277" s="16"/>
      <c r="W277" s="16"/>
      <c r="AA277" s="16"/>
      <c r="AB277" s="16"/>
      <c r="AD277" s="22" t="str">
        <f t="shared" si="28"/>
        <v/>
      </c>
      <c r="AE277" s="16"/>
      <c r="AF277" s="34"/>
      <c r="AH277" s="22" t="str">
        <f t="shared" si="29"/>
        <v/>
      </c>
      <c r="AI277" s="16"/>
      <c r="AJ277" s="34"/>
      <c r="AK277" s="34"/>
      <c r="AL277" s="34"/>
      <c r="AM277" s="34"/>
      <c r="AN277" s="34"/>
      <c r="AO277" s="34"/>
    </row>
    <row r="278" spans="2:41" x14ac:dyDescent="0.3">
      <c r="B278" s="22">
        <f t="shared" si="27"/>
        <v>812</v>
      </c>
      <c r="C278" s="16">
        <v>1</v>
      </c>
      <c r="D278" s="23">
        <v>7907.92</v>
      </c>
      <c r="E278" s="23">
        <v>13163.767423573549</v>
      </c>
      <c r="F278" s="16"/>
      <c r="G278" s="16"/>
      <c r="I278" s="16"/>
      <c r="J278" s="16"/>
      <c r="K278" s="16"/>
      <c r="L278" s="16"/>
      <c r="N278" s="85">
        <f t="shared" si="24"/>
        <v>13163.767423573549</v>
      </c>
      <c r="O278" s="85">
        <f t="shared" si="25"/>
        <v>10337</v>
      </c>
      <c r="P278" s="85">
        <f t="shared" si="26"/>
        <v>1500</v>
      </c>
      <c r="V278" s="16"/>
      <c r="W278" s="16"/>
      <c r="AA278" s="16"/>
      <c r="AB278" s="16"/>
      <c r="AD278" s="22" t="str">
        <f t="shared" si="28"/>
        <v/>
      </c>
      <c r="AE278" s="16"/>
      <c r="AF278" s="34"/>
      <c r="AH278" s="22" t="str">
        <f t="shared" si="29"/>
        <v/>
      </c>
      <c r="AI278" s="16"/>
      <c r="AJ278" s="34"/>
      <c r="AK278" s="34"/>
      <c r="AL278" s="34"/>
      <c r="AM278" s="34"/>
      <c r="AN278" s="34"/>
      <c r="AO278" s="34"/>
    </row>
    <row r="279" spans="2:41" x14ac:dyDescent="0.3">
      <c r="B279" s="22">
        <f t="shared" si="27"/>
        <v>813</v>
      </c>
      <c r="C279" s="16">
        <v>1</v>
      </c>
      <c r="D279" s="23">
        <v>7941.13</v>
      </c>
      <c r="E279" s="23">
        <v>13219.049813397532</v>
      </c>
      <c r="F279" s="16"/>
      <c r="G279" s="16"/>
      <c r="I279" s="16"/>
      <c r="J279" s="16"/>
      <c r="K279" s="16"/>
      <c r="L279" s="16"/>
      <c r="N279" s="85">
        <f t="shared" si="24"/>
        <v>13219.049813397532</v>
      </c>
      <c r="O279" s="85">
        <f t="shared" si="25"/>
        <v>10337</v>
      </c>
      <c r="P279" s="85">
        <f t="shared" si="26"/>
        <v>1500</v>
      </c>
      <c r="V279" s="16"/>
      <c r="W279" s="16"/>
      <c r="AA279" s="16"/>
      <c r="AB279" s="16"/>
      <c r="AD279" s="22" t="str">
        <f t="shared" si="28"/>
        <v/>
      </c>
      <c r="AE279" s="16"/>
      <c r="AF279" s="34"/>
      <c r="AH279" s="22" t="str">
        <f t="shared" si="29"/>
        <v/>
      </c>
      <c r="AI279" s="16"/>
      <c r="AJ279" s="34"/>
      <c r="AK279" s="34"/>
      <c r="AL279" s="34"/>
      <c r="AM279" s="34"/>
      <c r="AN279" s="34"/>
      <c r="AO279" s="34"/>
    </row>
    <row r="280" spans="2:41" x14ac:dyDescent="0.3">
      <c r="B280" s="22">
        <f t="shared" si="27"/>
        <v>814</v>
      </c>
      <c r="C280" s="16">
        <v>1</v>
      </c>
      <c r="D280" s="23">
        <v>7625.56</v>
      </c>
      <c r="E280" s="23">
        <v>13309.438737864508</v>
      </c>
      <c r="F280" s="16"/>
      <c r="G280" s="16"/>
      <c r="I280" s="16"/>
      <c r="J280" s="16"/>
      <c r="K280" s="16"/>
      <c r="L280" s="16"/>
      <c r="N280" s="85">
        <f t="shared" si="24"/>
        <v>13309.438737864508</v>
      </c>
      <c r="O280" s="85">
        <f t="shared" si="25"/>
        <v>10337</v>
      </c>
      <c r="P280" s="85">
        <f t="shared" si="26"/>
        <v>1500</v>
      </c>
      <c r="V280" s="16"/>
      <c r="W280" s="16"/>
      <c r="AA280" s="16"/>
      <c r="AB280" s="16"/>
      <c r="AD280" s="22" t="str">
        <f t="shared" si="28"/>
        <v/>
      </c>
      <c r="AE280" s="16"/>
      <c r="AF280" s="34"/>
      <c r="AH280" s="22" t="str">
        <f t="shared" si="29"/>
        <v/>
      </c>
      <c r="AI280" s="16"/>
      <c r="AJ280" s="34"/>
      <c r="AK280" s="34"/>
      <c r="AL280" s="34"/>
      <c r="AM280" s="34"/>
      <c r="AN280" s="34"/>
      <c r="AO280" s="34"/>
    </row>
    <row r="281" spans="2:41" x14ac:dyDescent="0.3">
      <c r="B281" s="22">
        <f t="shared" si="27"/>
        <v>815</v>
      </c>
      <c r="C281" s="16">
        <v>1</v>
      </c>
      <c r="D281" s="23">
        <v>6458.68</v>
      </c>
      <c r="E281" s="23">
        <v>13392.380577574126</v>
      </c>
      <c r="F281" s="16"/>
      <c r="G281" s="16"/>
      <c r="I281" s="16"/>
      <c r="J281" s="16"/>
      <c r="K281" s="16"/>
      <c r="L281" s="16"/>
      <c r="N281" s="85">
        <f t="shared" si="24"/>
        <v>13392.380577574126</v>
      </c>
      <c r="O281" s="85">
        <f t="shared" si="25"/>
        <v>10337</v>
      </c>
      <c r="P281" s="85">
        <f t="shared" si="26"/>
        <v>1500</v>
      </c>
      <c r="V281" s="16"/>
      <c r="W281" s="16"/>
      <c r="AA281" s="16"/>
      <c r="AB281" s="16"/>
      <c r="AD281" s="22" t="str">
        <f t="shared" si="28"/>
        <v/>
      </c>
      <c r="AE281" s="16"/>
      <c r="AF281" s="34"/>
      <c r="AH281" s="22" t="str">
        <f t="shared" si="29"/>
        <v/>
      </c>
      <c r="AI281" s="16"/>
      <c r="AJ281" s="34"/>
      <c r="AK281" s="34"/>
      <c r="AL281" s="34"/>
      <c r="AM281" s="34"/>
      <c r="AN281" s="34"/>
      <c r="AO281" s="34"/>
    </row>
    <row r="282" spans="2:41" x14ac:dyDescent="0.3">
      <c r="B282" s="22">
        <f t="shared" si="27"/>
        <v>816</v>
      </c>
      <c r="C282" s="16">
        <v>1</v>
      </c>
      <c r="D282" s="23">
        <v>6481.88</v>
      </c>
      <c r="E282" s="23">
        <v>13440.486882484682</v>
      </c>
      <c r="F282" s="16"/>
      <c r="G282" s="16"/>
      <c r="I282" s="16"/>
      <c r="J282" s="16"/>
      <c r="K282" s="16"/>
      <c r="L282" s="16"/>
      <c r="N282" s="85">
        <f t="shared" si="24"/>
        <v>13440.486882484682</v>
      </c>
      <c r="O282" s="85">
        <f t="shared" si="25"/>
        <v>10337</v>
      </c>
      <c r="P282" s="85">
        <f t="shared" si="26"/>
        <v>1500</v>
      </c>
      <c r="V282" s="16"/>
      <c r="W282" s="16"/>
      <c r="AA282" s="16"/>
      <c r="AB282" s="16"/>
      <c r="AD282" s="22" t="str">
        <f t="shared" si="28"/>
        <v/>
      </c>
      <c r="AE282" s="16"/>
      <c r="AF282" s="34"/>
      <c r="AH282" s="22" t="str">
        <f t="shared" si="29"/>
        <v/>
      </c>
      <c r="AI282" s="16"/>
      <c r="AJ282" s="34"/>
      <c r="AK282" s="34"/>
      <c r="AL282" s="34"/>
      <c r="AM282" s="34"/>
      <c r="AN282" s="34"/>
      <c r="AO282" s="34"/>
    </row>
    <row r="283" spans="2:41" x14ac:dyDescent="0.3">
      <c r="B283" s="22">
        <f t="shared" si="27"/>
        <v>817</v>
      </c>
      <c r="C283" s="16">
        <v>1</v>
      </c>
      <c r="D283" s="23">
        <v>7050.23</v>
      </c>
      <c r="E283" s="23">
        <v>13448.965426003013</v>
      </c>
      <c r="F283" s="16"/>
      <c r="G283" s="16"/>
      <c r="I283" s="16"/>
      <c r="J283" s="16"/>
      <c r="K283" s="16"/>
      <c r="L283" s="16"/>
      <c r="N283" s="85">
        <f t="shared" si="24"/>
        <v>13448.965426003013</v>
      </c>
      <c r="O283" s="85">
        <f t="shared" si="25"/>
        <v>10337</v>
      </c>
      <c r="P283" s="85">
        <f t="shared" si="26"/>
        <v>1500</v>
      </c>
      <c r="V283" s="16"/>
      <c r="W283" s="16"/>
      <c r="AA283" s="16"/>
      <c r="AB283" s="16"/>
      <c r="AD283" s="22" t="str">
        <f t="shared" si="28"/>
        <v/>
      </c>
      <c r="AE283" s="16"/>
      <c r="AF283" s="34"/>
      <c r="AH283" s="22" t="str">
        <f t="shared" si="29"/>
        <v/>
      </c>
      <c r="AI283" s="16"/>
      <c r="AJ283" s="34"/>
      <c r="AK283" s="34"/>
      <c r="AL283" s="34"/>
      <c r="AM283" s="34"/>
      <c r="AN283" s="34"/>
      <c r="AO283" s="34"/>
    </row>
    <row r="284" spans="2:41" x14ac:dyDescent="0.3">
      <c r="B284" s="22">
        <f t="shared" si="27"/>
        <v>818</v>
      </c>
      <c r="C284" s="16">
        <v>1</v>
      </c>
      <c r="D284" s="23">
        <v>7078</v>
      </c>
      <c r="E284" s="23">
        <v>13501.93926797414</v>
      </c>
      <c r="F284" s="16"/>
      <c r="G284" s="16"/>
      <c r="I284" s="16"/>
      <c r="J284" s="16"/>
      <c r="K284" s="16"/>
      <c r="L284" s="16"/>
      <c r="N284" s="85">
        <f t="shared" si="24"/>
        <v>13501.93926797414</v>
      </c>
      <c r="O284" s="85">
        <f t="shared" si="25"/>
        <v>10337</v>
      </c>
      <c r="P284" s="85">
        <f t="shared" si="26"/>
        <v>1500</v>
      </c>
      <c r="V284" s="16"/>
      <c r="W284" s="16"/>
      <c r="AA284" s="16"/>
      <c r="AB284" s="16"/>
      <c r="AD284" s="22" t="str">
        <f t="shared" si="28"/>
        <v/>
      </c>
      <c r="AE284" s="16"/>
      <c r="AF284" s="34"/>
      <c r="AH284" s="22" t="str">
        <f t="shared" si="29"/>
        <v/>
      </c>
      <c r="AI284" s="16"/>
      <c r="AJ284" s="34"/>
      <c r="AK284" s="34"/>
      <c r="AL284" s="34"/>
      <c r="AM284" s="34"/>
      <c r="AN284" s="34"/>
      <c r="AO284" s="34"/>
    </row>
    <row r="285" spans="2:41" x14ac:dyDescent="0.3">
      <c r="B285" s="22">
        <f t="shared" si="27"/>
        <v>819</v>
      </c>
      <c r="C285" s="16">
        <v>1</v>
      </c>
      <c r="D285" s="23">
        <v>8132.24</v>
      </c>
      <c r="E285" s="23">
        <v>13537.177411086828</v>
      </c>
      <c r="F285" s="16"/>
      <c r="G285" s="16"/>
      <c r="I285" s="16"/>
      <c r="J285" s="16"/>
      <c r="K285" s="16"/>
      <c r="L285" s="16"/>
      <c r="N285" s="85">
        <f t="shared" si="24"/>
        <v>13537.177411086828</v>
      </c>
      <c r="O285" s="85">
        <f t="shared" si="25"/>
        <v>10337</v>
      </c>
      <c r="P285" s="85">
        <f t="shared" si="26"/>
        <v>1500</v>
      </c>
      <c r="V285" s="16"/>
      <c r="W285" s="16"/>
      <c r="AA285" s="16"/>
      <c r="AB285" s="16"/>
      <c r="AD285" s="22" t="str">
        <f t="shared" si="28"/>
        <v/>
      </c>
      <c r="AE285" s="16"/>
      <c r="AF285" s="34"/>
      <c r="AH285" s="22" t="str">
        <f t="shared" si="29"/>
        <v/>
      </c>
      <c r="AI285" s="16"/>
      <c r="AJ285" s="34"/>
      <c r="AK285" s="34"/>
      <c r="AL285" s="34"/>
      <c r="AM285" s="34"/>
      <c r="AN285" s="34"/>
      <c r="AO285" s="34"/>
    </row>
    <row r="286" spans="2:41" x14ac:dyDescent="0.3">
      <c r="B286" s="22">
        <f t="shared" si="27"/>
        <v>820</v>
      </c>
      <c r="C286" s="16">
        <v>1</v>
      </c>
      <c r="D286" s="23">
        <v>6531.31</v>
      </c>
      <c r="E286" s="23">
        <v>13542.982341610925</v>
      </c>
      <c r="F286" s="16"/>
      <c r="G286" s="16"/>
      <c r="I286" s="16"/>
      <c r="J286" s="16"/>
      <c r="K286" s="16"/>
      <c r="L286" s="16"/>
      <c r="N286" s="85">
        <f t="shared" si="24"/>
        <v>13542.982341610925</v>
      </c>
      <c r="O286" s="85">
        <f t="shared" si="25"/>
        <v>10337</v>
      </c>
      <c r="P286" s="85">
        <f t="shared" si="26"/>
        <v>1500</v>
      </c>
      <c r="V286" s="16"/>
      <c r="W286" s="16"/>
      <c r="AA286" s="16"/>
      <c r="AB286" s="16"/>
      <c r="AD286" s="22" t="str">
        <f t="shared" si="28"/>
        <v/>
      </c>
      <c r="AE286" s="16"/>
      <c r="AF286" s="34"/>
      <c r="AH286" s="22" t="str">
        <f t="shared" si="29"/>
        <v/>
      </c>
      <c r="AI286" s="16"/>
      <c r="AJ286" s="34"/>
      <c r="AK286" s="34"/>
      <c r="AL286" s="34"/>
      <c r="AM286" s="34"/>
      <c r="AN286" s="34"/>
      <c r="AO286" s="34"/>
    </row>
    <row r="287" spans="2:41" x14ac:dyDescent="0.3">
      <c r="B287" s="22">
        <f t="shared" si="27"/>
        <v>821</v>
      </c>
      <c r="C287" s="16">
        <v>1</v>
      </c>
      <c r="D287" s="23">
        <v>8135.79</v>
      </c>
      <c r="E287" s="23">
        <v>13543.08685052902</v>
      </c>
      <c r="F287" s="16"/>
      <c r="G287" s="16"/>
      <c r="I287" s="16"/>
      <c r="J287" s="16"/>
      <c r="K287" s="16"/>
      <c r="L287" s="16"/>
      <c r="N287" s="85">
        <f t="shared" si="24"/>
        <v>13543.08685052902</v>
      </c>
      <c r="O287" s="85">
        <f t="shared" si="25"/>
        <v>10337</v>
      </c>
      <c r="P287" s="85">
        <f t="shared" si="26"/>
        <v>1500</v>
      </c>
      <c r="V287" s="16"/>
      <c r="W287" s="16"/>
      <c r="AA287" s="16"/>
      <c r="AB287" s="16"/>
      <c r="AD287" s="22" t="str">
        <f t="shared" si="28"/>
        <v/>
      </c>
      <c r="AE287" s="16"/>
      <c r="AF287" s="34"/>
      <c r="AH287" s="22" t="str">
        <f t="shared" si="29"/>
        <v/>
      </c>
      <c r="AI287" s="16"/>
      <c r="AJ287" s="34"/>
      <c r="AK287" s="34"/>
      <c r="AL287" s="34"/>
      <c r="AM287" s="34"/>
      <c r="AN287" s="34"/>
      <c r="AO287" s="34"/>
    </row>
    <row r="288" spans="2:41" x14ac:dyDescent="0.3">
      <c r="B288" s="22">
        <f t="shared" si="27"/>
        <v>822</v>
      </c>
      <c r="C288" s="16">
        <v>1</v>
      </c>
      <c r="D288" s="23">
        <v>7393.13</v>
      </c>
      <c r="E288" s="23">
        <v>13548.09660214705</v>
      </c>
      <c r="F288" s="16"/>
      <c r="G288" s="16"/>
      <c r="I288" s="16"/>
      <c r="J288" s="16"/>
      <c r="K288" s="16"/>
      <c r="L288" s="16"/>
      <c r="N288" s="85">
        <f t="shared" si="24"/>
        <v>13548.09660214705</v>
      </c>
      <c r="O288" s="85">
        <f t="shared" si="25"/>
        <v>10337</v>
      </c>
      <c r="P288" s="85">
        <f t="shared" si="26"/>
        <v>1500</v>
      </c>
      <c r="V288" s="16"/>
      <c r="W288" s="16"/>
      <c r="AA288" s="16"/>
      <c r="AB288" s="16"/>
      <c r="AD288" s="22" t="str">
        <f t="shared" si="28"/>
        <v/>
      </c>
      <c r="AE288" s="16"/>
      <c r="AF288" s="34"/>
      <c r="AH288" s="22" t="str">
        <f t="shared" si="29"/>
        <v/>
      </c>
      <c r="AI288" s="16"/>
      <c r="AJ288" s="34"/>
      <c r="AK288" s="34"/>
      <c r="AL288" s="34"/>
      <c r="AM288" s="34"/>
      <c r="AN288" s="34"/>
      <c r="AO288" s="34"/>
    </row>
    <row r="289" spans="2:41" x14ac:dyDescent="0.3">
      <c r="B289" s="22">
        <f t="shared" si="27"/>
        <v>823</v>
      </c>
      <c r="C289" s="16">
        <v>1</v>
      </c>
      <c r="D289" s="23">
        <v>6361.21</v>
      </c>
      <c r="E289" s="23">
        <v>13568.514868136037</v>
      </c>
      <c r="F289" s="16"/>
      <c r="G289" s="16"/>
      <c r="I289" s="16"/>
      <c r="J289" s="16"/>
      <c r="K289" s="16"/>
      <c r="L289" s="16"/>
      <c r="N289" s="85">
        <f t="shared" si="24"/>
        <v>13568.514868136037</v>
      </c>
      <c r="O289" s="85">
        <f t="shared" si="25"/>
        <v>10337</v>
      </c>
      <c r="P289" s="85">
        <f t="shared" si="26"/>
        <v>1500</v>
      </c>
      <c r="V289" s="16"/>
      <c r="W289" s="16"/>
      <c r="AA289" s="16"/>
      <c r="AB289" s="16"/>
      <c r="AD289" s="22" t="str">
        <f t="shared" si="28"/>
        <v/>
      </c>
      <c r="AE289" s="16"/>
      <c r="AF289" s="34"/>
      <c r="AH289" s="22" t="str">
        <f t="shared" si="29"/>
        <v/>
      </c>
      <c r="AI289" s="16"/>
      <c r="AJ289" s="34"/>
      <c r="AK289" s="34"/>
      <c r="AL289" s="34"/>
      <c r="AM289" s="34"/>
      <c r="AN289" s="34"/>
      <c r="AO289" s="34"/>
    </row>
    <row r="290" spans="2:41" x14ac:dyDescent="0.3">
      <c r="B290" s="22">
        <f t="shared" si="27"/>
        <v>824</v>
      </c>
      <c r="C290" s="16">
        <v>1</v>
      </c>
      <c r="D290" s="23">
        <v>9607.84</v>
      </c>
      <c r="E290" s="23">
        <v>13655.394633994038</v>
      </c>
      <c r="F290" s="16"/>
      <c r="G290" s="16"/>
      <c r="I290" s="16"/>
      <c r="J290" s="16"/>
      <c r="K290" s="16"/>
      <c r="L290" s="16"/>
      <c r="N290" s="85">
        <f t="shared" si="24"/>
        <v>13655.394633994038</v>
      </c>
      <c r="O290" s="85">
        <f t="shared" si="25"/>
        <v>10337</v>
      </c>
      <c r="P290" s="85">
        <f t="shared" si="26"/>
        <v>1500</v>
      </c>
      <c r="V290" s="16"/>
      <c r="W290" s="16"/>
      <c r="AA290" s="16"/>
      <c r="AB290" s="16"/>
      <c r="AD290" s="22" t="str">
        <f t="shared" si="28"/>
        <v/>
      </c>
      <c r="AE290" s="16"/>
      <c r="AF290" s="34"/>
      <c r="AH290" s="22" t="str">
        <f t="shared" si="29"/>
        <v/>
      </c>
      <c r="AI290" s="16"/>
      <c r="AJ290" s="34"/>
      <c r="AK290" s="34"/>
      <c r="AL290" s="34"/>
      <c r="AM290" s="34"/>
      <c r="AN290" s="34"/>
      <c r="AO290" s="34"/>
    </row>
    <row r="291" spans="2:41" x14ac:dyDescent="0.3">
      <c r="B291" s="22">
        <f t="shared" si="27"/>
        <v>825</v>
      </c>
      <c r="C291" s="16">
        <v>1</v>
      </c>
      <c r="D291" s="23">
        <v>7459.2</v>
      </c>
      <c r="E291" s="23">
        <v>13669.171538270703</v>
      </c>
      <c r="F291" s="16"/>
      <c r="G291" s="16"/>
      <c r="I291" s="16"/>
      <c r="J291" s="16"/>
      <c r="K291" s="16"/>
      <c r="L291" s="16"/>
      <c r="N291" s="85">
        <f t="shared" si="24"/>
        <v>13669.171538270703</v>
      </c>
      <c r="O291" s="85">
        <f t="shared" si="25"/>
        <v>10337</v>
      </c>
      <c r="P291" s="85">
        <f t="shared" si="26"/>
        <v>1500</v>
      </c>
      <c r="V291" s="16"/>
      <c r="W291" s="16"/>
      <c r="AA291" s="16"/>
      <c r="AB291" s="16"/>
      <c r="AD291" s="22" t="str">
        <f t="shared" si="28"/>
        <v/>
      </c>
      <c r="AE291" s="16"/>
      <c r="AF291" s="34"/>
      <c r="AH291" s="22" t="str">
        <f t="shared" si="29"/>
        <v/>
      </c>
      <c r="AI291" s="16"/>
      <c r="AJ291" s="34"/>
      <c r="AK291" s="34"/>
      <c r="AL291" s="34"/>
      <c r="AM291" s="34"/>
      <c r="AN291" s="34"/>
      <c r="AO291" s="34"/>
    </row>
    <row r="292" spans="2:41" x14ac:dyDescent="0.3">
      <c r="B292" s="22">
        <f t="shared" si="27"/>
        <v>826</v>
      </c>
      <c r="C292" s="16">
        <v>1</v>
      </c>
      <c r="D292" s="23">
        <v>7538.18</v>
      </c>
      <c r="E292" s="23">
        <v>13813.904373975956</v>
      </c>
      <c r="F292" s="16"/>
      <c r="G292" s="16"/>
      <c r="I292" s="16"/>
      <c r="J292" s="16"/>
      <c r="K292" s="16"/>
      <c r="L292" s="16"/>
      <c r="N292" s="85">
        <f t="shared" si="24"/>
        <v>13813.904373975956</v>
      </c>
      <c r="O292" s="85">
        <f t="shared" si="25"/>
        <v>10337</v>
      </c>
      <c r="P292" s="85">
        <f t="shared" si="26"/>
        <v>1500</v>
      </c>
      <c r="V292" s="16"/>
      <c r="W292" s="16"/>
      <c r="AA292" s="16"/>
      <c r="AB292" s="16"/>
      <c r="AD292" s="22" t="str">
        <f t="shared" si="28"/>
        <v/>
      </c>
      <c r="AE292" s="16"/>
      <c r="AF292" s="34"/>
      <c r="AH292" s="22" t="str">
        <f t="shared" si="29"/>
        <v/>
      </c>
      <c r="AI292" s="16"/>
      <c r="AJ292" s="34"/>
      <c r="AK292" s="34"/>
      <c r="AL292" s="34"/>
      <c r="AM292" s="34"/>
      <c r="AN292" s="34"/>
      <c r="AO292" s="34"/>
    </row>
    <row r="293" spans="2:41" x14ac:dyDescent="0.3">
      <c r="B293" s="22">
        <f t="shared" si="27"/>
        <v>827</v>
      </c>
      <c r="C293" s="16">
        <v>1</v>
      </c>
      <c r="D293" s="23">
        <v>6671.57</v>
      </c>
      <c r="E293" s="23">
        <v>13833.818131557251</v>
      </c>
      <c r="F293" s="16"/>
      <c r="G293" s="16"/>
      <c r="I293" s="16"/>
      <c r="J293" s="16"/>
      <c r="K293" s="16"/>
      <c r="L293" s="16"/>
      <c r="N293" s="85">
        <f t="shared" si="24"/>
        <v>13833.818131557251</v>
      </c>
      <c r="O293" s="85">
        <f t="shared" si="25"/>
        <v>10337</v>
      </c>
      <c r="P293" s="85">
        <f t="shared" si="26"/>
        <v>1500</v>
      </c>
      <c r="V293" s="16"/>
      <c r="W293" s="16"/>
      <c r="AA293" s="16"/>
      <c r="AB293" s="16"/>
      <c r="AD293" s="22" t="str">
        <f t="shared" si="28"/>
        <v/>
      </c>
      <c r="AE293" s="16"/>
      <c r="AF293" s="34"/>
      <c r="AH293" s="22" t="str">
        <f t="shared" si="29"/>
        <v/>
      </c>
      <c r="AI293" s="16"/>
      <c r="AJ293" s="34"/>
      <c r="AK293" s="34"/>
      <c r="AL293" s="34"/>
      <c r="AM293" s="34"/>
      <c r="AN293" s="34"/>
      <c r="AO293" s="34"/>
    </row>
    <row r="294" spans="2:41" x14ac:dyDescent="0.3">
      <c r="B294" s="22">
        <f t="shared" si="27"/>
        <v>828</v>
      </c>
      <c r="C294" s="16">
        <v>1</v>
      </c>
      <c r="D294" s="23">
        <v>7933.95</v>
      </c>
      <c r="E294" s="23">
        <v>13847.69400205101</v>
      </c>
      <c r="F294" s="16"/>
      <c r="G294" s="16"/>
      <c r="I294" s="16"/>
      <c r="J294" s="16"/>
      <c r="K294" s="16"/>
      <c r="L294" s="16"/>
      <c r="N294" s="85">
        <f t="shared" si="24"/>
        <v>13847.69400205101</v>
      </c>
      <c r="O294" s="85">
        <f t="shared" si="25"/>
        <v>10337</v>
      </c>
      <c r="P294" s="85">
        <f t="shared" si="26"/>
        <v>1500</v>
      </c>
      <c r="V294" s="16"/>
      <c r="W294" s="16"/>
      <c r="AA294" s="16"/>
      <c r="AB294" s="16"/>
      <c r="AD294" s="22" t="str">
        <f t="shared" si="28"/>
        <v/>
      </c>
      <c r="AE294" s="16"/>
      <c r="AF294" s="34"/>
      <c r="AH294" s="22" t="str">
        <f t="shared" si="29"/>
        <v/>
      </c>
      <c r="AI294" s="16"/>
      <c r="AJ294" s="34"/>
      <c r="AK294" s="34"/>
      <c r="AL294" s="34"/>
      <c r="AM294" s="34"/>
      <c r="AN294" s="34"/>
      <c r="AO294" s="34"/>
    </row>
    <row r="295" spans="2:41" x14ac:dyDescent="0.3">
      <c r="B295" s="22">
        <f t="shared" si="27"/>
        <v>829</v>
      </c>
      <c r="C295" s="16">
        <v>1</v>
      </c>
      <c r="D295" s="23">
        <v>7593.13</v>
      </c>
      <c r="E295" s="23">
        <v>13914.601630521964</v>
      </c>
      <c r="F295" s="16"/>
      <c r="G295" s="16"/>
      <c r="I295" s="16"/>
      <c r="J295" s="16"/>
      <c r="K295" s="16"/>
      <c r="L295" s="16"/>
      <c r="N295" s="85">
        <f t="shared" si="24"/>
        <v>13914.601630521964</v>
      </c>
      <c r="O295" s="85">
        <f t="shared" si="25"/>
        <v>10337</v>
      </c>
      <c r="P295" s="85">
        <f t="shared" si="26"/>
        <v>1500</v>
      </c>
      <c r="V295" s="16"/>
      <c r="W295" s="16"/>
      <c r="AA295" s="16"/>
      <c r="AB295" s="16"/>
      <c r="AD295" s="22" t="str">
        <f t="shared" si="28"/>
        <v/>
      </c>
      <c r="AE295" s="16"/>
      <c r="AF295" s="34"/>
      <c r="AH295" s="22" t="str">
        <f t="shared" si="29"/>
        <v/>
      </c>
      <c r="AI295" s="16"/>
      <c r="AJ295" s="34"/>
      <c r="AK295" s="34"/>
      <c r="AL295" s="34"/>
      <c r="AM295" s="34"/>
      <c r="AN295" s="34"/>
      <c r="AO295" s="34"/>
    </row>
    <row r="296" spans="2:41" x14ac:dyDescent="0.3">
      <c r="B296" s="22">
        <f t="shared" si="27"/>
        <v>833</v>
      </c>
      <c r="C296" s="16">
        <v>4</v>
      </c>
      <c r="D296" s="23">
        <v>6544.8325000000004</v>
      </c>
      <c r="E296" s="23">
        <v>13960.183217612677</v>
      </c>
      <c r="F296" s="16"/>
      <c r="G296" s="16"/>
      <c r="I296" s="16"/>
      <c r="J296" s="16"/>
      <c r="K296" s="16"/>
      <c r="L296" s="16"/>
      <c r="N296" s="85">
        <f t="shared" si="24"/>
        <v>55840.732870450709</v>
      </c>
      <c r="O296" s="85">
        <f t="shared" si="25"/>
        <v>41348</v>
      </c>
      <c r="P296" s="85">
        <f t="shared" si="26"/>
        <v>6000</v>
      </c>
      <c r="V296" s="16"/>
      <c r="W296" s="16"/>
      <c r="AA296" s="16"/>
      <c r="AB296" s="16"/>
      <c r="AD296" s="22" t="str">
        <f t="shared" si="28"/>
        <v/>
      </c>
      <c r="AE296" s="16"/>
      <c r="AF296" s="34"/>
      <c r="AH296" s="22" t="str">
        <f t="shared" si="29"/>
        <v/>
      </c>
      <c r="AI296" s="16"/>
      <c r="AJ296" s="34"/>
      <c r="AK296" s="34"/>
      <c r="AL296" s="34"/>
      <c r="AM296" s="34"/>
      <c r="AN296" s="34"/>
      <c r="AO296" s="34"/>
    </row>
    <row r="297" spans="2:41" x14ac:dyDescent="0.3">
      <c r="B297" s="22">
        <f t="shared" si="27"/>
        <v>834</v>
      </c>
      <c r="C297" s="16">
        <v>1</v>
      </c>
      <c r="D297" s="23">
        <v>7322.25</v>
      </c>
      <c r="E297" s="23">
        <v>13967.868720673023</v>
      </c>
      <c r="F297" s="16"/>
      <c r="G297" s="16"/>
      <c r="I297" s="16"/>
      <c r="J297" s="16"/>
      <c r="K297" s="16"/>
      <c r="L297" s="16"/>
      <c r="N297" s="85">
        <f t="shared" si="24"/>
        <v>13967.868720673023</v>
      </c>
      <c r="O297" s="85">
        <f t="shared" si="25"/>
        <v>10337</v>
      </c>
      <c r="P297" s="85">
        <f t="shared" si="26"/>
        <v>1500</v>
      </c>
      <c r="V297" s="16"/>
      <c r="W297" s="16"/>
      <c r="AA297" s="16"/>
      <c r="AB297" s="16"/>
      <c r="AD297" s="22" t="str">
        <f t="shared" si="28"/>
        <v/>
      </c>
      <c r="AE297" s="16"/>
      <c r="AF297" s="34"/>
      <c r="AH297" s="22" t="str">
        <f t="shared" si="29"/>
        <v/>
      </c>
      <c r="AI297" s="16"/>
      <c r="AJ297" s="34"/>
      <c r="AK297" s="34"/>
      <c r="AL297" s="34"/>
      <c r="AM297" s="34"/>
      <c r="AN297" s="34"/>
      <c r="AO297" s="34"/>
    </row>
    <row r="298" spans="2:41" x14ac:dyDescent="0.3">
      <c r="B298" s="22">
        <f t="shared" si="27"/>
        <v>835</v>
      </c>
      <c r="C298" s="16">
        <v>1</v>
      </c>
      <c r="D298" s="23">
        <v>6855.15</v>
      </c>
      <c r="E298" s="23">
        <v>14085.353286019963</v>
      </c>
      <c r="F298" s="16"/>
      <c r="G298" s="16"/>
      <c r="I298" s="16"/>
      <c r="J298" s="16"/>
      <c r="K298" s="16"/>
      <c r="L298" s="16"/>
      <c r="N298" s="85">
        <f t="shared" si="24"/>
        <v>14085.353286019963</v>
      </c>
      <c r="O298" s="85">
        <f t="shared" si="25"/>
        <v>10337</v>
      </c>
      <c r="P298" s="85">
        <f t="shared" si="26"/>
        <v>1500</v>
      </c>
      <c r="V298" s="16"/>
      <c r="W298" s="16"/>
      <c r="AA298" s="16"/>
      <c r="AB298" s="16"/>
      <c r="AD298" s="22" t="str">
        <f t="shared" si="28"/>
        <v/>
      </c>
      <c r="AE298" s="16"/>
      <c r="AF298" s="34"/>
      <c r="AH298" s="22" t="str">
        <f t="shared" si="29"/>
        <v/>
      </c>
      <c r="AI298" s="16"/>
      <c r="AJ298" s="34"/>
      <c r="AK298" s="34"/>
      <c r="AL298" s="34"/>
      <c r="AM298" s="34"/>
      <c r="AN298" s="34"/>
      <c r="AO298" s="34"/>
    </row>
    <row r="299" spans="2:41" x14ac:dyDescent="0.3">
      <c r="B299" s="22">
        <f t="shared" si="27"/>
        <v>836</v>
      </c>
      <c r="C299" s="16">
        <v>1</v>
      </c>
      <c r="D299" s="23">
        <v>6833.71</v>
      </c>
      <c r="E299" s="23">
        <v>14170.023143548537</v>
      </c>
      <c r="F299" s="16"/>
      <c r="G299" s="16"/>
      <c r="I299" s="16"/>
      <c r="J299" s="16"/>
      <c r="K299" s="16"/>
      <c r="L299" s="16"/>
      <c r="N299" s="85">
        <f t="shared" si="24"/>
        <v>14170.023143548537</v>
      </c>
      <c r="O299" s="85">
        <f t="shared" si="25"/>
        <v>10337</v>
      </c>
      <c r="P299" s="85">
        <f t="shared" si="26"/>
        <v>1500</v>
      </c>
      <c r="V299" s="16"/>
      <c r="W299" s="16"/>
      <c r="AA299" s="16"/>
      <c r="AB299" s="16"/>
      <c r="AD299" s="22" t="str">
        <f t="shared" si="28"/>
        <v/>
      </c>
      <c r="AE299" s="16"/>
      <c r="AF299" s="34"/>
      <c r="AH299" s="22" t="str">
        <f t="shared" si="29"/>
        <v/>
      </c>
      <c r="AI299" s="16"/>
      <c r="AJ299" s="34"/>
      <c r="AK299" s="34"/>
      <c r="AL299" s="34"/>
      <c r="AM299" s="34"/>
      <c r="AN299" s="34"/>
      <c r="AO299" s="34"/>
    </row>
    <row r="300" spans="2:41" x14ac:dyDescent="0.3">
      <c r="B300" s="22">
        <f t="shared" si="27"/>
        <v>837</v>
      </c>
      <c r="C300" s="16">
        <v>1</v>
      </c>
      <c r="D300" s="23">
        <v>7737.66</v>
      </c>
      <c r="E300" s="23">
        <v>14179.456489277092</v>
      </c>
      <c r="F300" s="16"/>
      <c r="G300" s="16"/>
      <c r="I300" s="16"/>
      <c r="J300" s="16"/>
      <c r="K300" s="16"/>
      <c r="L300" s="16"/>
      <c r="N300" s="85">
        <f t="shared" si="24"/>
        <v>14179.456489277092</v>
      </c>
      <c r="O300" s="85">
        <f t="shared" si="25"/>
        <v>10337</v>
      </c>
      <c r="P300" s="85">
        <f t="shared" si="26"/>
        <v>1500</v>
      </c>
      <c r="V300" s="16"/>
      <c r="W300" s="16"/>
      <c r="AA300" s="16"/>
      <c r="AB300" s="16"/>
      <c r="AD300" s="22" t="str">
        <f t="shared" si="28"/>
        <v/>
      </c>
      <c r="AE300" s="16"/>
      <c r="AF300" s="34"/>
      <c r="AH300" s="22" t="str">
        <f t="shared" si="29"/>
        <v/>
      </c>
      <c r="AI300" s="16"/>
      <c r="AJ300" s="34"/>
      <c r="AK300" s="34"/>
      <c r="AL300" s="34"/>
      <c r="AM300" s="34"/>
      <c r="AN300" s="34"/>
      <c r="AO300" s="34"/>
    </row>
    <row r="301" spans="2:41" x14ac:dyDescent="0.3">
      <c r="B301" s="22">
        <f t="shared" si="27"/>
        <v>838</v>
      </c>
      <c r="C301" s="16">
        <v>1</v>
      </c>
      <c r="D301" s="23">
        <v>7128.15</v>
      </c>
      <c r="E301" s="23">
        <v>14183.498243562177</v>
      </c>
      <c r="F301" s="16"/>
      <c r="G301" s="16"/>
      <c r="I301" s="16"/>
      <c r="J301" s="16"/>
      <c r="K301" s="16"/>
      <c r="L301" s="16"/>
      <c r="N301" s="85">
        <f t="shared" si="24"/>
        <v>14183.498243562177</v>
      </c>
      <c r="O301" s="85">
        <f t="shared" si="25"/>
        <v>10337</v>
      </c>
      <c r="P301" s="85">
        <f t="shared" si="26"/>
        <v>1500</v>
      </c>
      <c r="V301" s="16"/>
      <c r="W301" s="16"/>
      <c r="AA301" s="16"/>
      <c r="AB301" s="16"/>
      <c r="AD301" s="22" t="str">
        <f t="shared" si="28"/>
        <v/>
      </c>
      <c r="AE301" s="16"/>
      <c r="AF301" s="34"/>
      <c r="AH301" s="22" t="str">
        <f t="shared" si="29"/>
        <v/>
      </c>
      <c r="AI301" s="16"/>
      <c r="AJ301" s="34"/>
      <c r="AK301" s="34"/>
      <c r="AL301" s="34"/>
      <c r="AM301" s="34"/>
      <c r="AN301" s="34"/>
      <c r="AO301" s="34"/>
    </row>
    <row r="302" spans="2:41" x14ac:dyDescent="0.3">
      <c r="B302" s="22">
        <f t="shared" si="27"/>
        <v>839</v>
      </c>
      <c r="C302" s="16">
        <v>1</v>
      </c>
      <c r="D302" s="23">
        <v>8128.67</v>
      </c>
      <c r="E302" s="23">
        <v>14187.552833538401</v>
      </c>
      <c r="F302" s="16"/>
      <c r="G302" s="16"/>
      <c r="I302" s="16"/>
      <c r="J302" s="16"/>
      <c r="K302" s="16"/>
      <c r="L302" s="16"/>
      <c r="N302" s="85">
        <f t="shared" si="24"/>
        <v>14187.552833538401</v>
      </c>
      <c r="O302" s="85">
        <f t="shared" si="25"/>
        <v>10337</v>
      </c>
      <c r="P302" s="85">
        <f t="shared" si="26"/>
        <v>1500</v>
      </c>
      <c r="V302" s="16"/>
      <c r="W302" s="16"/>
      <c r="AA302" s="16"/>
      <c r="AB302" s="16"/>
      <c r="AD302" s="22" t="str">
        <f t="shared" si="28"/>
        <v/>
      </c>
      <c r="AE302" s="16"/>
      <c r="AF302" s="34"/>
      <c r="AH302" s="22" t="str">
        <f t="shared" si="29"/>
        <v/>
      </c>
      <c r="AI302" s="16"/>
      <c r="AJ302" s="34"/>
      <c r="AK302" s="34"/>
      <c r="AL302" s="34"/>
      <c r="AM302" s="34"/>
      <c r="AN302" s="34"/>
      <c r="AO302" s="34"/>
    </row>
    <row r="303" spans="2:41" x14ac:dyDescent="0.3">
      <c r="B303" s="22">
        <f t="shared" si="27"/>
        <v>840</v>
      </c>
      <c r="C303" s="16">
        <v>1</v>
      </c>
      <c r="D303" s="23">
        <v>10043.85</v>
      </c>
      <c r="E303" s="23">
        <v>14275.085283959872</v>
      </c>
      <c r="F303" s="16"/>
      <c r="G303" s="16"/>
      <c r="I303" s="16"/>
      <c r="J303" s="16"/>
      <c r="K303" s="16"/>
      <c r="L303" s="16"/>
      <c r="N303" s="85">
        <f t="shared" si="24"/>
        <v>14275.085283959872</v>
      </c>
      <c r="O303" s="85">
        <f t="shared" si="25"/>
        <v>10337</v>
      </c>
      <c r="P303" s="85">
        <f t="shared" si="26"/>
        <v>1500</v>
      </c>
      <c r="V303" s="16"/>
      <c r="W303" s="16"/>
      <c r="AA303" s="16"/>
      <c r="AB303" s="16"/>
      <c r="AD303" s="22" t="str">
        <f t="shared" si="28"/>
        <v/>
      </c>
      <c r="AE303" s="16"/>
      <c r="AF303" s="34"/>
      <c r="AH303" s="22" t="str">
        <f t="shared" si="29"/>
        <v/>
      </c>
      <c r="AI303" s="16"/>
      <c r="AJ303" s="34"/>
      <c r="AK303" s="34"/>
      <c r="AL303" s="34"/>
      <c r="AM303" s="34"/>
      <c r="AN303" s="34"/>
      <c r="AO303" s="34"/>
    </row>
    <row r="304" spans="2:41" x14ac:dyDescent="0.3">
      <c r="B304" s="22">
        <f t="shared" si="27"/>
        <v>841</v>
      </c>
      <c r="C304" s="16">
        <v>1</v>
      </c>
      <c r="D304" s="23">
        <v>8182</v>
      </c>
      <c r="E304" s="23">
        <v>14280.633521106307</v>
      </c>
      <c r="F304" s="16"/>
      <c r="G304" s="16"/>
      <c r="I304" s="16"/>
      <c r="J304" s="16"/>
      <c r="K304" s="16"/>
      <c r="L304" s="16"/>
      <c r="N304" s="85">
        <f t="shared" si="24"/>
        <v>14280.633521106307</v>
      </c>
      <c r="O304" s="85">
        <f t="shared" si="25"/>
        <v>10337</v>
      </c>
      <c r="P304" s="85">
        <f t="shared" si="26"/>
        <v>1500</v>
      </c>
      <c r="V304" s="16"/>
      <c r="W304" s="16"/>
      <c r="AA304" s="16"/>
      <c r="AB304" s="16"/>
      <c r="AD304" s="22" t="str">
        <f t="shared" si="28"/>
        <v/>
      </c>
      <c r="AE304" s="16"/>
      <c r="AF304" s="34"/>
      <c r="AH304" s="22" t="str">
        <f t="shared" si="29"/>
        <v/>
      </c>
      <c r="AI304" s="16"/>
      <c r="AJ304" s="34"/>
      <c r="AK304" s="34"/>
      <c r="AL304" s="34"/>
      <c r="AM304" s="34"/>
      <c r="AN304" s="34"/>
      <c r="AO304" s="34"/>
    </row>
    <row r="305" spans="2:41" x14ac:dyDescent="0.3">
      <c r="B305" s="22">
        <f t="shared" si="27"/>
        <v>842</v>
      </c>
      <c r="C305" s="16">
        <v>1</v>
      </c>
      <c r="D305" s="23">
        <v>8594.83</v>
      </c>
      <c r="E305" s="23">
        <v>14307.218986174954</v>
      </c>
      <c r="F305" s="16"/>
      <c r="G305" s="16"/>
      <c r="I305" s="16"/>
      <c r="J305" s="16"/>
      <c r="K305" s="16"/>
      <c r="L305" s="16"/>
      <c r="N305" s="85">
        <f t="shared" si="24"/>
        <v>14307.218986174954</v>
      </c>
      <c r="O305" s="85">
        <f t="shared" si="25"/>
        <v>10337</v>
      </c>
      <c r="P305" s="85">
        <f t="shared" si="26"/>
        <v>1500</v>
      </c>
      <c r="V305" s="16"/>
      <c r="W305" s="16"/>
      <c r="AA305" s="16"/>
      <c r="AB305" s="16"/>
      <c r="AD305" s="22" t="str">
        <f t="shared" si="28"/>
        <v/>
      </c>
      <c r="AE305" s="16"/>
      <c r="AF305" s="34"/>
      <c r="AH305" s="22" t="str">
        <f t="shared" si="29"/>
        <v/>
      </c>
      <c r="AI305" s="16"/>
      <c r="AJ305" s="34"/>
      <c r="AK305" s="34"/>
      <c r="AL305" s="34"/>
      <c r="AM305" s="34"/>
      <c r="AN305" s="34"/>
      <c r="AO305" s="34"/>
    </row>
    <row r="306" spans="2:41" x14ac:dyDescent="0.3">
      <c r="B306" s="22">
        <f t="shared" si="27"/>
        <v>844</v>
      </c>
      <c r="C306" s="16">
        <v>2</v>
      </c>
      <c r="D306" s="23">
        <v>7511.6949999999997</v>
      </c>
      <c r="E306" s="23">
        <v>14329.252569870727</v>
      </c>
      <c r="F306" s="16"/>
      <c r="G306" s="16"/>
      <c r="I306" s="16"/>
      <c r="J306" s="16"/>
      <c r="K306" s="16"/>
      <c r="L306" s="16"/>
      <c r="N306" s="85">
        <f t="shared" si="24"/>
        <v>28658.505139741454</v>
      </c>
      <c r="O306" s="85">
        <f t="shared" si="25"/>
        <v>20674</v>
      </c>
      <c r="P306" s="85">
        <f t="shared" si="26"/>
        <v>3000</v>
      </c>
      <c r="V306" s="16"/>
      <c r="W306" s="16"/>
      <c r="AA306" s="16"/>
      <c r="AB306" s="16"/>
      <c r="AD306" s="22" t="str">
        <f t="shared" si="28"/>
        <v/>
      </c>
      <c r="AE306" s="16"/>
      <c r="AF306" s="34"/>
      <c r="AH306" s="22" t="str">
        <f t="shared" si="29"/>
        <v/>
      </c>
      <c r="AI306" s="16"/>
      <c r="AJ306" s="34"/>
      <c r="AK306" s="34"/>
      <c r="AL306" s="34"/>
      <c r="AM306" s="34"/>
      <c r="AN306" s="34"/>
      <c r="AO306" s="34"/>
    </row>
    <row r="307" spans="2:41" x14ac:dyDescent="0.3">
      <c r="B307" s="22">
        <f t="shared" si="27"/>
        <v>845</v>
      </c>
      <c r="C307" s="16">
        <v>1</v>
      </c>
      <c r="D307" s="23">
        <v>6911.22</v>
      </c>
      <c r="E307" s="23">
        <v>14330.743819997559</v>
      </c>
      <c r="F307" s="16"/>
      <c r="G307" s="16"/>
      <c r="I307" s="16"/>
      <c r="J307" s="16"/>
      <c r="K307" s="16"/>
      <c r="L307" s="16"/>
      <c r="N307" s="85">
        <f t="shared" si="24"/>
        <v>14330.743819997559</v>
      </c>
      <c r="O307" s="85">
        <f t="shared" si="25"/>
        <v>10337</v>
      </c>
      <c r="P307" s="85">
        <f t="shared" si="26"/>
        <v>1500</v>
      </c>
      <c r="V307" s="16"/>
      <c r="W307" s="16"/>
      <c r="AA307" s="16"/>
      <c r="AB307" s="16"/>
      <c r="AD307" s="22" t="str">
        <f t="shared" si="28"/>
        <v/>
      </c>
      <c r="AE307" s="16"/>
      <c r="AF307" s="34"/>
      <c r="AH307" s="22" t="str">
        <f t="shared" si="29"/>
        <v/>
      </c>
      <c r="AI307" s="16"/>
      <c r="AJ307" s="34"/>
      <c r="AK307" s="34"/>
      <c r="AL307" s="34"/>
      <c r="AM307" s="34"/>
      <c r="AN307" s="34"/>
      <c r="AO307" s="34"/>
    </row>
    <row r="308" spans="2:41" x14ac:dyDescent="0.3">
      <c r="B308" s="22">
        <f t="shared" si="27"/>
        <v>846</v>
      </c>
      <c r="C308" s="16">
        <v>1</v>
      </c>
      <c r="D308" s="23">
        <v>6718.79</v>
      </c>
      <c r="E308" s="23">
        <v>14331.236040137603</v>
      </c>
      <c r="F308" s="16"/>
      <c r="G308" s="16"/>
      <c r="I308" s="16"/>
      <c r="J308" s="16"/>
      <c r="K308" s="16"/>
      <c r="L308" s="16"/>
      <c r="N308" s="85">
        <f t="shared" si="24"/>
        <v>14331.236040137603</v>
      </c>
      <c r="O308" s="85">
        <f t="shared" si="25"/>
        <v>10337</v>
      </c>
      <c r="P308" s="85">
        <f t="shared" si="26"/>
        <v>1500</v>
      </c>
      <c r="V308" s="16"/>
      <c r="W308" s="16"/>
      <c r="AA308" s="16"/>
      <c r="AB308" s="16"/>
      <c r="AD308" s="22" t="str">
        <f t="shared" si="28"/>
        <v/>
      </c>
      <c r="AE308" s="16"/>
      <c r="AF308" s="34"/>
      <c r="AH308" s="22" t="str">
        <f t="shared" si="29"/>
        <v/>
      </c>
      <c r="AI308" s="16"/>
      <c r="AJ308" s="34"/>
      <c r="AK308" s="34"/>
      <c r="AL308" s="34"/>
      <c r="AM308" s="34"/>
      <c r="AN308" s="34"/>
      <c r="AO308" s="34"/>
    </row>
    <row r="309" spans="2:41" x14ac:dyDescent="0.3">
      <c r="B309" s="22">
        <f t="shared" si="27"/>
        <v>847</v>
      </c>
      <c r="C309" s="16">
        <v>1</v>
      </c>
      <c r="D309" s="23">
        <v>7878.65</v>
      </c>
      <c r="E309" s="23">
        <v>14437.824209029986</v>
      </c>
      <c r="F309" s="16"/>
      <c r="G309" s="16"/>
      <c r="I309" s="16"/>
      <c r="J309" s="16"/>
      <c r="K309" s="16"/>
      <c r="L309" s="16"/>
      <c r="N309" s="85">
        <f t="shared" si="24"/>
        <v>14437.824209029986</v>
      </c>
      <c r="O309" s="85">
        <f t="shared" si="25"/>
        <v>10337</v>
      </c>
      <c r="P309" s="85">
        <f t="shared" si="26"/>
        <v>1500</v>
      </c>
      <c r="V309" s="16"/>
      <c r="W309" s="16"/>
      <c r="AA309" s="16"/>
      <c r="AB309" s="16"/>
      <c r="AD309" s="22" t="str">
        <f t="shared" si="28"/>
        <v/>
      </c>
      <c r="AE309" s="16"/>
      <c r="AF309" s="34"/>
      <c r="AH309" s="22" t="str">
        <f t="shared" si="29"/>
        <v/>
      </c>
      <c r="AI309" s="16"/>
      <c r="AJ309" s="34"/>
      <c r="AK309" s="34"/>
      <c r="AL309" s="34"/>
      <c r="AM309" s="34"/>
      <c r="AN309" s="34"/>
      <c r="AO309" s="34"/>
    </row>
    <row r="310" spans="2:41" x14ac:dyDescent="0.3">
      <c r="B310" s="22">
        <f t="shared" si="27"/>
        <v>848</v>
      </c>
      <c r="C310" s="16">
        <v>1</v>
      </c>
      <c r="D310" s="23">
        <v>7574.02</v>
      </c>
      <c r="E310" s="23">
        <v>14448.143268496962</v>
      </c>
      <c r="F310" s="16"/>
      <c r="G310" s="16"/>
      <c r="I310" s="16"/>
      <c r="J310" s="16"/>
      <c r="K310" s="16"/>
      <c r="L310" s="16"/>
      <c r="N310" s="85">
        <f t="shared" si="24"/>
        <v>14448.143268496962</v>
      </c>
      <c r="O310" s="85">
        <f t="shared" si="25"/>
        <v>10337</v>
      </c>
      <c r="P310" s="85">
        <f t="shared" si="26"/>
        <v>1500</v>
      </c>
      <c r="V310" s="16"/>
      <c r="W310" s="16"/>
      <c r="AA310" s="16"/>
      <c r="AB310" s="16"/>
      <c r="AD310" s="22" t="str">
        <f t="shared" si="28"/>
        <v/>
      </c>
      <c r="AE310" s="16"/>
      <c r="AF310" s="34"/>
      <c r="AH310" s="22" t="str">
        <f t="shared" si="29"/>
        <v/>
      </c>
      <c r="AI310" s="16"/>
      <c r="AJ310" s="34"/>
      <c r="AK310" s="34"/>
      <c r="AL310" s="34"/>
      <c r="AM310" s="34"/>
      <c r="AN310" s="34"/>
      <c r="AO310" s="34"/>
    </row>
    <row r="311" spans="2:41" x14ac:dyDescent="0.3">
      <c r="B311" s="22">
        <f t="shared" si="27"/>
        <v>849</v>
      </c>
      <c r="C311" s="16">
        <v>1</v>
      </c>
      <c r="D311" s="23">
        <v>8313.4500000000007</v>
      </c>
      <c r="E311" s="23">
        <v>14510.062667567981</v>
      </c>
      <c r="F311" s="16"/>
      <c r="G311" s="16"/>
      <c r="I311" s="16"/>
      <c r="J311" s="16"/>
      <c r="K311" s="16"/>
      <c r="L311" s="16"/>
      <c r="N311" s="85">
        <f t="shared" si="24"/>
        <v>14510.062667567981</v>
      </c>
      <c r="O311" s="85">
        <f t="shared" si="25"/>
        <v>10337</v>
      </c>
      <c r="P311" s="85">
        <f t="shared" si="26"/>
        <v>1500</v>
      </c>
      <c r="V311" s="16"/>
      <c r="W311" s="16"/>
      <c r="AA311" s="16"/>
      <c r="AB311" s="16"/>
      <c r="AD311" s="22" t="str">
        <f t="shared" si="28"/>
        <v/>
      </c>
      <c r="AE311" s="16"/>
      <c r="AF311" s="34"/>
      <c r="AH311" s="22" t="str">
        <f t="shared" si="29"/>
        <v/>
      </c>
      <c r="AI311" s="16"/>
      <c r="AJ311" s="34"/>
      <c r="AK311" s="34"/>
      <c r="AL311" s="34"/>
      <c r="AM311" s="34"/>
      <c r="AN311" s="34"/>
      <c r="AO311" s="34"/>
    </row>
    <row r="312" spans="2:41" x14ac:dyDescent="0.3">
      <c r="B312" s="22">
        <f t="shared" si="27"/>
        <v>850</v>
      </c>
      <c r="C312" s="16">
        <v>1</v>
      </c>
      <c r="D312" s="23">
        <v>7975.24</v>
      </c>
      <c r="E312" s="23">
        <v>14614.827812483647</v>
      </c>
      <c r="F312" s="16"/>
      <c r="G312" s="16"/>
      <c r="I312" s="16"/>
      <c r="J312" s="16"/>
      <c r="K312" s="16"/>
      <c r="L312" s="16"/>
      <c r="N312" s="85">
        <f t="shared" si="24"/>
        <v>14614.827812483647</v>
      </c>
      <c r="O312" s="85">
        <f t="shared" si="25"/>
        <v>10337</v>
      </c>
      <c r="P312" s="85">
        <f t="shared" si="26"/>
        <v>1500</v>
      </c>
      <c r="V312" s="16"/>
      <c r="W312" s="16"/>
      <c r="AA312" s="16"/>
      <c r="AB312" s="16"/>
      <c r="AD312" s="22" t="str">
        <f t="shared" si="28"/>
        <v/>
      </c>
      <c r="AE312" s="16"/>
      <c r="AF312" s="34"/>
      <c r="AH312" s="22" t="str">
        <f t="shared" si="29"/>
        <v/>
      </c>
      <c r="AI312" s="16"/>
      <c r="AJ312" s="34"/>
      <c r="AK312" s="34"/>
      <c r="AL312" s="34"/>
      <c r="AM312" s="34"/>
      <c r="AN312" s="34"/>
      <c r="AO312" s="34"/>
    </row>
    <row r="313" spans="2:41" x14ac:dyDescent="0.3">
      <c r="B313" s="22">
        <f t="shared" si="27"/>
        <v>851</v>
      </c>
      <c r="C313" s="16">
        <v>1</v>
      </c>
      <c r="D313" s="23">
        <v>7993.82</v>
      </c>
      <c r="E313" s="23">
        <v>14648.876129619679</v>
      </c>
      <c r="F313" s="16"/>
      <c r="G313" s="16"/>
      <c r="I313" s="16"/>
      <c r="J313" s="16"/>
      <c r="K313" s="16"/>
      <c r="L313" s="16"/>
      <c r="N313" s="85">
        <f t="shared" si="24"/>
        <v>14648.876129619679</v>
      </c>
      <c r="O313" s="85">
        <f t="shared" si="25"/>
        <v>10337</v>
      </c>
      <c r="P313" s="85">
        <f t="shared" si="26"/>
        <v>1500</v>
      </c>
      <c r="V313" s="16"/>
      <c r="W313" s="16"/>
      <c r="AA313" s="16"/>
      <c r="AB313" s="16"/>
      <c r="AD313" s="22" t="str">
        <f t="shared" si="28"/>
        <v/>
      </c>
      <c r="AE313" s="16"/>
      <c r="AF313" s="34"/>
      <c r="AH313" s="22" t="str">
        <f t="shared" si="29"/>
        <v/>
      </c>
      <c r="AI313" s="16"/>
      <c r="AJ313" s="34"/>
      <c r="AK313" s="34"/>
      <c r="AL313" s="34"/>
      <c r="AM313" s="34"/>
      <c r="AN313" s="34"/>
      <c r="AO313" s="34"/>
    </row>
    <row r="314" spans="2:41" x14ac:dyDescent="0.3">
      <c r="B314" s="22">
        <f t="shared" si="27"/>
        <v>852</v>
      </c>
      <c r="C314" s="16">
        <v>1</v>
      </c>
      <c r="D314" s="23">
        <v>7399.2</v>
      </c>
      <c r="E314" s="23">
        <v>14722.82993536405</v>
      </c>
      <c r="F314" s="16"/>
      <c r="G314" s="16"/>
      <c r="I314" s="16"/>
      <c r="J314" s="16"/>
      <c r="K314" s="16"/>
      <c r="L314" s="16"/>
      <c r="N314" s="85">
        <f t="shared" si="24"/>
        <v>14722.82993536405</v>
      </c>
      <c r="O314" s="85">
        <f t="shared" si="25"/>
        <v>10337</v>
      </c>
      <c r="P314" s="85">
        <f t="shared" si="26"/>
        <v>1500</v>
      </c>
      <c r="V314" s="16"/>
      <c r="W314" s="16"/>
      <c r="AA314" s="16"/>
      <c r="AB314" s="16"/>
      <c r="AD314" s="22" t="str">
        <f t="shared" si="28"/>
        <v/>
      </c>
      <c r="AE314" s="16"/>
      <c r="AF314" s="34"/>
      <c r="AH314" s="22" t="str">
        <f t="shared" si="29"/>
        <v/>
      </c>
      <c r="AI314" s="16"/>
      <c r="AJ314" s="34"/>
      <c r="AK314" s="34"/>
      <c r="AL314" s="34"/>
      <c r="AM314" s="34"/>
      <c r="AN314" s="34"/>
      <c r="AO314" s="34"/>
    </row>
    <row r="315" spans="2:41" x14ac:dyDescent="0.3">
      <c r="B315" s="22">
        <f t="shared" si="27"/>
        <v>853</v>
      </c>
      <c r="C315" s="16">
        <v>1</v>
      </c>
      <c r="D315" s="23">
        <v>7179.55</v>
      </c>
      <c r="E315" s="23">
        <v>14751.901589993598</v>
      </c>
      <c r="F315" s="16"/>
      <c r="G315" s="16"/>
      <c r="I315" s="16"/>
      <c r="J315" s="16"/>
      <c r="K315" s="16"/>
      <c r="L315" s="16"/>
      <c r="N315" s="85">
        <f t="shared" si="24"/>
        <v>14751.901589993598</v>
      </c>
      <c r="O315" s="85">
        <f t="shared" si="25"/>
        <v>10337</v>
      </c>
      <c r="P315" s="85">
        <f t="shared" si="26"/>
        <v>1500</v>
      </c>
      <c r="V315" s="16"/>
      <c r="W315" s="16"/>
      <c r="AA315" s="16"/>
      <c r="AB315" s="16"/>
      <c r="AD315" s="22" t="str">
        <f t="shared" si="28"/>
        <v/>
      </c>
      <c r="AE315" s="16"/>
      <c r="AF315" s="34"/>
      <c r="AH315" s="22" t="str">
        <f t="shared" si="29"/>
        <v/>
      </c>
      <c r="AI315" s="16"/>
      <c r="AJ315" s="34"/>
      <c r="AK315" s="34"/>
      <c r="AL315" s="34"/>
      <c r="AM315" s="34"/>
      <c r="AN315" s="34"/>
      <c r="AO315" s="34"/>
    </row>
    <row r="316" spans="2:41" x14ac:dyDescent="0.3">
      <c r="B316" s="22">
        <f t="shared" si="27"/>
        <v>854</v>
      </c>
      <c r="C316" s="16">
        <v>1</v>
      </c>
      <c r="D316" s="23">
        <v>8469.1299999999992</v>
      </c>
      <c r="E316" s="23">
        <v>14781.782177048037</v>
      </c>
      <c r="F316" s="16"/>
      <c r="G316" s="16"/>
      <c r="I316" s="16"/>
      <c r="J316" s="16"/>
      <c r="K316" s="16"/>
      <c r="L316" s="16"/>
      <c r="N316" s="85">
        <f t="shared" si="24"/>
        <v>14781.782177048037</v>
      </c>
      <c r="O316" s="85">
        <f t="shared" si="25"/>
        <v>10337</v>
      </c>
      <c r="P316" s="85">
        <f t="shared" si="26"/>
        <v>1500</v>
      </c>
      <c r="V316" s="16"/>
      <c r="W316" s="16"/>
      <c r="AA316" s="16"/>
      <c r="AB316" s="16"/>
      <c r="AD316" s="22" t="str">
        <f t="shared" si="28"/>
        <v/>
      </c>
      <c r="AE316" s="16"/>
      <c r="AF316" s="34"/>
      <c r="AH316" s="22" t="str">
        <f t="shared" si="29"/>
        <v/>
      </c>
      <c r="AI316" s="16"/>
      <c r="AJ316" s="34"/>
      <c r="AK316" s="34"/>
      <c r="AL316" s="34"/>
      <c r="AM316" s="34"/>
      <c r="AN316" s="34"/>
      <c r="AO316" s="34"/>
    </row>
    <row r="317" spans="2:41" x14ac:dyDescent="0.3">
      <c r="B317" s="22">
        <f t="shared" si="27"/>
        <v>856</v>
      </c>
      <c r="C317" s="16">
        <v>2</v>
      </c>
      <c r="D317" s="23">
        <v>7164.2950000000001</v>
      </c>
      <c r="E317" s="23">
        <v>14855.5068853096</v>
      </c>
      <c r="F317" s="16"/>
      <c r="G317" s="16"/>
      <c r="I317" s="16"/>
      <c r="J317" s="16"/>
      <c r="K317" s="16"/>
      <c r="L317" s="16"/>
      <c r="N317" s="85">
        <f t="shared" si="24"/>
        <v>29711.0137706192</v>
      </c>
      <c r="O317" s="85">
        <f t="shared" si="25"/>
        <v>20674</v>
      </c>
      <c r="P317" s="85">
        <f t="shared" si="26"/>
        <v>3000</v>
      </c>
      <c r="V317" s="16"/>
      <c r="W317" s="16"/>
      <c r="AA317" s="16"/>
      <c r="AB317" s="16"/>
      <c r="AD317" s="22" t="str">
        <f t="shared" si="28"/>
        <v/>
      </c>
      <c r="AE317" s="16"/>
      <c r="AF317" s="34"/>
      <c r="AH317" s="22" t="str">
        <f t="shared" si="29"/>
        <v/>
      </c>
      <c r="AI317" s="16"/>
      <c r="AJ317" s="34"/>
      <c r="AK317" s="34"/>
      <c r="AL317" s="34"/>
      <c r="AM317" s="34"/>
      <c r="AN317" s="34"/>
      <c r="AO317" s="34"/>
    </row>
    <row r="318" spans="2:41" x14ac:dyDescent="0.3">
      <c r="B318" s="22">
        <f t="shared" si="27"/>
        <v>858</v>
      </c>
      <c r="C318" s="16">
        <v>2</v>
      </c>
      <c r="D318" s="23">
        <v>7168.875</v>
      </c>
      <c r="E318" s="23">
        <v>14865.003733434183</v>
      </c>
      <c r="F318" s="16"/>
      <c r="G318" s="16"/>
      <c r="I318" s="16"/>
      <c r="J318" s="16"/>
      <c r="K318" s="16"/>
      <c r="L318" s="16"/>
      <c r="N318" s="85">
        <f t="shared" si="24"/>
        <v>29730.007466868366</v>
      </c>
      <c r="O318" s="85">
        <f t="shared" si="25"/>
        <v>20674</v>
      </c>
      <c r="P318" s="85">
        <f t="shared" si="26"/>
        <v>3000</v>
      </c>
      <c r="V318" s="16"/>
      <c r="W318" s="16"/>
      <c r="AA318" s="16"/>
      <c r="AB318" s="16"/>
      <c r="AD318" s="22" t="str">
        <f t="shared" si="28"/>
        <v/>
      </c>
      <c r="AE318" s="16"/>
      <c r="AF318" s="34"/>
      <c r="AH318" s="22" t="str">
        <f t="shared" si="29"/>
        <v/>
      </c>
      <c r="AI318" s="16"/>
      <c r="AJ318" s="34"/>
      <c r="AK318" s="34"/>
      <c r="AL318" s="34"/>
      <c r="AM318" s="34"/>
      <c r="AN318" s="34"/>
      <c r="AO318" s="34"/>
    </row>
    <row r="319" spans="2:41" x14ac:dyDescent="0.3">
      <c r="B319" s="22">
        <f t="shared" si="27"/>
        <v>859</v>
      </c>
      <c r="C319" s="16">
        <v>1</v>
      </c>
      <c r="D319" s="23">
        <v>8535.33</v>
      </c>
      <c r="E319" s="23">
        <v>14897.325801968258</v>
      </c>
      <c r="F319" s="16"/>
      <c r="G319" s="16"/>
      <c r="I319" s="16"/>
      <c r="J319" s="16"/>
      <c r="K319" s="16"/>
      <c r="L319" s="16"/>
      <c r="N319" s="85">
        <f t="shared" si="24"/>
        <v>14897.325801968258</v>
      </c>
      <c r="O319" s="85">
        <f t="shared" si="25"/>
        <v>10337</v>
      </c>
      <c r="P319" s="85">
        <f t="shared" si="26"/>
        <v>1500</v>
      </c>
      <c r="V319" s="16"/>
      <c r="W319" s="16"/>
      <c r="AA319" s="16"/>
      <c r="AB319" s="16"/>
      <c r="AD319" s="22" t="str">
        <f t="shared" si="28"/>
        <v/>
      </c>
      <c r="AE319" s="16"/>
      <c r="AF319" s="34"/>
      <c r="AH319" s="22" t="str">
        <f t="shared" si="29"/>
        <v/>
      </c>
      <c r="AI319" s="16"/>
      <c r="AJ319" s="34"/>
      <c r="AK319" s="34"/>
      <c r="AL319" s="34"/>
      <c r="AM319" s="34"/>
      <c r="AN319" s="34"/>
      <c r="AO319" s="34"/>
    </row>
    <row r="320" spans="2:41" x14ac:dyDescent="0.3">
      <c r="B320" s="22">
        <f t="shared" si="27"/>
        <v>861</v>
      </c>
      <c r="C320" s="16">
        <v>2</v>
      </c>
      <c r="D320" s="23">
        <v>8144.6549999999997</v>
      </c>
      <c r="E320" s="23">
        <v>14925.285059394328</v>
      </c>
      <c r="F320" s="16"/>
      <c r="G320" s="16"/>
      <c r="I320" s="16"/>
      <c r="J320" s="16"/>
      <c r="K320" s="16"/>
      <c r="L320" s="16"/>
      <c r="N320" s="85">
        <f t="shared" si="24"/>
        <v>29850.570118788655</v>
      </c>
      <c r="O320" s="85">
        <f t="shared" si="25"/>
        <v>20674</v>
      </c>
      <c r="P320" s="85">
        <f t="shared" si="26"/>
        <v>3000</v>
      </c>
      <c r="V320" s="16"/>
      <c r="W320" s="16"/>
      <c r="AA320" s="16"/>
      <c r="AB320" s="16"/>
      <c r="AD320" s="22" t="str">
        <f t="shared" si="28"/>
        <v/>
      </c>
      <c r="AE320" s="16"/>
      <c r="AF320" s="34"/>
      <c r="AH320" s="22" t="str">
        <f t="shared" si="29"/>
        <v/>
      </c>
      <c r="AI320" s="16"/>
      <c r="AJ320" s="34"/>
      <c r="AK320" s="34"/>
      <c r="AL320" s="34"/>
      <c r="AM320" s="34"/>
      <c r="AN320" s="34"/>
      <c r="AO320" s="34"/>
    </row>
    <row r="321" spans="2:41" x14ac:dyDescent="0.3">
      <c r="B321" s="22">
        <f t="shared" si="27"/>
        <v>862</v>
      </c>
      <c r="C321" s="16">
        <v>1</v>
      </c>
      <c r="D321" s="23">
        <v>10570.16</v>
      </c>
      <c r="E321" s="23">
        <v>15023.117177685974</v>
      </c>
      <c r="F321" s="16"/>
      <c r="G321" s="16"/>
      <c r="I321" s="16"/>
      <c r="J321" s="16"/>
      <c r="K321" s="16"/>
      <c r="L321" s="16"/>
      <c r="N321" s="85">
        <f t="shared" si="24"/>
        <v>15023.117177685974</v>
      </c>
      <c r="O321" s="85">
        <f t="shared" si="25"/>
        <v>10337</v>
      </c>
      <c r="P321" s="85">
        <f t="shared" si="26"/>
        <v>1500</v>
      </c>
      <c r="V321" s="16"/>
      <c r="W321" s="16"/>
      <c r="AA321" s="16"/>
      <c r="AB321" s="16"/>
      <c r="AD321" s="22" t="str">
        <f t="shared" si="28"/>
        <v/>
      </c>
      <c r="AE321" s="16"/>
      <c r="AF321" s="34"/>
      <c r="AH321" s="22" t="str">
        <f t="shared" si="29"/>
        <v/>
      </c>
      <c r="AI321" s="16"/>
      <c r="AJ321" s="34"/>
      <c r="AK321" s="34"/>
      <c r="AL321" s="34"/>
      <c r="AM321" s="34"/>
      <c r="AN321" s="34"/>
      <c r="AO321" s="34"/>
    </row>
    <row r="322" spans="2:41" x14ac:dyDescent="0.3">
      <c r="B322" s="22">
        <f t="shared" si="27"/>
        <v>863</v>
      </c>
      <c r="C322" s="16">
        <v>1</v>
      </c>
      <c r="D322" s="23">
        <v>7562.27</v>
      </c>
      <c r="E322" s="23">
        <v>15047.304456604161</v>
      </c>
      <c r="F322" s="16"/>
      <c r="G322" s="16"/>
      <c r="I322" s="16"/>
      <c r="J322" s="16"/>
      <c r="K322" s="16"/>
      <c r="L322" s="16"/>
      <c r="N322" s="85">
        <f t="shared" si="24"/>
        <v>15047.304456604161</v>
      </c>
      <c r="O322" s="85">
        <f t="shared" si="25"/>
        <v>10337</v>
      </c>
      <c r="P322" s="85">
        <f t="shared" si="26"/>
        <v>1500</v>
      </c>
      <c r="V322" s="16"/>
      <c r="W322" s="16"/>
      <c r="AA322" s="16"/>
      <c r="AB322" s="16"/>
      <c r="AD322" s="22" t="str">
        <f t="shared" si="28"/>
        <v/>
      </c>
      <c r="AE322" s="16"/>
      <c r="AF322" s="34"/>
      <c r="AH322" s="22" t="str">
        <f t="shared" si="29"/>
        <v/>
      </c>
      <c r="AI322" s="16"/>
      <c r="AJ322" s="34"/>
      <c r="AK322" s="34"/>
      <c r="AL322" s="34"/>
      <c r="AM322" s="34"/>
      <c r="AN322" s="34"/>
      <c r="AO322" s="34"/>
    </row>
    <row r="323" spans="2:41" x14ac:dyDescent="0.3">
      <c r="B323" s="22">
        <f t="shared" si="27"/>
        <v>864</v>
      </c>
      <c r="C323" s="16">
        <v>1</v>
      </c>
      <c r="D323" s="23">
        <v>7275.49</v>
      </c>
      <c r="E323" s="23">
        <v>15086.075013522075</v>
      </c>
      <c r="F323" s="16"/>
      <c r="G323" s="16"/>
      <c r="I323" s="16"/>
      <c r="J323" s="16"/>
      <c r="K323" s="16"/>
      <c r="L323" s="16"/>
      <c r="N323" s="85">
        <f t="shared" si="24"/>
        <v>15086.075013522075</v>
      </c>
      <c r="O323" s="85">
        <f t="shared" si="25"/>
        <v>10337</v>
      </c>
      <c r="P323" s="85">
        <f t="shared" si="26"/>
        <v>1500</v>
      </c>
      <c r="V323" s="16"/>
      <c r="W323" s="16"/>
      <c r="AA323" s="16"/>
      <c r="AB323" s="16"/>
      <c r="AD323" s="22" t="str">
        <f t="shared" si="28"/>
        <v/>
      </c>
      <c r="AE323" s="16"/>
      <c r="AF323" s="34"/>
      <c r="AH323" s="22" t="str">
        <f t="shared" si="29"/>
        <v/>
      </c>
      <c r="AI323" s="16"/>
      <c r="AJ323" s="34"/>
      <c r="AK323" s="34"/>
      <c r="AL323" s="34"/>
      <c r="AM323" s="34"/>
      <c r="AN323" s="34"/>
      <c r="AO323" s="34"/>
    </row>
    <row r="324" spans="2:41" x14ac:dyDescent="0.3">
      <c r="B324" s="22">
        <f t="shared" si="27"/>
        <v>865</v>
      </c>
      <c r="C324" s="16">
        <v>1</v>
      </c>
      <c r="D324" s="23">
        <v>7642.99</v>
      </c>
      <c r="E324" s="23">
        <v>15207.92004104337</v>
      </c>
      <c r="F324" s="16"/>
      <c r="G324" s="16"/>
      <c r="I324" s="16"/>
      <c r="J324" s="16"/>
      <c r="K324" s="16"/>
      <c r="L324" s="16"/>
      <c r="N324" s="85">
        <f t="shared" si="24"/>
        <v>15207.92004104337</v>
      </c>
      <c r="O324" s="85">
        <f t="shared" si="25"/>
        <v>10337</v>
      </c>
      <c r="P324" s="85">
        <f t="shared" si="26"/>
        <v>1500</v>
      </c>
      <c r="V324" s="16"/>
      <c r="W324" s="16"/>
      <c r="AA324" s="16"/>
      <c r="AB324" s="16"/>
      <c r="AD324" s="22" t="str">
        <f t="shared" si="28"/>
        <v/>
      </c>
      <c r="AE324" s="16"/>
      <c r="AF324" s="34"/>
      <c r="AH324" s="22" t="str">
        <f t="shared" si="29"/>
        <v/>
      </c>
      <c r="AI324" s="16"/>
      <c r="AJ324" s="34"/>
      <c r="AK324" s="34"/>
      <c r="AL324" s="34"/>
      <c r="AM324" s="34"/>
      <c r="AN324" s="34"/>
      <c r="AO324" s="34"/>
    </row>
    <row r="325" spans="2:41" x14ac:dyDescent="0.3">
      <c r="B325" s="22">
        <f t="shared" si="27"/>
        <v>866</v>
      </c>
      <c r="C325" s="16">
        <v>1</v>
      </c>
      <c r="D325" s="23">
        <v>7699.33</v>
      </c>
      <c r="E325" s="23">
        <v>15320.024625127919</v>
      </c>
      <c r="F325" s="16"/>
      <c r="G325" s="16"/>
      <c r="I325" s="16"/>
      <c r="J325" s="16"/>
      <c r="K325" s="16"/>
      <c r="L325" s="16"/>
      <c r="N325" s="85">
        <f t="shared" si="24"/>
        <v>15320.024625127919</v>
      </c>
      <c r="O325" s="85">
        <f t="shared" si="25"/>
        <v>10337</v>
      </c>
      <c r="P325" s="85">
        <f t="shared" si="26"/>
        <v>1500</v>
      </c>
      <c r="V325" s="16"/>
      <c r="W325" s="16"/>
      <c r="AA325" s="16"/>
      <c r="AB325" s="16"/>
      <c r="AD325" s="22" t="str">
        <f t="shared" si="28"/>
        <v/>
      </c>
      <c r="AE325" s="16"/>
      <c r="AF325" s="34"/>
      <c r="AH325" s="22" t="str">
        <f t="shared" si="29"/>
        <v/>
      </c>
      <c r="AI325" s="16"/>
      <c r="AJ325" s="34"/>
      <c r="AK325" s="34"/>
      <c r="AL325" s="34"/>
      <c r="AM325" s="34"/>
      <c r="AN325" s="34"/>
      <c r="AO325" s="34"/>
    </row>
    <row r="326" spans="2:41" x14ac:dyDescent="0.3">
      <c r="B326" s="22">
        <f t="shared" si="27"/>
        <v>867</v>
      </c>
      <c r="C326" s="16">
        <v>1</v>
      </c>
      <c r="D326" s="23">
        <v>8797.02</v>
      </c>
      <c r="E326" s="23">
        <v>15354.072194798657</v>
      </c>
      <c r="F326" s="16"/>
      <c r="G326" s="16"/>
      <c r="I326" s="16"/>
      <c r="J326" s="16"/>
      <c r="K326" s="16"/>
      <c r="L326" s="16"/>
      <c r="N326" s="85">
        <f t="shared" si="24"/>
        <v>15354.072194798657</v>
      </c>
      <c r="O326" s="85">
        <f t="shared" si="25"/>
        <v>10337</v>
      </c>
      <c r="P326" s="85">
        <f t="shared" si="26"/>
        <v>1500</v>
      </c>
      <c r="V326" s="16"/>
      <c r="W326" s="16"/>
      <c r="AA326" s="16"/>
      <c r="AB326" s="16"/>
      <c r="AD326" s="22" t="str">
        <f t="shared" si="28"/>
        <v/>
      </c>
      <c r="AE326" s="16"/>
      <c r="AF326" s="34"/>
      <c r="AH326" s="22" t="str">
        <f t="shared" si="29"/>
        <v/>
      </c>
      <c r="AI326" s="16"/>
      <c r="AJ326" s="34"/>
      <c r="AK326" s="34"/>
      <c r="AL326" s="34"/>
      <c r="AM326" s="34"/>
      <c r="AN326" s="34"/>
      <c r="AO326" s="34"/>
    </row>
    <row r="327" spans="2:41" x14ac:dyDescent="0.3">
      <c r="B327" s="22">
        <f t="shared" si="27"/>
        <v>869</v>
      </c>
      <c r="C327" s="16">
        <v>2</v>
      </c>
      <c r="D327" s="23">
        <v>7226.9750000000004</v>
      </c>
      <c r="E327" s="23">
        <v>15415.198954152975</v>
      </c>
      <c r="F327" s="16"/>
      <c r="G327" s="16"/>
      <c r="I327" s="16"/>
      <c r="J327" s="16"/>
      <c r="K327" s="16"/>
      <c r="L327" s="16"/>
      <c r="N327" s="85">
        <f t="shared" si="24"/>
        <v>30830.397908305949</v>
      </c>
      <c r="O327" s="85">
        <f t="shared" si="25"/>
        <v>20674</v>
      </c>
      <c r="P327" s="85">
        <f t="shared" si="26"/>
        <v>3000</v>
      </c>
      <c r="V327" s="16"/>
      <c r="W327" s="16"/>
      <c r="AA327" s="16"/>
      <c r="AB327" s="16"/>
      <c r="AD327" s="22" t="str">
        <f t="shared" si="28"/>
        <v/>
      </c>
      <c r="AE327" s="16"/>
      <c r="AF327" s="34"/>
      <c r="AH327" s="22" t="str">
        <f t="shared" si="29"/>
        <v/>
      </c>
      <c r="AI327" s="16"/>
      <c r="AJ327" s="34"/>
      <c r="AK327" s="34"/>
      <c r="AL327" s="34"/>
      <c r="AM327" s="34"/>
      <c r="AN327" s="34"/>
      <c r="AO327" s="34"/>
    </row>
    <row r="328" spans="2:41" x14ac:dyDescent="0.3">
      <c r="B328" s="22">
        <f t="shared" si="27"/>
        <v>870</v>
      </c>
      <c r="C328" s="16">
        <v>1</v>
      </c>
      <c r="D328" s="23">
        <v>8090.72</v>
      </c>
      <c r="E328" s="23">
        <v>15433.796280613695</v>
      </c>
      <c r="F328" s="16"/>
      <c r="G328" s="16"/>
      <c r="I328" s="16"/>
      <c r="J328" s="16"/>
      <c r="K328" s="16"/>
      <c r="L328" s="16"/>
      <c r="N328" s="85">
        <f t="shared" si="24"/>
        <v>15433.796280613695</v>
      </c>
      <c r="O328" s="85">
        <f t="shared" si="25"/>
        <v>10337</v>
      </c>
      <c r="P328" s="85">
        <f t="shared" si="26"/>
        <v>1500</v>
      </c>
      <c r="V328" s="16"/>
      <c r="W328" s="16"/>
      <c r="AA328" s="16"/>
      <c r="AB328" s="16"/>
      <c r="AD328" s="22" t="str">
        <f t="shared" si="28"/>
        <v/>
      </c>
      <c r="AE328" s="16"/>
      <c r="AF328" s="34"/>
      <c r="AH328" s="22" t="str">
        <f t="shared" si="29"/>
        <v/>
      </c>
      <c r="AI328" s="16"/>
      <c r="AJ328" s="34"/>
      <c r="AK328" s="34"/>
      <c r="AL328" s="34"/>
      <c r="AM328" s="34"/>
      <c r="AN328" s="34"/>
      <c r="AO328" s="34"/>
    </row>
    <row r="329" spans="2:41" x14ac:dyDescent="0.3">
      <c r="B329" s="22">
        <f t="shared" si="27"/>
        <v>872</v>
      </c>
      <c r="C329" s="16">
        <v>2</v>
      </c>
      <c r="D329" s="23">
        <v>10912.19</v>
      </c>
      <c r="E329" s="23">
        <v>15509.236287357346</v>
      </c>
      <c r="F329" s="16"/>
      <c r="G329" s="16"/>
      <c r="I329" s="16"/>
      <c r="J329" s="16"/>
      <c r="K329" s="16"/>
      <c r="L329" s="16"/>
      <c r="N329" s="85">
        <f t="shared" si="24"/>
        <v>31018.472574714691</v>
      </c>
      <c r="O329" s="85">
        <f t="shared" si="25"/>
        <v>20674</v>
      </c>
      <c r="P329" s="85">
        <f t="shared" si="26"/>
        <v>3000</v>
      </c>
      <c r="V329" s="16"/>
      <c r="W329" s="16"/>
      <c r="AA329" s="16"/>
      <c r="AB329" s="16"/>
      <c r="AD329" s="22" t="str">
        <f t="shared" si="28"/>
        <v/>
      </c>
      <c r="AE329" s="16"/>
      <c r="AF329" s="34"/>
      <c r="AH329" s="22" t="str">
        <f t="shared" si="29"/>
        <v/>
      </c>
      <c r="AI329" s="16"/>
      <c r="AJ329" s="34"/>
      <c r="AK329" s="34"/>
      <c r="AL329" s="34"/>
      <c r="AM329" s="34"/>
      <c r="AN329" s="34"/>
      <c r="AO329" s="34"/>
    </row>
    <row r="330" spans="2:41" x14ac:dyDescent="0.3">
      <c r="B330" s="22">
        <f t="shared" si="27"/>
        <v>873</v>
      </c>
      <c r="C330" s="16">
        <v>1</v>
      </c>
      <c r="D330" s="23">
        <v>7552.39</v>
      </c>
      <c r="E330" s="23">
        <v>15517.980103105594</v>
      </c>
      <c r="F330" s="16"/>
      <c r="G330" s="16"/>
      <c r="I330" s="16"/>
      <c r="J330" s="16"/>
      <c r="K330" s="16"/>
      <c r="L330" s="16"/>
      <c r="N330" s="85">
        <f t="shared" si="24"/>
        <v>15517.980103105594</v>
      </c>
      <c r="O330" s="85">
        <f t="shared" si="25"/>
        <v>10337</v>
      </c>
      <c r="P330" s="85">
        <f t="shared" si="26"/>
        <v>1500</v>
      </c>
      <c r="V330" s="16"/>
      <c r="W330" s="16"/>
      <c r="AA330" s="16"/>
      <c r="AB330" s="16"/>
      <c r="AD330" s="22" t="str">
        <f t="shared" si="28"/>
        <v/>
      </c>
      <c r="AE330" s="16"/>
      <c r="AF330" s="34"/>
      <c r="AH330" s="22" t="str">
        <f t="shared" si="29"/>
        <v/>
      </c>
      <c r="AI330" s="16"/>
      <c r="AJ330" s="34"/>
      <c r="AK330" s="34"/>
      <c r="AL330" s="34"/>
      <c r="AM330" s="34"/>
      <c r="AN330" s="34"/>
      <c r="AO330" s="34"/>
    </row>
    <row r="331" spans="2:41" x14ac:dyDescent="0.3">
      <c r="B331" s="22">
        <f t="shared" si="27"/>
        <v>874</v>
      </c>
      <c r="C331" s="16">
        <v>1</v>
      </c>
      <c r="D331" s="23">
        <v>7816.39</v>
      </c>
      <c r="E331" s="23">
        <v>15552.94905915237</v>
      </c>
      <c r="F331" s="16"/>
      <c r="G331" s="16"/>
      <c r="I331" s="16"/>
      <c r="J331" s="16"/>
      <c r="K331" s="16"/>
      <c r="L331" s="16"/>
      <c r="N331" s="85">
        <f t="shared" si="24"/>
        <v>15552.94905915237</v>
      </c>
      <c r="O331" s="85">
        <f t="shared" si="25"/>
        <v>10337</v>
      </c>
      <c r="P331" s="85">
        <f t="shared" si="26"/>
        <v>1500</v>
      </c>
      <c r="V331" s="16"/>
      <c r="W331" s="16"/>
      <c r="AA331" s="16"/>
      <c r="AB331" s="16"/>
      <c r="AD331" s="22" t="str">
        <f t="shared" si="28"/>
        <v/>
      </c>
      <c r="AE331" s="16"/>
      <c r="AF331" s="34"/>
      <c r="AH331" s="22" t="str">
        <f t="shared" si="29"/>
        <v/>
      </c>
      <c r="AI331" s="16"/>
      <c r="AJ331" s="34"/>
      <c r="AK331" s="34"/>
      <c r="AL331" s="34"/>
      <c r="AM331" s="34"/>
      <c r="AN331" s="34"/>
      <c r="AO331" s="34"/>
    </row>
    <row r="332" spans="2:41" x14ac:dyDescent="0.3">
      <c r="B332" s="22">
        <f t="shared" si="27"/>
        <v>875</v>
      </c>
      <c r="C332" s="16">
        <v>1</v>
      </c>
      <c r="D332" s="23">
        <v>10983.23</v>
      </c>
      <c r="E332" s="23">
        <v>15610.203750887016</v>
      </c>
      <c r="F332" s="16"/>
      <c r="G332" s="16"/>
      <c r="I332" s="16"/>
      <c r="J332" s="16"/>
      <c r="K332" s="16"/>
      <c r="L332" s="16"/>
      <c r="N332" s="85">
        <f t="shared" si="24"/>
        <v>15610.203750887016</v>
      </c>
      <c r="O332" s="85">
        <f t="shared" si="25"/>
        <v>10337</v>
      </c>
      <c r="P332" s="85">
        <f t="shared" si="26"/>
        <v>1500</v>
      </c>
      <c r="V332" s="16"/>
      <c r="W332" s="16"/>
      <c r="AA332" s="16"/>
      <c r="AB332" s="16"/>
      <c r="AD332" s="22" t="str">
        <f t="shared" si="28"/>
        <v/>
      </c>
      <c r="AE332" s="16"/>
      <c r="AF332" s="34"/>
      <c r="AH332" s="22" t="str">
        <f t="shared" si="29"/>
        <v/>
      </c>
      <c r="AI332" s="16"/>
      <c r="AJ332" s="34"/>
      <c r="AK332" s="34"/>
      <c r="AL332" s="34"/>
      <c r="AM332" s="34"/>
      <c r="AN332" s="34"/>
      <c r="AO332" s="34"/>
    </row>
    <row r="333" spans="2:41" x14ac:dyDescent="0.3">
      <c r="B333" s="22">
        <f t="shared" si="27"/>
        <v>876</v>
      </c>
      <c r="C333" s="16">
        <v>1</v>
      </c>
      <c r="D333" s="23">
        <v>7325.92</v>
      </c>
      <c r="E333" s="23">
        <v>15626.24947812997</v>
      </c>
      <c r="F333" s="16"/>
      <c r="G333" s="16"/>
      <c r="I333" s="16"/>
      <c r="J333" s="16"/>
      <c r="K333" s="16"/>
      <c r="L333" s="16"/>
      <c r="N333" s="85">
        <f t="shared" si="24"/>
        <v>15626.24947812997</v>
      </c>
      <c r="O333" s="85">
        <f t="shared" si="25"/>
        <v>10337</v>
      </c>
      <c r="P333" s="85">
        <f t="shared" si="26"/>
        <v>1500</v>
      </c>
      <c r="V333" s="16"/>
      <c r="W333" s="16"/>
      <c r="AA333" s="16"/>
      <c r="AB333" s="16"/>
      <c r="AD333" s="22" t="str">
        <f t="shared" si="28"/>
        <v/>
      </c>
      <c r="AE333" s="16"/>
      <c r="AF333" s="34"/>
      <c r="AH333" s="22" t="str">
        <f t="shared" si="29"/>
        <v/>
      </c>
      <c r="AI333" s="16"/>
      <c r="AJ333" s="34"/>
      <c r="AK333" s="34"/>
      <c r="AL333" s="34"/>
      <c r="AM333" s="34"/>
      <c r="AN333" s="34"/>
      <c r="AO333" s="34"/>
    </row>
    <row r="334" spans="2:41" x14ac:dyDescent="0.3">
      <c r="B334" s="22">
        <f t="shared" si="27"/>
        <v>877</v>
      </c>
      <c r="C334" s="16">
        <v>1</v>
      </c>
      <c r="D334" s="23">
        <v>7610.34</v>
      </c>
      <c r="E334" s="23">
        <v>15637.050615483129</v>
      </c>
      <c r="F334" s="16"/>
      <c r="G334" s="16"/>
      <c r="I334" s="16"/>
      <c r="J334" s="16"/>
      <c r="K334" s="16"/>
      <c r="L334" s="16"/>
      <c r="N334" s="85">
        <f t="shared" ref="N334:N397" si="30">C334*E334</f>
        <v>15637.050615483129</v>
      </c>
      <c r="O334" s="85">
        <f t="shared" ref="O334:O397" si="31">MIN(N334,C334*ROUND($O$13,0))</f>
        <v>10337</v>
      </c>
      <c r="P334" s="85">
        <f t="shared" ref="P334:P397" si="32">MIN(N334,C334*ROUND($P$13,0))</f>
        <v>1500</v>
      </c>
      <c r="V334" s="16"/>
      <c r="W334" s="16"/>
      <c r="AA334" s="16"/>
      <c r="AB334" s="16"/>
      <c r="AD334" s="22" t="str">
        <f t="shared" si="28"/>
        <v/>
      </c>
      <c r="AE334" s="16"/>
      <c r="AF334" s="34"/>
      <c r="AH334" s="22" t="str">
        <f t="shared" si="29"/>
        <v/>
      </c>
      <c r="AI334" s="16"/>
      <c r="AJ334" s="34"/>
      <c r="AK334" s="34"/>
      <c r="AL334" s="34"/>
      <c r="AM334" s="34"/>
      <c r="AN334" s="34"/>
      <c r="AO334" s="34"/>
    </row>
    <row r="335" spans="2:41" x14ac:dyDescent="0.3">
      <c r="B335" s="22">
        <f t="shared" si="27"/>
        <v>878</v>
      </c>
      <c r="C335" s="16">
        <v>1</v>
      </c>
      <c r="D335" s="23">
        <v>7567.41</v>
      </c>
      <c r="E335" s="23">
        <v>15691.38503634492</v>
      </c>
      <c r="F335" s="16"/>
      <c r="G335" s="16"/>
      <c r="I335" s="16"/>
      <c r="J335" s="16"/>
      <c r="K335" s="16"/>
      <c r="L335" s="16"/>
      <c r="N335" s="85">
        <f t="shared" si="30"/>
        <v>15691.38503634492</v>
      </c>
      <c r="O335" s="85">
        <f t="shared" si="31"/>
        <v>10337</v>
      </c>
      <c r="P335" s="85">
        <f t="shared" si="32"/>
        <v>1500</v>
      </c>
      <c r="V335" s="16"/>
      <c r="W335" s="16"/>
      <c r="AA335" s="16"/>
      <c r="AB335" s="16"/>
      <c r="AD335" s="22" t="str">
        <f t="shared" si="28"/>
        <v/>
      </c>
      <c r="AE335" s="16"/>
      <c r="AF335" s="34"/>
      <c r="AH335" s="22" t="str">
        <f t="shared" si="29"/>
        <v/>
      </c>
      <c r="AI335" s="16"/>
      <c r="AJ335" s="34"/>
      <c r="AK335" s="34"/>
      <c r="AL335" s="34"/>
      <c r="AM335" s="34"/>
      <c r="AN335" s="34"/>
      <c r="AO335" s="34"/>
    </row>
    <row r="336" spans="2:41" x14ac:dyDescent="0.3">
      <c r="B336" s="22">
        <f t="shared" si="27"/>
        <v>879</v>
      </c>
      <c r="C336" s="16">
        <v>1</v>
      </c>
      <c r="D336" s="23">
        <v>9007.11</v>
      </c>
      <c r="E336" s="23">
        <v>15720.757393582477</v>
      </c>
      <c r="F336" s="16"/>
      <c r="G336" s="16"/>
      <c r="I336" s="16"/>
      <c r="J336" s="16"/>
      <c r="K336" s="16"/>
      <c r="L336" s="16"/>
      <c r="N336" s="85">
        <f t="shared" si="30"/>
        <v>15720.757393582477</v>
      </c>
      <c r="O336" s="85">
        <f t="shared" si="31"/>
        <v>10337</v>
      </c>
      <c r="P336" s="85">
        <f t="shared" si="32"/>
        <v>1500</v>
      </c>
      <c r="V336" s="16"/>
      <c r="W336" s="16"/>
      <c r="AA336" s="16"/>
      <c r="AB336" s="16"/>
      <c r="AD336" s="22" t="str">
        <f t="shared" si="28"/>
        <v/>
      </c>
      <c r="AE336" s="16"/>
      <c r="AF336" s="34"/>
      <c r="AH336" s="22" t="str">
        <f t="shared" si="29"/>
        <v/>
      </c>
      <c r="AI336" s="16"/>
      <c r="AJ336" s="34"/>
      <c r="AK336" s="34"/>
      <c r="AL336" s="34"/>
      <c r="AM336" s="34"/>
      <c r="AN336" s="34"/>
      <c r="AO336" s="34"/>
    </row>
    <row r="337" spans="2:41" x14ac:dyDescent="0.3">
      <c r="B337" s="22">
        <f t="shared" ref="B337:B400" si="33">IF(C337="","",B336+C337)</f>
        <v>880</v>
      </c>
      <c r="C337" s="16">
        <v>1</v>
      </c>
      <c r="D337" s="23">
        <v>8599.89</v>
      </c>
      <c r="E337" s="23">
        <v>15759.514642355591</v>
      </c>
      <c r="F337" s="16"/>
      <c r="G337" s="16"/>
      <c r="I337" s="16"/>
      <c r="J337" s="16"/>
      <c r="K337" s="16"/>
      <c r="L337" s="16"/>
      <c r="N337" s="85">
        <f t="shared" si="30"/>
        <v>15759.514642355591</v>
      </c>
      <c r="O337" s="85">
        <f t="shared" si="31"/>
        <v>10337</v>
      </c>
      <c r="P337" s="85">
        <f t="shared" si="32"/>
        <v>1500</v>
      </c>
      <c r="V337" s="16"/>
      <c r="W337" s="16"/>
      <c r="AA337" s="16"/>
      <c r="AB337" s="16"/>
      <c r="AD337" s="22" t="str">
        <f t="shared" si="28"/>
        <v/>
      </c>
      <c r="AE337" s="16"/>
      <c r="AF337" s="34"/>
      <c r="AH337" s="22" t="str">
        <f t="shared" si="29"/>
        <v/>
      </c>
      <c r="AI337" s="16"/>
      <c r="AJ337" s="34"/>
      <c r="AK337" s="34"/>
      <c r="AL337" s="34"/>
      <c r="AM337" s="34"/>
      <c r="AN337" s="34"/>
      <c r="AO337" s="34"/>
    </row>
    <row r="338" spans="2:41" x14ac:dyDescent="0.3">
      <c r="B338" s="22">
        <f t="shared" si="33"/>
        <v>881</v>
      </c>
      <c r="C338" s="16">
        <v>1</v>
      </c>
      <c r="D338" s="23">
        <v>9068.77</v>
      </c>
      <c r="E338" s="23">
        <v>15828.377029724179</v>
      </c>
      <c r="F338" s="16"/>
      <c r="G338" s="16"/>
      <c r="I338" s="16"/>
      <c r="J338" s="16"/>
      <c r="K338" s="16"/>
      <c r="L338" s="16"/>
      <c r="N338" s="85">
        <f t="shared" si="30"/>
        <v>15828.377029724179</v>
      </c>
      <c r="O338" s="85">
        <f t="shared" si="31"/>
        <v>10337</v>
      </c>
      <c r="P338" s="85">
        <f t="shared" si="32"/>
        <v>1500</v>
      </c>
      <c r="V338" s="16"/>
      <c r="W338" s="16"/>
      <c r="AA338" s="16"/>
      <c r="AB338" s="16"/>
      <c r="AD338" s="22" t="str">
        <f t="shared" si="28"/>
        <v/>
      </c>
      <c r="AE338" s="16"/>
      <c r="AF338" s="34"/>
      <c r="AH338" s="22" t="str">
        <f t="shared" si="29"/>
        <v/>
      </c>
      <c r="AI338" s="16"/>
      <c r="AJ338" s="34"/>
      <c r="AK338" s="34"/>
      <c r="AL338" s="34"/>
      <c r="AM338" s="34"/>
      <c r="AN338" s="34"/>
      <c r="AO338" s="34"/>
    </row>
    <row r="339" spans="2:41" x14ac:dyDescent="0.3">
      <c r="B339" s="22">
        <f t="shared" si="33"/>
        <v>882</v>
      </c>
      <c r="C339" s="16">
        <v>1</v>
      </c>
      <c r="D339" s="23">
        <v>7956.85</v>
      </c>
      <c r="E339" s="23">
        <v>15832.434502541013</v>
      </c>
      <c r="F339" s="16"/>
      <c r="G339" s="16"/>
      <c r="I339" s="16"/>
      <c r="J339" s="16"/>
      <c r="K339" s="16"/>
      <c r="L339" s="16"/>
      <c r="N339" s="85">
        <f t="shared" si="30"/>
        <v>15832.434502541013</v>
      </c>
      <c r="O339" s="85">
        <f t="shared" si="31"/>
        <v>10337</v>
      </c>
      <c r="P339" s="85">
        <f t="shared" si="32"/>
        <v>1500</v>
      </c>
      <c r="V339" s="16"/>
      <c r="W339" s="16"/>
      <c r="AA339" s="16"/>
      <c r="AB339" s="16"/>
      <c r="AD339" s="22" t="str">
        <f t="shared" ref="AD339:AD402" si="34">IF(AE339="","",AD338+AE339)</f>
        <v/>
      </c>
      <c r="AE339" s="16"/>
      <c r="AF339" s="34"/>
      <c r="AH339" s="22" t="str">
        <f t="shared" ref="AH339:AH402" si="35">IF(AI339="","",AH338+AI339)</f>
        <v/>
      </c>
      <c r="AI339" s="16"/>
      <c r="AJ339" s="34"/>
      <c r="AK339" s="34"/>
      <c r="AL339" s="34"/>
      <c r="AM339" s="34"/>
      <c r="AN339" s="34"/>
      <c r="AO339" s="34"/>
    </row>
    <row r="340" spans="2:41" x14ac:dyDescent="0.3">
      <c r="B340" s="22">
        <f t="shared" si="33"/>
        <v>884</v>
      </c>
      <c r="C340" s="16">
        <v>2</v>
      </c>
      <c r="D340" s="23">
        <v>8316.2749999999996</v>
      </c>
      <c r="E340" s="23">
        <v>15864.063292705798</v>
      </c>
      <c r="F340" s="16"/>
      <c r="G340" s="16"/>
      <c r="I340" s="16"/>
      <c r="J340" s="16"/>
      <c r="K340" s="16"/>
      <c r="L340" s="16"/>
      <c r="N340" s="85">
        <f t="shared" si="30"/>
        <v>31728.126585411595</v>
      </c>
      <c r="O340" s="85">
        <f t="shared" si="31"/>
        <v>20674</v>
      </c>
      <c r="P340" s="85">
        <f t="shared" si="32"/>
        <v>3000</v>
      </c>
      <c r="V340" s="16"/>
      <c r="W340" s="16"/>
      <c r="AA340" s="16"/>
      <c r="AB340" s="16"/>
      <c r="AD340" s="22" t="str">
        <f t="shared" si="34"/>
        <v/>
      </c>
      <c r="AE340" s="16"/>
      <c r="AF340" s="34"/>
      <c r="AH340" s="22" t="str">
        <f t="shared" si="35"/>
        <v/>
      </c>
      <c r="AI340" s="16"/>
      <c r="AJ340" s="34"/>
      <c r="AK340" s="34"/>
      <c r="AL340" s="34"/>
      <c r="AM340" s="34"/>
      <c r="AN340" s="34"/>
      <c r="AO340" s="34"/>
    </row>
    <row r="341" spans="2:41" x14ac:dyDescent="0.3">
      <c r="B341" s="22">
        <f t="shared" si="33"/>
        <v>885</v>
      </c>
      <c r="C341" s="16">
        <v>1</v>
      </c>
      <c r="D341" s="23">
        <v>7672.17</v>
      </c>
      <c r="E341" s="23">
        <v>15908.609885587592</v>
      </c>
      <c r="F341" s="16"/>
      <c r="G341" s="16"/>
      <c r="I341" s="16"/>
      <c r="J341" s="16"/>
      <c r="K341" s="16"/>
      <c r="L341" s="16"/>
      <c r="N341" s="85">
        <f t="shared" si="30"/>
        <v>15908.609885587592</v>
      </c>
      <c r="O341" s="85">
        <f t="shared" si="31"/>
        <v>10337</v>
      </c>
      <c r="P341" s="85">
        <f t="shared" si="32"/>
        <v>1500</v>
      </c>
      <c r="V341" s="16"/>
      <c r="W341" s="16"/>
      <c r="AA341" s="16"/>
      <c r="AB341" s="16"/>
      <c r="AD341" s="22" t="str">
        <f t="shared" si="34"/>
        <v/>
      </c>
      <c r="AE341" s="16"/>
      <c r="AF341" s="34"/>
      <c r="AH341" s="22" t="str">
        <f t="shared" si="35"/>
        <v/>
      </c>
      <c r="AI341" s="16"/>
      <c r="AJ341" s="34"/>
      <c r="AK341" s="34"/>
      <c r="AL341" s="34"/>
      <c r="AM341" s="34"/>
      <c r="AN341" s="34"/>
      <c r="AO341" s="34"/>
    </row>
    <row r="342" spans="2:41" x14ac:dyDescent="0.3">
      <c r="B342" s="22">
        <f t="shared" si="33"/>
        <v>886</v>
      </c>
      <c r="C342" s="16">
        <v>1</v>
      </c>
      <c r="D342" s="23">
        <v>9558.67</v>
      </c>
      <c r="E342" s="23">
        <v>15911.656764192074</v>
      </c>
      <c r="F342" s="16"/>
      <c r="G342" s="16"/>
      <c r="I342" s="16"/>
      <c r="J342" s="16"/>
      <c r="K342" s="16"/>
      <c r="L342" s="16"/>
      <c r="N342" s="85">
        <f t="shared" si="30"/>
        <v>15911.656764192074</v>
      </c>
      <c r="O342" s="85">
        <f t="shared" si="31"/>
        <v>10337</v>
      </c>
      <c r="P342" s="85">
        <f t="shared" si="32"/>
        <v>1500</v>
      </c>
      <c r="V342" s="16"/>
      <c r="W342" s="16"/>
      <c r="AA342" s="16"/>
      <c r="AB342" s="16"/>
      <c r="AD342" s="22" t="str">
        <f t="shared" si="34"/>
        <v/>
      </c>
      <c r="AE342" s="16"/>
      <c r="AF342" s="34"/>
      <c r="AH342" s="22" t="str">
        <f t="shared" si="35"/>
        <v/>
      </c>
      <c r="AI342" s="16"/>
      <c r="AJ342" s="34"/>
      <c r="AK342" s="34"/>
      <c r="AL342" s="34"/>
      <c r="AM342" s="34"/>
      <c r="AN342" s="34"/>
      <c r="AO342" s="34"/>
    </row>
    <row r="343" spans="2:41" x14ac:dyDescent="0.3">
      <c r="B343" s="22">
        <f t="shared" si="33"/>
        <v>888</v>
      </c>
      <c r="C343" s="16">
        <v>2</v>
      </c>
      <c r="D343" s="23">
        <v>9567.2649999999994</v>
      </c>
      <c r="E343" s="23">
        <v>15925.964266165487</v>
      </c>
      <c r="F343" s="16"/>
      <c r="G343" s="16"/>
      <c r="I343" s="16"/>
      <c r="J343" s="16"/>
      <c r="K343" s="16"/>
      <c r="L343" s="16"/>
      <c r="N343" s="85">
        <f t="shared" si="30"/>
        <v>31851.928532330974</v>
      </c>
      <c r="O343" s="85">
        <f t="shared" si="31"/>
        <v>20674</v>
      </c>
      <c r="P343" s="85">
        <f t="shared" si="32"/>
        <v>3000</v>
      </c>
      <c r="V343" s="16"/>
      <c r="W343" s="16"/>
      <c r="AA343" s="16"/>
      <c r="AB343" s="16"/>
      <c r="AD343" s="22" t="str">
        <f t="shared" si="34"/>
        <v/>
      </c>
      <c r="AE343" s="16"/>
      <c r="AF343" s="34"/>
      <c r="AH343" s="22" t="str">
        <f t="shared" si="35"/>
        <v/>
      </c>
      <c r="AI343" s="16"/>
      <c r="AJ343" s="34"/>
      <c r="AK343" s="34"/>
      <c r="AL343" s="34"/>
      <c r="AM343" s="34"/>
      <c r="AN343" s="34"/>
      <c r="AO343" s="34"/>
    </row>
    <row r="344" spans="2:41" x14ac:dyDescent="0.3">
      <c r="B344" s="22">
        <f t="shared" si="33"/>
        <v>889</v>
      </c>
      <c r="C344" s="16">
        <v>1</v>
      </c>
      <c r="D344" s="23">
        <v>7754.53</v>
      </c>
      <c r="E344" s="23">
        <v>15933.319419274614</v>
      </c>
      <c r="F344" s="16"/>
      <c r="G344" s="16"/>
      <c r="I344" s="16"/>
      <c r="J344" s="16"/>
      <c r="K344" s="16"/>
      <c r="L344" s="16"/>
      <c r="N344" s="85">
        <f t="shared" si="30"/>
        <v>15933.319419274614</v>
      </c>
      <c r="O344" s="85">
        <f t="shared" si="31"/>
        <v>10337</v>
      </c>
      <c r="P344" s="85">
        <f t="shared" si="32"/>
        <v>1500</v>
      </c>
      <c r="V344" s="16"/>
      <c r="W344" s="16"/>
      <c r="AA344" s="16"/>
      <c r="AB344" s="16"/>
      <c r="AD344" s="22" t="str">
        <f t="shared" si="34"/>
        <v/>
      </c>
      <c r="AE344" s="16"/>
      <c r="AF344" s="34"/>
      <c r="AH344" s="22" t="str">
        <f t="shared" si="35"/>
        <v/>
      </c>
      <c r="AI344" s="16"/>
      <c r="AJ344" s="34"/>
      <c r="AK344" s="34"/>
      <c r="AL344" s="34"/>
      <c r="AM344" s="34"/>
      <c r="AN344" s="34"/>
      <c r="AO344" s="34"/>
    </row>
    <row r="345" spans="2:41" x14ac:dyDescent="0.3">
      <c r="B345" s="22">
        <f t="shared" si="33"/>
        <v>890</v>
      </c>
      <c r="C345" s="16">
        <v>1</v>
      </c>
      <c r="D345" s="23">
        <v>9598.58</v>
      </c>
      <c r="E345" s="23">
        <v>15978.092180568923</v>
      </c>
      <c r="F345" s="16"/>
      <c r="G345" s="16"/>
      <c r="I345" s="16"/>
      <c r="J345" s="16"/>
      <c r="K345" s="16"/>
      <c r="L345" s="16"/>
      <c r="N345" s="85">
        <f t="shared" si="30"/>
        <v>15978.092180568923</v>
      </c>
      <c r="O345" s="85">
        <f t="shared" si="31"/>
        <v>10337</v>
      </c>
      <c r="P345" s="85">
        <f t="shared" si="32"/>
        <v>1500</v>
      </c>
      <c r="V345" s="16"/>
      <c r="W345" s="16"/>
      <c r="AA345" s="16"/>
      <c r="AB345" s="16"/>
      <c r="AD345" s="22" t="str">
        <f t="shared" si="34"/>
        <v/>
      </c>
      <c r="AE345" s="16"/>
      <c r="AF345" s="34"/>
      <c r="AH345" s="22" t="str">
        <f t="shared" si="35"/>
        <v/>
      </c>
      <c r="AI345" s="16"/>
      <c r="AJ345" s="34"/>
      <c r="AK345" s="34"/>
      <c r="AL345" s="34"/>
      <c r="AM345" s="34"/>
      <c r="AN345" s="34"/>
      <c r="AO345" s="34"/>
    </row>
    <row r="346" spans="2:41" x14ac:dyDescent="0.3">
      <c r="B346" s="22">
        <f t="shared" si="33"/>
        <v>894</v>
      </c>
      <c r="C346" s="16">
        <v>4</v>
      </c>
      <c r="D346" s="23">
        <v>9621.2150000000001</v>
      </c>
      <c r="E346" s="23">
        <v>16015.771099378495</v>
      </c>
      <c r="F346" s="16"/>
      <c r="G346" s="16"/>
      <c r="I346" s="16"/>
      <c r="J346" s="16"/>
      <c r="K346" s="16"/>
      <c r="L346" s="16"/>
      <c r="N346" s="85">
        <f t="shared" si="30"/>
        <v>64063.08439751398</v>
      </c>
      <c r="O346" s="85">
        <f t="shared" si="31"/>
        <v>41348</v>
      </c>
      <c r="P346" s="85">
        <f t="shared" si="32"/>
        <v>6000</v>
      </c>
      <c r="V346" s="16"/>
      <c r="W346" s="16"/>
      <c r="AA346" s="16"/>
      <c r="AB346" s="16"/>
      <c r="AD346" s="22" t="str">
        <f t="shared" si="34"/>
        <v/>
      </c>
      <c r="AE346" s="16"/>
      <c r="AF346" s="34"/>
      <c r="AH346" s="22" t="str">
        <f t="shared" si="35"/>
        <v/>
      </c>
      <c r="AI346" s="16"/>
      <c r="AJ346" s="34"/>
      <c r="AK346" s="34"/>
      <c r="AL346" s="34"/>
      <c r="AM346" s="34"/>
      <c r="AN346" s="34"/>
      <c r="AO346" s="34"/>
    </row>
    <row r="347" spans="2:41" x14ac:dyDescent="0.3">
      <c r="B347" s="22">
        <f t="shared" si="33"/>
        <v>897</v>
      </c>
      <c r="C347" s="16">
        <v>3</v>
      </c>
      <c r="D347" s="23">
        <v>8743.8033333333333</v>
      </c>
      <c r="E347" s="23">
        <v>16023.2394439399</v>
      </c>
      <c r="F347" s="16"/>
      <c r="G347" s="16"/>
      <c r="I347" s="16"/>
      <c r="J347" s="16"/>
      <c r="K347" s="16"/>
      <c r="L347" s="16"/>
      <c r="N347" s="85">
        <f t="shared" si="30"/>
        <v>48069.718331819699</v>
      </c>
      <c r="O347" s="85">
        <f t="shared" si="31"/>
        <v>31011</v>
      </c>
      <c r="P347" s="85">
        <f t="shared" si="32"/>
        <v>4500</v>
      </c>
      <c r="V347" s="16"/>
      <c r="W347" s="16"/>
      <c r="AA347" s="16"/>
      <c r="AB347" s="16"/>
      <c r="AD347" s="22" t="str">
        <f t="shared" si="34"/>
        <v/>
      </c>
      <c r="AE347" s="16"/>
      <c r="AF347" s="34"/>
      <c r="AH347" s="22" t="str">
        <f t="shared" si="35"/>
        <v/>
      </c>
      <c r="AI347" s="16"/>
      <c r="AJ347" s="34"/>
      <c r="AK347" s="34"/>
      <c r="AL347" s="34"/>
      <c r="AM347" s="34"/>
      <c r="AN347" s="34"/>
      <c r="AO347" s="34"/>
    </row>
    <row r="348" spans="2:41" x14ac:dyDescent="0.3">
      <c r="B348" s="22">
        <f t="shared" si="33"/>
        <v>898</v>
      </c>
      <c r="C348" s="16">
        <v>1</v>
      </c>
      <c r="D348" s="23">
        <v>9658.33</v>
      </c>
      <c r="E348" s="23">
        <v>16077.553872588887</v>
      </c>
      <c r="F348" s="16"/>
      <c r="G348" s="16"/>
      <c r="I348" s="16"/>
      <c r="J348" s="16"/>
      <c r="K348" s="16"/>
      <c r="L348" s="16"/>
      <c r="N348" s="85">
        <f t="shared" si="30"/>
        <v>16077.553872588887</v>
      </c>
      <c r="O348" s="85">
        <f t="shared" si="31"/>
        <v>10337</v>
      </c>
      <c r="P348" s="85">
        <f t="shared" si="32"/>
        <v>1500</v>
      </c>
      <c r="V348" s="16"/>
      <c r="W348" s="16"/>
      <c r="AA348" s="16"/>
      <c r="AB348" s="16"/>
      <c r="AD348" s="22" t="str">
        <f t="shared" si="34"/>
        <v/>
      </c>
      <c r="AE348" s="16"/>
      <c r="AF348" s="34"/>
      <c r="AH348" s="22" t="str">
        <f t="shared" si="35"/>
        <v/>
      </c>
      <c r="AI348" s="16"/>
      <c r="AJ348" s="34"/>
      <c r="AK348" s="34"/>
      <c r="AL348" s="34"/>
      <c r="AM348" s="34"/>
      <c r="AN348" s="34"/>
      <c r="AO348" s="34"/>
    </row>
    <row r="349" spans="2:41" x14ac:dyDescent="0.3">
      <c r="B349" s="22">
        <f t="shared" si="33"/>
        <v>899</v>
      </c>
      <c r="C349" s="16">
        <v>1</v>
      </c>
      <c r="D349" s="23">
        <v>9694.15</v>
      </c>
      <c r="E349" s="23">
        <v>16137.180948876003</v>
      </c>
      <c r="F349" s="16"/>
      <c r="G349" s="16"/>
      <c r="I349" s="16"/>
      <c r="J349" s="16"/>
      <c r="K349" s="16"/>
      <c r="L349" s="16"/>
      <c r="N349" s="85">
        <f t="shared" si="30"/>
        <v>16137.180948876003</v>
      </c>
      <c r="O349" s="85">
        <f t="shared" si="31"/>
        <v>10337</v>
      </c>
      <c r="P349" s="85">
        <f t="shared" si="32"/>
        <v>1500</v>
      </c>
      <c r="V349" s="16"/>
      <c r="W349" s="16"/>
      <c r="AA349" s="16"/>
      <c r="AB349" s="16"/>
      <c r="AD349" s="22" t="str">
        <f t="shared" si="34"/>
        <v/>
      </c>
      <c r="AE349" s="16"/>
      <c r="AF349" s="34"/>
      <c r="AH349" s="22" t="str">
        <f t="shared" si="35"/>
        <v/>
      </c>
      <c r="AI349" s="16"/>
      <c r="AJ349" s="34"/>
      <c r="AK349" s="34"/>
      <c r="AL349" s="34"/>
      <c r="AM349" s="34"/>
      <c r="AN349" s="34"/>
      <c r="AO349" s="34"/>
    </row>
    <row r="350" spans="2:41" x14ac:dyDescent="0.3">
      <c r="B350" s="22">
        <f t="shared" si="33"/>
        <v>900</v>
      </c>
      <c r="C350" s="16">
        <v>1</v>
      </c>
      <c r="D350" s="23">
        <v>9713.9500000000007</v>
      </c>
      <c r="E350" s="23">
        <v>16170.140639285968</v>
      </c>
      <c r="F350" s="16"/>
      <c r="G350" s="16"/>
      <c r="I350" s="16"/>
      <c r="J350" s="16"/>
      <c r="K350" s="16"/>
      <c r="L350" s="16"/>
      <c r="N350" s="85">
        <f t="shared" si="30"/>
        <v>16170.140639285968</v>
      </c>
      <c r="O350" s="85">
        <f t="shared" si="31"/>
        <v>10337</v>
      </c>
      <c r="P350" s="85">
        <f t="shared" si="32"/>
        <v>1500</v>
      </c>
      <c r="V350" s="16"/>
      <c r="W350" s="16"/>
      <c r="AA350" s="16"/>
      <c r="AB350" s="16"/>
      <c r="AD350" s="22" t="str">
        <f t="shared" si="34"/>
        <v/>
      </c>
      <c r="AE350" s="16"/>
      <c r="AF350" s="34"/>
      <c r="AH350" s="22" t="str">
        <f t="shared" si="35"/>
        <v/>
      </c>
      <c r="AI350" s="16"/>
      <c r="AJ350" s="34"/>
      <c r="AK350" s="34"/>
      <c r="AL350" s="34"/>
      <c r="AM350" s="34"/>
      <c r="AN350" s="34"/>
      <c r="AO350" s="34"/>
    </row>
    <row r="351" spans="2:41" x14ac:dyDescent="0.3">
      <c r="B351" s="22">
        <f t="shared" si="33"/>
        <v>901</v>
      </c>
      <c r="C351" s="16">
        <v>1</v>
      </c>
      <c r="D351" s="23">
        <v>7885.61</v>
      </c>
      <c r="E351" s="23">
        <v>16202.650959610202</v>
      </c>
      <c r="F351" s="16"/>
      <c r="G351" s="16"/>
      <c r="I351" s="16"/>
      <c r="J351" s="16"/>
      <c r="K351" s="16"/>
      <c r="L351" s="16"/>
      <c r="N351" s="85">
        <f t="shared" si="30"/>
        <v>16202.650959610202</v>
      </c>
      <c r="O351" s="85">
        <f t="shared" si="31"/>
        <v>10337</v>
      </c>
      <c r="P351" s="85">
        <f t="shared" si="32"/>
        <v>1500</v>
      </c>
      <c r="V351" s="16"/>
      <c r="W351" s="16"/>
      <c r="AA351" s="16"/>
      <c r="AB351" s="16"/>
      <c r="AD351" s="22" t="str">
        <f t="shared" si="34"/>
        <v/>
      </c>
      <c r="AE351" s="16"/>
      <c r="AF351" s="34"/>
      <c r="AH351" s="22" t="str">
        <f t="shared" si="35"/>
        <v/>
      </c>
      <c r="AI351" s="16"/>
      <c r="AJ351" s="34"/>
      <c r="AK351" s="34"/>
      <c r="AL351" s="34"/>
      <c r="AM351" s="34"/>
      <c r="AN351" s="34"/>
      <c r="AO351" s="34"/>
    </row>
    <row r="352" spans="2:41" x14ac:dyDescent="0.3">
      <c r="B352" s="22">
        <f t="shared" si="33"/>
        <v>902</v>
      </c>
      <c r="C352" s="16">
        <v>1</v>
      </c>
      <c r="D352" s="23">
        <v>8148.75</v>
      </c>
      <c r="E352" s="23">
        <v>16214.274575061874</v>
      </c>
      <c r="F352" s="16"/>
      <c r="G352" s="16"/>
      <c r="I352" s="16"/>
      <c r="J352" s="16"/>
      <c r="K352" s="16"/>
      <c r="L352" s="16"/>
      <c r="N352" s="85">
        <f t="shared" si="30"/>
        <v>16214.274575061874</v>
      </c>
      <c r="O352" s="85">
        <f t="shared" si="31"/>
        <v>10337</v>
      </c>
      <c r="P352" s="85">
        <f t="shared" si="32"/>
        <v>1500</v>
      </c>
      <c r="V352" s="16"/>
      <c r="W352" s="16"/>
      <c r="AA352" s="16"/>
      <c r="AB352" s="16"/>
      <c r="AD352" s="22" t="str">
        <f t="shared" si="34"/>
        <v/>
      </c>
      <c r="AE352" s="16"/>
      <c r="AF352" s="34"/>
      <c r="AH352" s="22" t="str">
        <f t="shared" si="35"/>
        <v/>
      </c>
      <c r="AI352" s="16"/>
      <c r="AJ352" s="34"/>
      <c r="AK352" s="34"/>
      <c r="AL352" s="34"/>
      <c r="AM352" s="34"/>
      <c r="AN352" s="34"/>
      <c r="AO352" s="34"/>
    </row>
    <row r="353" spans="2:41" x14ac:dyDescent="0.3">
      <c r="B353" s="22">
        <f t="shared" si="33"/>
        <v>903</v>
      </c>
      <c r="C353" s="16">
        <v>1</v>
      </c>
      <c r="D353" s="23">
        <v>11441.47</v>
      </c>
      <c r="E353" s="23">
        <v>16261.489371492838</v>
      </c>
      <c r="F353" s="16"/>
      <c r="G353" s="16"/>
      <c r="I353" s="16"/>
      <c r="J353" s="16"/>
      <c r="K353" s="16"/>
      <c r="L353" s="16"/>
      <c r="N353" s="85">
        <f t="shared" si="30"/>
        <v>16261.489371492838</v>
      </c>
      <c r="O353" s="85">
        <f t="shared" si="31"/>
        <v>10337</v>
      </c>
      <c r="P353" s="85">
        <f t="shared" si="32"/>
        <v>1500</v>
      </c>
      <c r="V353" s="16"/>
      <c r="W353" s="16"/>
      <c r="AA353" s="16"/>
      <c r="AB353" s="16"/>
      <c r="AD353" s="22" t="str">
        <f t="shared" si="34"/>
        <v/>
      </c>
      <c r="AE353" s="16"/>
      <c r="AF353" s="34"/>
      <c r="AH353" s="22" t="str">
        <f t="shared" si="35"/>
        <v/>
      </c>
      <c r="AI353" s="16"/>
      <c r="AJ353" s="34"/>
      <c r="AK353" s="34"/>
      <c r="AL353" s="34"/>
      <c r="AM353" s="34"/>
      <c r="AN353" s="34"/>
      <c r="AO353" s="34"/>
    </row>
    <row r="354" spans="2:41" x14ac:dyDescent="0.3">
      <c r="B354" s="22">
        <f t="shared" si="33"/>
        <v>904</v>
      </c>
      <c r="C354" s="16">
        <v>1</v>
      </c>
      <c r="D354" s="23">
        <v>8550.8799999999992</v>
      </c>
      <c r="E354" s="23">
        <v>16311.59401635133</v>
      </c>
      <c r="F354" s="16"/>
      <c r="G354" s="16"/>
      <c r="I354" s="16"/>
      <c r="J354" s="16"/>
      <c r="K354" s="16"/>
      <c r="L354" s="16"/>
      <c r="N354" s="85">
        <f t="shared" si="30"/>
        <v>16311.59401635133</v>
      </c>
      <c r="O354" s="85">
        <f t="shared" si="31"/>
        <v>10337</v>
      </c>
      <c r="P354" s="85">
        <f t="shared" si="32"/>
        <v>1500</v>
      </c>
      <c r="V354" s="16"/>
      <c r="W354" s="16"/>
      <c r="AA354" s="16"/>
      <c r="AB354" s="16"/>
      <c r="AD354" s="22" t="str">
        <f t="shared" si="34"/>
        <v/>
      </c>
      <c r="AE354" s="16"/>
      <c r="AF354" s="34"/>
      <c r="AH354" s="22" t="str">
        <f t="shared" si="35"/>
        <v/>
      </c>
      <c r="AI354" s="16"/>
      <c r="AJ354" s="34"/>
      <c r="AK354" s="34"/>
      <c r="AL354" s="34"/>
      <c r="AM354" s="34"/>
      <c r="AN354" s="34"/>
      <c r="AO354" s="34"/>
    </row>
    <row r="355" spans="2:41" x14ac:dyDescent="0.3">
      <c r="B355" s="22">
        <f t="shared" si="33"/>
        <v>905</v>
      </c>
      <c r="C355" s="16">
        <v>1</v>
      </c>
      <c r="D355" s="23">
        <v>7967.35</v>
      </c>
      <c r="E355" s="23">
        <v>16370.603050753254</v>
      </c>
      <c r="F355" s="16"/>
      <c r="G355" s="16"/>
      <c r="I355" s="16"/>
      <c r="J355" s="16"/>
      <c r="K355" s="16"/>
      <c r="L355" s="16"/>
      <c r="N355" s="85">
        <f t="shared" si="30"/>
        <v>16370.603050753254</v>
      </c>
      <c r="O355" s="85">
        <f t="shared" si="31"/>
        <v>10337</v>
      </c>
      <c r="P355" s="85">
        <f t="shared" si="32"/>
        <v>1500</v>
      </c>
      <c r="V355" s="16"/>
      <c r="W355" s="16"/>
      <c r="AA355" s="16"/>
      <c r="AB355" s="16"/>
      <c r="AD355" s="22" t="str">
        <f t="shared" si="34"/>
        <v/>
      </c>
      <c r="AE355" s="16"/>
      <c r="AF355" s="34"/>
      <c r="AH355" s="22" t="str">
        <f t="shared" si="35"/>
        <v/>
      </c>
      <c r="AI355" s="16"/>
      <c r="AJ355" s="34"/>
      <c r="AK355" s="34"/>
      <c r="AL355" s="34"/>
      <c r="AM355" s="34"/>
      <c r="AN355" s="34"/>
      <c r="AO355" s="34"/>
    </row>
    <row r="356" spans="2:41" x14ac:dyDescent="0.3">
      <c r="B356" s="22">
        <f t="shared" si="33"/>
        <v>906</v>
      </c>
      <c r="C356" s="16">
        <v>1</v>
      </c>
      <c r="D356" s="23">
        <v>8269.4599999999991</v>
      </c>
      <c r="E356" s="23">
        <v>16454.461730632447</v>
      </c>
      <c r="F356" s="16"/>
      <c r="G356" s="16"/>
      <c r="I356" s="16"/>
      <c r="J356" s="16"/>
      <c r="K356" s="16"/>
      <c r="L356" s="16"/>
      <c r="N356" s="85">
        <f t="shared" si="30"/>
        <v>16454.461730632447</v>
      </c>
      <c r="O356" s="85">
        <f t="shared" si="31"/>
        <v>10337</v>
      </c>
      <c r="P356" s="85">
        <f t="shared" si="32"/>
        <v>1500</v>
      </c>
      <c r="V356" s="16"/>
      <c r="W356" s="16"/>
      <c r="AA356" s="16"/>
      <c r="AB356" s="16"/>
      <c r="AD356" s="22" t="str">
        <f t="shared" si="34"/>
        <v/>
      </c>
      <c r="AE356" s="16"/>
      <c r="AF356" s="34"/>
      <c r="AH356" s="22" t="str">
        <f t="shared" si="35"/>
        <v/>
      </c>
      <c r="AI356" s="16"/>
      <c r="AJ356" s="34"/>
      <c r="AK356" s="34"/>
      <c r="AL356" s="34"/>
      <c r="AM356" s="34"/>
      <c r="AN356" s="34"/>
      <c r="AO356" s="34"/>
    </row>
    <row r="357" spans="2:41" x14ac:dyDescent="0.3">
      <c r="B357" s="22">
        <f t="shared" si="33"/>
        <v>907</v>
      </c>
      <c r="C357" s="16">
        <v>1</v>
      </c>
      <c r="D357" s="23">
        <v>8637.8799999999992</v>
      </c>
      <c r="E357" s="23">
        <v>16477.554558356664</v>
      </c>
      <c r="F357" s="16"/>
      <c r="G357" s="16"/>
      <c r="I357" s="16"/>
      <c r="J357" s="16"/>
      <c r="K357" s="16"/>
      <c r="L357" s="16"/>
      <c r="N357" s="85">
        <f t="shared" si="30"/>
        <v>16477.554558356664</v>
      </c>
      <c r="O357" s="85">
        <f t="shared" si="31"/>
        <v>10337</v>
      </c>
      <c r="P357" s="85">
        <f t="shared" si="32"/>
        <v>1500</v>
      </c>
      <c r="V357" s="16"/>
      <c r="W357" s="16"/>
      <c r="AA357" s="16"/>
      <c r="AB357" s="16"/>
      <c r="AD357" s="22" t="str">
        <f t="shared" si="34"/>
        <v/>
      </c>
      <c r="AE357" s="16"/>
      <c r="AF357" s="34"/>
      <c r="AH357" s="22" t="str">
        <f t="shared" si="35"/>
        <v/>
      </c>
      <c r="AI357" s="16"/>
      <c r="AJ357" s="34"/>
      <c r="AK357" s="34"/>
      <c r="AL357" s="34"/>
      <c r="AM357" s="34"/>
      <c r="AN357" s="34"/>
      <c r="AO357" s="34"/>
    </row>
    <row r="358" spans="2:41" x14ac:dyDescent="0.3">
      <c r="B358" s="22">
        <f t="shared" si="33"/>
        <v>908</v>
      </c>
      <c r="C358" s="16">
        <v>1</v>
      </c>
      <c r="D358" s="23">
        <v>8040.14</v>
      </c>
      <c r="E358" s="23">
        <v>16520.165476913058</v>
      </c>
      <c r="F358" s="16"/>
      <c r="G358" s="16"/>
      <c r="I358" s="16"/>
      <c r="J358" s="16"/>
      <c r="K358" s="16"/>
      <c r="L358" s="16"/>
      <c r="N358" s="85">
        <f t="shared" si="30"/>
        <v>16520.165476913058</v>
      </c>
      <c r="O358" s="85">
        <f t="shared" si="31"/>
        <v>10337</v>
      </c>
      <c r="P358" s="85">
        <f t="shared" si="32"/>
        <v>1500</v>
      </c>
      <c r="V358" s="16"/>
      <c r="W358" s="16"/>
      <c r="AA358" s="16"/>
      <c r="AB358" s="16"/>
      <c r="AD358" s="22" t="str">
        <f t="shared" si="34"/>
        <v/>
      </c>
      <c r="AE358" s="16"/>
      <c r="AF358" s="34"/>
      <c r="AH358" s="22" t="str">
        <f t="shared" si="35"/>
        <v/>
      </c>
      <c r="AI358" s="16"/>
      <c r="AJ358" s="34"/>
      <c r="AK358" s="34"/>
      <c r="AL358" s="34"/>
      <c r="AM358" s="34"/>
      <c r="AN358" s="34"/>
      <c r="AO358" s="34"/>
    </row>
    <row r="359" spans="2:41" x14ac:dyDescent="0.3">
      <c r="B359" s="22">
        <f t="shared" si="33"/>
        <v>909</v>
      </c>
      <c r="C359" s="16">
        <v>1</v>
      </c>
      <c r="D359" s="23">
        <v>8041.6</v>
      </c>
      <c r="E359" s="23">
        <v>16523.165355223176</v>
      </c>
      <c r="F359" s="16"/>
      <c r="G359" s="16"/>
      <c r="I359" s="16"/>
      <c r="J359" s="16"/>
      <c r="K359" s="16"/>
      <c r="L359" s="16"/>
      <c r="N359" s="85">
        <f t="shared" si="30"/>
        <v>16523.165355223176</v>
      </c>
      <c r="O359" s="85">
        <f t="shared" si="31"/>
        <v>10337</v>
      </c>
      <c r="P359" s="85">
        <f t="shared" si="32"/>
        <v>1500</v>
      </c>
      <c r="V359" s="16"/>
      <c r="W359" s="16"/>
      <c r="AA359" s="16"/>
      <c r="AB359" s="16"/>
      <c r="AD359" s="22" t="str">
        <f t="shared" si="34"/>
        <v/>
      </c>
      <c r="AE359" s="16"/>
      <c r="AF359" s="34"/>
      <c r="AH359" s="22" t="str">
        <f t="shared" si="35"/>
        <v/>
      </c>
      <c r="AI359" s="16"/>
      <c r="AJ359" s="34"/>
      <c r="AK359" s="34"/>
      <c r="AL359" s="34"/>
      <c r="AM359" s="34"/>
      <c r="AN359" s="34"/>
      <c r="AO359" s="34"/>
    </row>
    <row r="360" spans="2:41" x14ac:dyDescent="0.3">
      <c r="B360" s="22">
        <f t="shared" si="33"/>
        <v>910</v>
      </c>
      <c r="C360" s="16">
        <v>1</v>
      </c>
      <c r="D360" s="23">
        <v>9472.4</v>
      </c>
      <c r="E360" s="23">
        <v>16532.861521061765</v>
      </c>
      <c r="F360" s="16"/>
      <c r="G360" s="16"/>
      <c r="I360" s="16"/>
      <c r="J360" s="16"/>
      <c r="K360" s="16"/>
      <c r="L360" s="16"/>
      <c r="N360" s="85">
        <f t="shared" si="30"/>
        <v>16532.861521061765</v>
      </c>
      <c r="O360" s="85">
        <f t="shared" si="31"/>
        <v>10337</v>
      </c>
      <c r="P360" s="85">
        <f t="shared" si="32"/>
        <v>1500</v>
      </c>
      <c r="V360" s="16"/>
      <c r="W360" s="16"/>
      <c r="AA360" s="16"/>
      <c r="AB360" s="16"/>
      <c r="AD360" s="22" t="str">
        <f t="shared" si="34"/>
        <v/>
      </c>
      <c r="AE360" s="16"/>
      <c r="AF360" s="34"/>
      <c r="AH360" s="22" t="str">
        <f t="shared" si="35"/>
        <v/>
      </c>
      <c r="AI360" s="16"/>
      <c r="AJ360" s="34"/>
      <c r="AK360" s="34"/>
      <c r="AL360" s="34"/>
      <c r="AM360" s="34"/>
      <c r="AN360" s="34"/>
      <c r="AO360" s="34"/>
    </row>
    <row r="361" spans="2:41" x14ac:dyDescent="0.3">
      <c r="B361" s="22">
        <f t="shared" si="33"/>
        <v>911</v>
      </c>
      <c r="C361" s="16">
        <v>1</v>
      </c>
      <c r="D361" s="23">
        <v>7752.43</v>
      </c>
      <c r="E361" s="23">
        <v>16535.998924604573</v>
      </c>
      <c r="F361" s="16"/>
      <c r="G361" s="16"/>
      <c r="I361" s="16"/>
      <c r="J361" s="16"/>
      <c r="K361" s="16"/>
      <c r="L361" s="16"/>
      <c r="N361" s="85">
        <f t="shared" si="30"/>
        <v>16535.998924604573</v>
      </c>
      <c r="O361" s="85">
        <f t="shared" si="31"/>
        <v>10337</v>
      </c>
      <c r="P361" s="85">
        <f t="shared" si="32"/>
        <v>1500</v>
      </c>
      <c r="V361" s="16"/>
      <c r="W361" s="16"/>
      <c r="AA361" s="16"/>
      <c r="AB361" s="16"/>
      <c r="AD361" s="22" t="str">
        <f t="shared" si="34"/>
        <v/>
      </c>
      <c r="AE361" s="16"/>
      <c r="AF361" s="34"/>
      <c r="AH361" s="22" t="str">
        <f t="shared" si="35"/>
        <v/>
      </c>
      <c r="AI361" s="16"/>
      <c r="AJ361" s="34"/>
      <c r="AK361" s="34"/>
      <c r="AL361" s="34"/>
      <c r="AM361" s="34"/>
      <c r="AN361" s="34"/>
      <c r="AO361" s="34"/>
    </row>
    <row r="362" spans="2:41" x14ac:dyDescent="0.3">
      <c r="B362" s="22">
        <f t="shared" si="33"/>
        <v>912</v>
      </c>
      <c r="C362" s="16">
        <v>1</v>
      </c>
      <c r="D362" s="23">
        <v>9029.64</v>
      </c>
      <c r="E362" s="23">
        <v>16547.04232207618</v>
      </c>
      <c r="F362" s="16"/>
      <c r="G362" s="16"/>
      <c r="I362" s="16"/>
      <c r="J362" s="16"/>
      <c r="K362" s="16"/>
      <c r="L362" s="16"/>
      <c r="N362" s="85">
        <f t="shared" si="30"/>
        <v>16547.04232207618</v>
      </c>
      <c r="O362" s="85">
        <f t="shared" si="31"/>
        <v>10337</v>
      </c>
      <c r="P362" s="85">
        <f t="shared" si="32"/>
        <v>1500</v>
      </c>
      <c r="V362" s="16"/>
      <c r="W362" s="16"/>
      <c r="AA362" s="16"/>
      <c r="AB362" s="16"/>
      <c r="AD362" s="22" t="str">
        <f t="shared" si="34"/>
        <v/>
      </c>
      <c r="AE362" s="16"/>
      <c r="AF362" s="34"/>
      <c r="AH362" s="22" t="str">
        <f t="shared" si="35"/>
        <v/>
      </c>
      <c r="AI362" s="16"/>
      <c r="AJ362" s="34"/>
      <c r="AK362" s="34"/>
      <c r="AL362" s="34"/>
      <c r="AM362" s="34"/>
      <c r="AN362" s="34"/>
      <c r="AO362" s="34"/>
    </row>
    <row r="363" spans="2:41" x14ac:dyDescent="0.3">
      <c r="B363" s="22">
        <f t="shared" si="33"/>
        <v>919</v>
      </c>
      <c r="C363" s="16">
        <v>7</v>
      </c>
      <c r="D363" s="23">
        <v>8318.6271428571436</v>
      </c>
      <c r="E363" s="23">
        <v>16552.29385879407</v>
      </c>
      <c r="F363" s="16"/>
      <c r="G363" s="16"/>
      <c r="I363" s="16"/>
      <c r="J363" s="16"/>
      <c r="K363" s="16"/>
      <c r="L363" s="16"/>
      <c r="N363" s="85">
        <f t="shared" si="30"/>
        <v>115866.05701155849</v>
      </c>
      <c r="O363" s="85">
        <f t="shared" si="31"/>
        <v>72359</v>
      </c>
      <c r="P363" s="85">
        <f t="shared" si="32"/>
        <v>10500</v>
      </c>
      <c r="V363" s="16"/>
      <c r="W363" s="16"/>
      <c r="AA363" s="16"/>
      <c r="AB363" s="16"/>
      <c r="AD363" s="22" t="str">
        <f t="shared" si="34"/>
        <v/>
      </c>
      <c r="AE363" s="16"/>
      <c r="AF363" s="34"/>
      <c r="AH363" s="22" t="str">
        <f t="shared" si="35"/>
        <v/>
      </c>
      <c r="AI363" s="16"/>
      <c r="AJ363" s="34"/>
      <c r="AK363" s="34"/>
      <c r="AL363" s="34"/>
      <c r="AM363" s="34"/>
      <c r="AN363" s="34"/>
      <c r="AO363" s="34"/>
    </row>
    <row r="364" spans="2:41" x14ac:dyDescent="0.3">
      <c r="B364" s="22">
        <f t="shared" si="33"/>
        <v>920</v>
      </c>
      <c r="C364" s="16">
        <v>1</v>
      </c>
      <c r="D364" s="23">
        <v>9084.34</v>
      </c>
      <c r="E364" s="23">
        <v>16647.281447336722</v>
      </c>
      <c r="F364" s="16"/>
      <c r="G364" s="16"/>
      <c r="I364" s="16"/>
      <c r="J364" s="16"/>
      <c r="K364" s="16"/>
      <c r="L364" s="16"/>
      <c r="N364" s="85">
        <f t="shared" si="30"/>
        <v>16647.281447336722</v>
      </c>
      <c r="O364" s="85">
        <f t="shared" si="31"/>
        <v>10337</v>
      </c>
      <c r="P364" s="85">
        <f t="shared" si="32"/>
        <v>1500</v>
      </c>
      <c r="V364" s="16"/>
      <c r="W364" s="16"/>
      <c r="AA364" s="16"/>
      <c r="AB364" s="16"/>
      <c r="AD364" s="22" t="str">
        <f t="shared" si="34"/>
        <v/>
      </c>
      <c r="AE364" s="16"/>
      <c r="AF364" s="34"/>
      <c r="AH364" s="22" t="str">
        <f t="shared" si="35"/>
        <v/>
      </c>
      <c r="AI364" s="16"/>
      <c r="AJ364" s="34"/>
      <c r="AK364" s="34"/>
      <c r="AL364" s="34"/>
      <c r="AM364" s="34"/>
      <c r="AN364" s="34"/>
      <c r="AO364" s="34"/>
    </row>
    <row r="365" spans="2:41" x14ac:dyDescent="0.3">
      <c r="B365" s="22">
        <f t="shared" si="33"/>
        <v>921</v>
      </c>
      <c r="C365" s="16">
        <v>1</v>
      </c>
      <c r="D365" s="23">
        <v>9099.77</v>
      </c>
      <c r="E365" s="23">
        <v>16675.557310275846</v>
      </c>
      <c r="F365" s="16"/>
      <c r="G365" s="16"/>
      <c r="I365" s="16"/>
      <c r="J365" s="16"/>
      <c r="K365" s="16"/>
      <c r="L365" s="16"/>
      <c r="N365" s="85">
        <f t="shared" si="30"/>
        <v>16675.557310275846</v>
      </c>
      <c r="O365" s="85">
        <f t="shared" si="31"/>
        <v>10337</v>
      </c>
      <c r="P365" s="85">
        <f t="shared" si="32"/>
        <v>1500</v>
      </c>
      <c r="V365" s="16"/>
      <c r="W365" s="16"/>
      <c r="AA365" s="16"/>
      <c r="AB365" s="16"/>
      <c r="AD365" s="22" t="str">
        <f t="shared" si="34"/>
        <v/>
      </c>
      <c r="AE365" s="16"/>
      <c r="AF365" s="34"/>
      <c r="AH365" s="22" t="str">
        <f t="shared" si="35"/>
        <v/>
      </c>
      <c r="AI365" s="16"/>
      <c r="AJ365" s="34"/>
      <c r="AK365" s="34"/>
      <c r="AL365" s="34"/>
      <c r="AM365" s="34"/>
      <c r="AN365" s="34"/>
      <c r="AO365" s="34"/>
    </row>
    <row r="366" spans="2:41" x14ac:dyDescent="0.3">
      <c r="B366" s="22">
        <f t="shared" si="33"/>
        <v>922</v>
      </c>
      <c r="C366" s="16">
        <v>1</v>
      </c>
      <c r="D366" s="23">
        <v>9584.51</v>
      </c>
      <c r="E366" s="23">
        <v>16728.535173475753</v>
      </c>
      <c r="F366" s="16"/>
      <c r="G366" s="16"/>
      <c r="I366" s="16"/>
      <c r="J366" s="16"/>
      <c r="K366" s="16"/>
      <c r="L366" s="16"/>
      <c r="N366" s="85">
        <f t="shared" si="30"/>
        <v>16728.535173475753</v>
      </c>
      <c r="O366" s="85">
        <f t="shared" si="31"/>
        <v>10337</v>
      </c>
      <c r="P366" s="85">
        <f t="shared" si="32"/>
        <v>1500</v>
      </c>
      <c r="V366" s="16"/>
      <c r="W366" s="16"/>
      <c r="AA366" s="16"/>
      <c r="AB366" s="16"/>
      <c r="AD366" s="22" t="str">
        <f t="shared" si="34"/>
        <v/>
      </c>
      <c r="AE366" s="16"/>
      <c r="AF366" s="34"/>
      <c r="AH366" s="22" t="str">
        <f t="shared" si="35"/>
        <v/>
      </c>
      <c r="AI366" s="16"/>
      <c r="AJ366" s="34"/>
      <c r="AK366" s="34"/>
      <c r="AL366" s="34"/>
      <c r="AM366" s="34"/>
      <c r="AN366" s="34"/>
      <c r="AO366" s="34"/>
    </row>
    <row r="367" spans="2:41" x14ac:dyDescent="0.3">
      <c r="B367" s="22">
        <f t="shared" si="33"/>
        <v>923</v>
      </c>
      <c r="C367" s="16">
        <v>1</v>
      </c>
      <c r="D367" s="23">
        <v>11826.94</v>
      </c>
      <c r="E367" s="23">
        <v>16809.348720687423</v>
      </c>
      <c r="F367" s="16"/>
      <c r="G367" s="16"/>
      <c r="I367" s="16"/>
      <c r="J367" s="16"/>
      <c r="K367" s="16"/>
      <c r="L367" s="16"/>
      <c r="N367" s="85">
        <f t="shared" si="30"/>
        <v>16809.348720687423</v>
      </c>
      <c r="O367" s="85">
        <f t="shared" si="31"/>
        <v>10337</v>
      </c>
      <c r="P367" s="85">
        <f t="shared" si="32"/>
        <v>1500</v>
      </c>
      <c r="V367" s="16"/>
      <c r="W367" s="16"/>
      <c r="AA367" s="16"/>
      <c r="AB367" s="16"/>
      <c r="AD367" s="22" t="str">
        <f t="shared" si="34"/>
        <v/>
      </c>
      <c r="AE367" s="16"/>
      <c r="AF367" s="34"/>
      <c r="AH367" s="22" t="str">
        <f t="shared" si="35"/>
        <v/>
      </c>
      <c r="AI367" s="16"/>
      <c r="AJ367" s="34"/>
      <c r="AK367" s="34"/>
      <c r="AL367" s="34"/>
      <c r="AM367" s="34"/>
      <c r="AN367" s="34"/>
      <c r="AO367" s="34"/>
    </row>
    <row r="368" spans="2:41" x14ac:dyDescent="0.3">
      <c r="B368" s="22">
        <f t="shared" si="33"/>
        <v>924</v>
      </c>
      <c r="C368" s="16">
        <v>1</v>
      </c>
      <c r="D368" s="23">
        <v>8469.6200000000008</v>
      </c>
      <c r="E368" s="23">
        <v>16852.737441501526</v>
      </c>
      <c r="F368" s="16"/>
      <c r="G368" s="16"/>
      <c r="I368" s="16"/>
      <c r="J368" s="16"/>
      <c r="K368" s="16"/>
      <c r="L368" s="16"/>
      <c r="N368" s="85">
        <f t="shared" si="30"/>
        <v>16852.737441501526</v>
      </c>
      <c r="O368" s="85">
        <f t="shared" si="31"/>
        <v>10337</v>
      </c>
      <c r="P368" s="85">
        <f t="shared" si="32"/>
        <v>1500</v>
      </c>
      <c r="V368" s="16"/>
      <c r="W368" s="16"/>
      <c r="AA368" s="16"/>
      <c r="AB368" s="16"/>
      <c r="AD368" s="22" t="str">
        <f t="shared" si="34"/>
        <v/>
      </c>
      <c r="AE368" s="16"/>
      <c r="AF368" s="34"/>
      <c r="AH368" s="22" t="str">
        <f t="shared" si="35"/>
        <v/>
      </c>
      <c r="AI368" s="16"/>
      <c r="AJ368" s="34"/>
      <c r="AK368" s="34"/>
      <c r="AL368" s="34"/>
      <c r="AM368" s="34"/>
      <c r="AN368" s="34"/>
      <c r="AO368" s="34"/>
    </row>
    <row r="369" spans="2:41" x14ac:dyDescent="0.3">
      <c r="B369" s="22">
        <f t="shared" si="33"/>
        <v>925</v>
      </c>
      <c r="C369" s="16">
        <v>1</v>
      </c>
      <c r="D369" s="23">
        <v>10150.299999999999</v>
      </c>
      <c r="E369" s="23">
        <v>16896.502301426746</v>
      </c>
      <c r="F369" s="16"/>
      <c r="G369" s="16"/>
      <c r="I369" s="16"/>
      <c r="J369" s="16"/>
      <c r="K369" s="16"/>
      <c r="L369" s="16"/>
      <c r="N369" s="85">
        <f t="shared" si="30"/>
        <v>16896.502301426746</v>
      </c>
      <c r="O369" s="85">
        <f t="shared" si="31"/>
        <v>10337</v>
      </c>
      <c r="P369" s="85">
        <f t="shared" si="32"/>
        <v>1500</v>
      </c>
      <c r="V369" s="16"/>
      <c r="W369" s="16"/>
      <c r="AA369" s="16"/>
      <c r="AB369" s="16"/>
      <c r="AD369" s="22" t="str">
        <f t="shared" si="34"/>
        <v/>
      </c>
      <c r="AE369" s="16"/>
      <c r="AF369" s="34"/>
      <c r="AH369" s="22" t="str">
        <f t="shared" si="35"/>
        <v/>
      </c>
      <c r="AI369" s="16"/>
      <c r="AJ369" s="34"/>
      <c r="AK369" s="34"/>
      <c r="AL369" s="34"/>
      <c r="AM369" s="34"/>
      <c r="AN369" s="34"/>
      <c r="AO369" s="34"/>
    </row>
    <row r="370" spans="2:41" x14ac:dyDescent="0.3">
      <c r="B370" s="22">
        <f t="shared" si="33"/>
        <v>926</v>
      </c>
      <c r="C370" s="16">
        <v>1</v>
      </c>
      <c r="D370" s="23">
        <v>8223.7999999999993</v>
      </c>
      <c r="E370" s="23">
        <v>16897.533730636231</v>
      </c>
      <c r="F370" s="16"/>
      <c r="G370" s="16"/>
      <c r="I370" s="16"/>
      <c r="J370" s="16"/>
      <c r="K370" s="16"/>
      <c r="L370" s="16"/>
      <c r="N370" s="85">
        <f t="shared" si="30"/>
        <v>16897.533730636231</v>
      </c>
      <c r="O370" s="85">
        <f t="shared" si="31"/>
        <v>10337</v>
      </c>
      <c r="P370" s="85">
        <f t="shared" si="32"/>
        <v>1500</v>
      </c>
      <c r="V370" s="16"/>
      <c r="W370" s="16"/>
      <c r="AA370" s="16"/>
      <c r="AB370" s="16"/>
      <c r="AD370" s="22" t="str">
        <f t="shared" si="34"/>
        <v/>
      </c>
      <c r="AE370" s="16"/>
      <c r="AF370" s="34"/>
      <c r="AH370" s="22" t="str">
        <f t="shared" si="35"/>
        <v/>
      </c>
      <c r="AI370" s="16"/>
      <c r="AJ370" s="34"/>
      <c r="AK370" s="34"/>
      <c r="AL370" s="34"/>
      <c r="AM370" s="34"/>
      <c r="AN370" s="34"/>
      <c r="AO370" s="34"/>
    </row>
    <row r="371" spans="2:41" x14ac:dyDescent="0.3">
      <c r="B371" s="22">
        <f t="shared" si="33"/>
        <v>927</v>
      </c>
      <c r="C371" s="16">
        <v>1</v>
      </c>
      <c r="D371" s="23">
        <v>8196.48</v>
      </c>
      <c r="E371" s="23">
        <v>16995.791641089938</v>
      </c>
      <c r="F371" s="16"/>
      <c r="G371" s="16"/>
      <c r="I371" s="16"/>
      <c r="J371" s="16"/>
      <c r="K371" s="16"/>
      <c r="L371" s="16"/>
      <c r="N371" s="85">
        <f t="shared" si="30"/>
        <v>16995.791641089938</v>
      </c>
      <c r="O371" s="85">
        <f t="shared" si="31"/>
        <v>10337</v>
      </c>
      <c r="P371" s="85">
        <f t="shared" si="32"/>
        <v>1500</v>
      </c>
      <c r="V371" s="16"/>
      <c r="W371" s="16"/>
      <c r="AA371" s="16"/>
      <c r="AB371" s="16"/>
      <c r="AD371" s="22" t="str">
        <f t="shared" si="34"/>
        <v/>
      </c>
      <c r="AE371" s="16"/>
      <c r="AF371" s="34"/>
      <c r="AH371" s="22" t="str">
        <f t="shared" si="35"/>
        <v/>
      </c>
      <c r="AI371" s="16"/>
      <c r="AJ371" s="34"/>
      <c r="AK371" s="34"/>
      <c r="AL371" s="34"/>
      <c r="AM371" s="34"/>
      <c r="AN371" s="34"/>
      <c r="AO371" s="34"/>
    </row>
    <row r="372" spans="2:41" x14ac:dyDescent="0.3">
      <c r="B372" s="22">
        <f t="shared" si="33"/>
        <v>928</v>
      </c>
      <c r="C372" s="16">
        <v>1</v>
      </c>
      <c r="D372" s="23">
        <v>9767.2800000000007</v>
      </c>
      <c r="E372" s="23">
        <v>17047.536809830261</v>
      </c>
      <c r="F372" s="16"/>
      <c r="G372" s="16"/>
      <c r="I372" s="16"/>
      <c r="J372" s="16"/>
      <c r="K372" s="16"/>
      <c r="L372" s="16"/>
      <c r="N372" s="85">
        <f t="shared" si="30"/>
        <v>17047.536809830261</v>
      </c>
      <c r="O372" s="85">
        <f t="shared" si="31"/>
        <v>10337</v>
      </c>
      <c r="P372" s="85">
        <f t="shared" si="32"/>
        <v>1500</v>
      </c>
      <c r="V372" s="16"/>
      <c r="W372" s="16"/>
      <c r="AA372" s="16"/>
      <c r="AB372" s="16"/>
      <c r="AD372" s="22" t="str">
        <f t="shared" si="34"/>
        <v/>
      </c>
      <c r="AE372" s="16"/>
      <c r="AF372" s="34"/>
      <c r="AH372" s="22" t="str">
        <f t="shared" si="35"/>
        <v/>
      </c>
      <c r="AI372" s="16"/>
      <c r="AJ372" s="34"/>
      <c r="AK372" s="34"/>
      <c r="AL372" s="34"/>
      <c r="AM372" s="34"/>
      <c r="AN372" s="34"/>
      <c r="AO372" s="34"/>
    </row>
    <row r="373" spans="2:41" x14ac:dyDescent="0.3">
      <c r="B373" s="22">
        <f t="shared" si="33"/>
        <v>929</v>
      </c>
      <c r="C373" s="16">
        <v>1</v>
      </c>
      <c r="D373" s="23">
        <v>8314.4500000000007</v>
      </c>
      <c r="E373" s="23">
        <v>17083.793298315672</v>
      </c>
      <c r="F373" s="16"/>
      <c r="G373" s="16"/>
      <c r="I373" s="16"/>
      <c r="J373" s="16"/>
      <c r="K373" s="16"/>
      <c r="L373" s="16"/>
      <c r="N373" s="85">
        <f t="shared" si="30"/>
        <v>17083.793298315672</v>
      </c>
      <c r="O373" s="85">
        <f t="shared" si="31"/>
        <v>10337</v>
      </c>
      <c r="P373" s="85">
        <f t="shared" si="32"/>
        <v>1500</v>
      </c>
      <c r="V373" s="16"/>
      <c r="W373" s="16"/>
      <c r="AA373" s="16"/>
      <c r="AB373" s="16"/>
      <c r="AD373" s="22" t="str">
        <f t="shared" si="34"/>
        <v/>
      </c>
      <c r="AE373" s="16"/>
      <c r="AF373" s="34"/>
      <c r="AH373" s="22" t="str">
        <f t="shared" si="35"/>
        <v/>
      </c>
      <c r="AI373" s="16"/>
      <c r="AJ373" s="34"/>
      <c r="AK373" s="34"/>
      <c r="AL373" s="34"/>
      <c r="AM373" s="34"/>
      <c r="AN373" s="34"/>
      <c r="AO373" s="34"/>
    </row>
    <row r="374" spans="2:41" x14ac:dyDescent="0.3">
      <c r="B374" s="22">
        <f t="shared" si="33"/>
        <v>930</v>
      </c>
      <c r="C374" s="16">
        <v>1</v>
      </c>
      <c r="D374" s="23">
        <v>10273.65</v>
      </c>
      <c r="E374" s="23">
        <v>17101.834514157501</v>
      </c>
      <c r="F374" s="16"/>
      <c r="G374" s="16"/>
      <c r="I374" s="16"/>
      <c r="J374" s="16"/>
      <c r="K374" s="16"/>
      <c r="L374" s="16"/>
      <c r="N374" s="85">
        <f t="shared" si="30"/>
        <v>17101.834514157501</v>
      </c>
      <c r="O374" s="85">
        <f t="shared" si="31"/>
        <v>10337</v>
      </c>
      <c r="P374" s="85">
        <f t="shared" si="32"/>
        <v>1500</v>
      </c>
      <c r="V374" s="16"/>
      <c r="W374" s="16"/>
      <c r="AA374" s="16"/>
      <c r="AB374" s="16"/>
      <c r="AD374" s="22" t="str">
        <f t="shared" si="34"/>
        <v/>
      </c>
      <c r="AE374" s="16"/>
      <c r="AF374" s="34"/>
      <c r="AH374" s="22" t="str">
        <f t="shared" si="35"/>
        <v/>
      </c>
      <c r="AI374" s="16"/>
      <c r="AJ374" s="34"/>
      <c r="AK374" s="34"/>
      <c r="AL374" s="34"/>
      <c r="AM374" s="34"/>
      <c r="AN374" s="34"/>
      <c r="AO374" s="34"/>
    </row>
    <row r="375" spans="2:41" x14ac:dyDescent="0.3">
      <c r="B375" s="22">
        <f t="shared" si="33"/>
        <v>931</v>
      </c>
      <c r="C375" s="16">
        <v>1</v>
      </c>
      <c r="D375" s="23">
        <v>10299.93</v>
      </c>
      <c r="E375" s="23">
        <v>17145.581012338</v>
      </c>
      <c r="F375" s="16"/>
      <c r="G375" s="16"/>
      <c r="I375" s="16"/>
      <c r="J375" s="16"/>
      <c r="K375" s="16"/>
      <c r="L375" s="16"/>
      <c r="N375" s="85">
        <f t="shared" si="30"/>
        <v>17145.581012338</v>
      </c>
      <c r="O375" s="85">
        <f t="shared" si="31"/>
        <v>10337</v>
      </c>
      <c r="P375" s="85">
        <f t="shared" si="32"/>
        <v>1500</v>
      </c>
      <c r="V375" s="16"/>
      <c r="W375" s="16"/>
      <c r="AA375" s="16"/>
      <c r="AB375" s="16"/>
      <c r="AD375" s="22" t="str">
        <f t="shared" si="34"/>
        <v/>
      </c>
      <c r="AE375" s="16"/>
      <c r="AF375" s="34"/>
      <c r="AH375" s="22" t="str">
        <f t="shared" si="35"/>
        <v/>
      </c>
      <c r="AI375" s="16"/>
      <c r="AJ375" s="34"/>
      <c r="AK375" s="34"/>
      <c r="AL375" s="34"/>
      <c r="AM375" s="34"/>
      <c r="AN375" s="34"/>
      <c r="AO375" s="34"/>
    </row>
    <row r="376" spans="2:41" x14ac:dyDescent="0.3">
      <c r="B376" s="22">
        <f t="shared" si="33"/>
        <v>932</v>
      </c>
      <c r="C376" s="16">
        <v>1</v>
      </c>
      <c r="D376" s="23">
        <v>8045.37</v>
      </c>
      <c r="E376" s="23">
        <v>17160.842428508982</v>
      </c>
      <c r="F376" s="16"/>
      <c r="G376" s="16"/>
      <c r="I376" s="16"/>
      <c r="J376" s="16"/>
      <c r="K376" s="16"/>
      <c r="L376" s="16"/>
      <c r="N376" s="85">
        <f t="shared" si="30"/>
        <v>17160.842428508982</v>
      </c>
      <c r="O376" s="85">
        <f t="shared" si="31"/>
        <v>10337</v>
      </c>
      <c r="P376" s="85">
        <f t="shared" si="32"/>
        <v>1500</v>
      </c>
      <c r="V376" s="16"/>
      <c r="W376" s="16"/>
      <c r="AA376" s="16"/>
      <c r="AB376" s="16"/>
      <c r="AD376" s="22" t="str">
        <f t="shared" si="34"/>
        <v/>
      </c>
      <c r="AE376" s="16"/>
      <c r="AF376" s="34"/>
      <c r="AH376" s="22" t="str">
        <f t="shared" si="35"/>
        <v/>
      </c>
      <c r="AI376" s="16"/>
      <c r="AJ376" s="34"/>
      <c r="AK376" s="34"/>
      <c r="AL376" s="34"/>
      <c r="AM376" s="34"/>
      <c r="AN376" s="34"/>
      <c r="AO376" s="34"/>
    </row>
    <row r="377" spans="2:41" x14ac:dyDescent="0.3">
      <c r="B377" s="22">
        <f t="shared" si="33"/>
        <v>933</v>
      </c>
      <c r="C377" s="16">
        <v>1</v>
      </c>
      <c r="D377" s="23">
        <v>8371.7000000000007</v>
      </c>
      <c r="E377" s="23">
        <v>17201.425512873291</v>
      </c>
      <c r="F377" s="16"/>
      <c r="G377" s="16"/>
      <c r="I377" s="16"/>
      <c r="J377" s="16"/>
      <c r="K377" s="16"/>
      <c r="L377" s="16"/>
      <c r="N377" s="85">
        <f t="shared" si="30"/>
        <v>17201.425512873291</v>
      </c>
      <c r="O377" s="85">
        <f t="shared" si="31"/>
        <v>10337</v>
      </c>
      <c r="P377" s="85">
        <f t="shared" si="32"/>
        <v>1500</v>
      </c>
      <c r="V377" s="16"/>
      <c r="W377" s="16"/>
      <c r="AA377" s="16"/>
      <c r="AB377" s="16"/>
      <c r="AD377" s="22" t="str">
        <f t="shared" si="34"/>
        <v/>
      </c>
      <c r="AE377" s="16"/>
      <c r="AF377" s="34"/>
      <c r="AH377" s="22" t="str">
        <f t="shared" si="35"/>
        <v/>
      </c>
      <c r="AI377" s="16"/>
      <c r="AJ377" s="34"/>
      <c r="AK377" s="34"/>
      <c r="AL377" s="34"/>
      <c r="AM377" s="34"/>
      <c r="AN377" s="34"/>
      <c r="AO377" s="34"/>
    </row>
    <row r="378" spans="2:41" x14ac:dyDescent="0.3">
      <c r="B378" s="22">
        <f t="shared" si="33"/>
        <v>934</v>
      </c>
      <c r="C378" s="16">
        <v>1</v>
      </c>
      <c r="D378" s="23">
        <v>9433.1200000000008</v>
      </c>
      <c r="E378" s="23">
        <v>17286.42956631973</v>
      </c>
      <c r="F378" s="16"/>
      <c r="G378" s="16"/>
      <c r="I378" s="16"/>
      <c r="J378" s="16"/>
      <c r="K378" s="16"/>
      <c r="L378" s="16"/>
      <c r="N378" s="85">
        <f t="shared" si="30"/>
        <v>17286.42956631973</v>
      </c>
      <c r="O378" s="85">
        <f t="shared" si="31"/>
        <v>10337</v>
      </c>
      <c r="P378" s="85">
        <f t="shared" si="32"/>
        <v>1500</v>
      </c>
      <c r="V378" s="16"/>
      <c r="W378" s="16"/>
      <c r="AA378" s="16"/>
      <c r="AB378" s="16"/>
      <c r="AD378" s="22" t="str">
        <f t="shared" si="34"/>
        <v/>
      </c>
      <c r="AE378" s="16"/>
      <c r="AF378" s="34"/>
      <c r="AH378" s="22" t="str">
        <f t="shared" si="35"/>
        <v/>
      </c>
      <c r="AI378" s="16"/>
      <c r="AJ378" s="34"/>
      <c r="AK378" s="34"/>
      <c r="AL378" s="34"/>
      <c r="AM378" s="34"/>
      <c r="AN378" s="34"/>
      <c r="AO378" s="34"/>
    </row>
    <row r="379" spans="2:41" x14ac:dyDescent="0.3">
      <c r="B379" s="22">
        <f t="shared" si="33"/>
        <v>935</v>
      </c>
      <c r="C379" s="16">
        <v>1</v>
      </c>
      <c r="D379" s="23">
        <v>8576.5</v>
      </c>
      <c r="E379" s="23">
        <v>17622.230360758</v>
      </c>
      <c r="F379" s="16"/>
      <c r="G379" s="16"/>
      <c r="I379" s="16"/>
      <c r="J379" s="16"/>
      <c r="K379" s="16"/>
      <c r="L379" s="16"/>
      <c r="N379" s="85">
        <f t="shared" si="30"/>
        <v>17622.230360758</v>
      </c>
      <c r="O379" s="85">
        <f t="shared" si="31"/>
        <v>10337</v>
      </c>
      <c r="P379" s="85">
        <f t="shared" si="32"/>
        <v>1500</v>
      </c>
      <c r="V379" s="16"/>
      <c r="W379" s="16"/>
      <c r="AA379" s="16"/>
      <c r="AB379" s="16"/>
      <c r="AD379" s="22" t="str">
        <f t="shared" si="34"/>
        <v/>
      </c>
      <c r="AE379" s="16"/>
      <c r="AF379" s="34"/>
      <c r="AH379" s="22" t="str">
        <f t="shared" si="35"/>
        <v/>
      </c>
      <c r="AI379" s="16"/>
      <c r="AJ379" s="34"/>
      <c r="AK379" s="34"/>
      <c r="AL379" s="34"/>
      <c r="AM379" s="34"/>
      <c r="AN379" s="34"/>
      <c r="AO379" s="34"/>
    </row>
    <row r="380" spans="2:41" x14ac:dyDescent="0.3">
      <c r="B380" s="22">
        <f t="shared" si="33"/>
        <v>936</v>
      </c>
      <c r="C380" s="16">
        <v>1</v>
      </c>
      <c r="D380" s="23">
        <v>10600.07</v>
      </c>
      <c r="E380" s="23">
        <v>17645.203309289835</v>
      </c>
      <c r="F380" s="16"/>
      <c r="G380" s="16"/>
      <c r="I380" s="16"/>
      <c r="J380" s="16"/>
      <c r="K380" s="16"/>
      <c r="L380" s="16"/>
      <c r="N380" s="85">
        <f t="shared" si="30"/>
        <v>17645.203309289835</v>
      </c>
      <c r="O380" s="85">
        <f t="shared" si="31"/>
        <v>10337</v>
      </c>
      <c r="P380" s="85">
        <f t="shared" si="32"/>
        <v>1500</v>
      </c>
      <c r="V380" s="16"/>
      <c r="W380" s="16"/>
      <c r="AA380" s="16"/>
      <c r="AB380" s="16"/>
      <c r="AD380" s="22" t="str">
        <f t="shared" si="34"/>
        <v/>
      </c>
      <c r="AE380" s="16"/>
      <c r="AF380" s="34"/>
      <c r="AH380" s="22" t="str">
        <f t="shared" si="35"/>
        <v/>
      </c>
      <c r="AI380" s="16"/>
      <c r="AJ380" s="34"/>
      <c r="AK380" s="34"/>
      <c r="AL380" s="34"/>
      <c r="AM380" s="34"/>
      <c r="AN380" s="34"/>
      <c r="AO380" s="34"/>
    </row>
    <row r="381" spans="2:41" x14ac:dyDescent="0.3">
      <c r="B381" s="22">
        <f t="shared" si="33"/>
        <v>937</v>
      </c>
      <c r="C381" s="16">
        <v>1</v>
      </c>
      <c r="D381" s="23">
        <v>9630.66</v>
      </c>
      <c r="E381" s="23">
        <v>17648.42658284563</v>
      </c>
      <c r="F381" s="16"/>
      <c r="G381" s="16"/>
      <c r="I381" s="16"/>
      <c r="J381" s="16"/>
      <c r="K381" s="16"/>
      <c r="L381" s="16"/>
      <c r="N381" s="85">
        <f t="shared" si="30"/>
        <v>17648.42658284563</v>
      </c>
      <c r="O381" s="85">
        <f t="shared" si="31"/>
        <v>10337</v>
      </c>
      <c r="P381" s="85">
        <f t="shared" si="32"/>
        <v>1500</v>
      </c>
      <c r="V381" s="16"/>
      <c r="W381" s="16"/>
      <c r="AA381" s="16"/>
      <c r="AB381" s="16"/>
      <c r="AD381" s="22" t="str">
        <f t="shared" si="34"/>
        <v/>
      </c>
      <c r="AE381" s="16"/>
      <c r="AF381" s="34"/>
      <c r="AH381" s="22" t="str">
        <f t="shared" si="35"/>
        <v/>
      </c>
      <c r="AI381" s="16"/>
      <c r="AJ381" s="34"/>
      <c r="AK381" s="34"/>
      <c r="AL381" s="34"/>
      <c r="AM381" s="34"/>
      <c r="AN381" s="34"/>
      <c r="AO381" s="34"/>
    </row>
    <row r="382" spans="2:41" x14ac:dyDescent="0.3">
      <c r="B382" s="22">
        <f t="shared" si="33"/>
        <v>938</v>
      </c>
      <c r="C382" s="16">
        <v>1</v>
      </c>
      <c r="D382" s="23">
        <v>8293.11</v>
      </c>
      <c r="E382" s="23">
        <v>17689.273949152386</v>
      </c>
      <c r="F382" s="16"/>
      <c r="G382" s="16"/>
      <c r="I382" s="16"/>
      <c r="J382" s="16"/>
      <c r="K382" s="16"/>
      <c r="L382" s="16"/>
      <c r="N382" s="85">
        <f t="shared" si="30"/>
        <v>17689.273949152386</v>
      </c>
      <c r="O382" s="85">
        <f t="shared" si="31"/>
        <v>10337</v>
      </c>
      <c r="P382" s="85">
        <f t="shared" si="32"/>
        <v>1500</v>
      </c>
      <c r="V382" s="16"/>
      <c r="W382" s="16"/>
      <c r="AA382" s="16"/>
      <c r="AB382" s="16"/>
      <c r="AD382" s="22" t="str">
        <f t="shared" si="34"/>
        <v/>
      </c>
      <c r="AE382" s="16"/>
      <c r="AF382" s="34"/>
      <c r="AH382" s="22" t="str">
        <f t="shared" si="35"/>
        <v/>
      </c>
      <c r="AI382" s="16"/>
      <c r="AJ382" s="34"/>
      <c r="AK382" s="34"/>
      <c r="AL382" s="34"/>
      <c r="AM382" s="34"/>
      <c r="AN382" s="34"/>
      <c r="AO382" s="34"/>
    </row>
    <row r="383" spans="2:41" x14ac:dyDescent="0.3">
      <c r="B383" s="22">
        <f t="shared" si="33"/>
        <v>939</v>
      </c>
      <c r="C383" s="16">
        <v>1</v>
      </c>
      <c r="D383" s="23">
        <v>9316.42</v>
      </c>
      <c r="E383" s="23">
        <v>17771.932330452055</v>
      </c>
      <c r="F383" s="16"/>
      <c r="G383" s="16"/>
      <c r="I383" s="16"/>
      <c r="J383" s="16"/>
      <c r="K383" s="16"/>
      <c r="L383" s="16"/>
      <c r="N383" s="85">
        <f t="shared" si="30"/>
        <v>17771.932330452055</v>
      </c>
      <c r="O383" s="85">
        <f t="shared" si="31"/>
        <v>10337</v>
      </c>
      <c r="P383" s="85">
        <f t="shared" si="32"/>
        <v>1500</v>
      </c>
      <c r="V383" s="16"/>
      <c r="W383" s="16"/>
      <c r="AA383" s="16"/>
      <c r="AB383" s="16"/>
      <c r="AD383" s="22" t="str">
        <f t="shared" si="34"/>
        <v/>
      </c>
      <c r="AE383" s="16"/>
      <c r="AF383" s="34"/>
      <c r="AH383" s="22" t="str">
        <f t="shared" si="35"/>
        <v/>
      </c>
      <c r="AI383" s="16"/>
      <c r="AJ383" s="34"/>
      <c r="AK383" s="34"/>
      <c r="AL383" s="34"/>
      <c r="AM383" s="34"/>
      <c r="AN383" s="34"/>
      <c r="AO383" s="34"/>
    </row>
    <row r="384" spans="2:41" x14ac:dyDescent="0.3">
      <c r="B384" s="22">
        <f t="shared" si="33"/>
        <v>940</v>
      </c>
      <c r="C384" s="16">
        <v>1</v>
      </c>
      <c r="D384" s="23">
        <v>8792.2800000000007</v>
      </c>
      <c r="E384" s="23">
        <v>18065.595937303722</v>
      </c>
      <c r="F384" s="16"/>
      <c r="G384" s="16"/>
      <c r="I384" s="16"/>
      <c r="J384" s="16"/>
      <c r="K384" s="16"/>
      <c r="L384" s="16"/>
      <c r="N384" s="85">
        <f t="shared" si="30"/>
        <v>18065.595937303722</v>
      </c>
      <c r="O384" s="85">
        <f t="shared" si="31"/>
        <v>10337</v>
      </c>
      <c r="P384" s="85">
        <f t="shared" si="32"/>
        <v>1500</v>
      </c>
      <c r="V384" s="16"/>
      <c r="W384" s="16"/>
      <c r="AA384" s="16"/>
      <c r="AB384" s="16"/>
      <c r="AD384" s="22" t="str">
        <f t="shared" si="34"/>
        <v/>
      </c>
      <c r="AE384" s="16"/>
      <c r="AF384" s="34"/>
      <c r="AH384" s="22" t="str">
        <f t="shared" si="35"/>
        <v/>
      </c>
      <c r="AI384" s="16"/>
      <c r="AJ384" s="34"/>
      <c r="AK384" s="34"/>
      <c r="AL384" s="34"/>
      <c r="AM384" s="34"/>
      <c r="AN384" s="34"/>
      <c r="AO384" s="34"/>
    </row>
    <row r="385" spans="2:41" x14ac:dyDescent="0.3">
      <c r="B385" s="22">
        <f t="shared" si="33"/>
        <v>941</v>
      </c>
      <c r="C385" s="16">
        <v>1</v>
      </c>
      <c r="D385" s="23">
        <v>8792.85</v>
      </c>
      <c r="E385" s="23">
        <v>18066.767122671368</v>
      </c>
      <c r="F385" s="16"/>
      <c r="G385" s="16"/>
      <c r="I385" s="16"/>
      <c r="J385" s="16"/>
      <c r="K385" s="16"/>
      <c r="L385" s="16"/>
      <c r="N385" s="85">
        <f t="shared" si="30"/>
        <v>18066.767122671368</v>
      </c>
      <c r="O385" s="85">
        <f t="shared" si="31"/>
        <v>10337</v>
      </c>
      <c r="P385" s="85">
        <f t="shared" si="32"/>
        <v>1500</v>
      </c>
      <c r="V385" s="16"/>
      <c r="W385" s="16"/>
      <c r="AA385" s="16"/>
      <c r="AB385" s="16"/>
      <c r="AD385" s="22" t="str">
        <f t="shared" si="34"/>
        <v/>
      </c>
      <c r="AE385" s="16"/>
      <c r="AF385" s="34"/>
      <c r="AH385" s="22" t="str">
        <f t="shared" si="35"/>
        <v/>
      </c>
      <c r="AI385" s="16"/>
      <c r="AJ385" s="34"/>
      <c r="AK385" s="34"/>
      <c r="AL385" s="34"/>
      <c r="AM385" s="34"/>
      <c r="AN385" s="34"/>
      <c r="AO385" s="34"/>
    </row>
    <row r="386" spans="2:41" x14ac:dyDescent="0.3">
      <c r="B386" s="22">
        <f t="shared" si="33"/>
        <v>942</v>
      </c>
      <c r="C386" s="16">
        <v>1</v>
      </c>
      <c r="D386" s="23">
        <v>9487.69</v>
      </c>
      <c r="E386" s="23">
        <v>18098.64568711014</v>
      </c>
      <c r="F386" s="16"/>
      <c r="G386" s="16"/>
      <c r="I386" s="16"/>
      <c r="J386" s="16"/>
      <c r="K386" s="16"/>
      <c r="L386" s="16"/>
      <c r="N386" s="85">
        <f t="shared" si="30"/>
        <v>18098.64568711014</v>
      </c>
      <c r="O386" s="85">
        <f t="shared" si="31"/>
        <v>10337</v>
      </c>
      <c r="P386" s="85">
        <f t="shared" si="32"/>
        <v>1500</v>
      </c>
      <c r="V386" s="16"/>
      <c r="W386" s="16"/>
      <c r="AA386" s="16"/>
      <c r="AB386" s="16"/>
      <c r="AD386" s="22" t="str">
        <f t="shared" si="34"/>
        <v/>
      </c>
      <c r="AE386" s="16"/>
      <c r="AF386" s="34"/>
      <c r="AH386" s="22" t="str">
        <f t="shared" si="35"/>
        <v/>
      </c>
      <c r="AI386" s="16"/>
      <c r="AJ386" s="34"/>
      <c r="AK386" s="34"/>
      <c r="AL386" s="34"/>
      <c r="AM386" s="34"/>
      <c r="AN386" s="34"/>
      <c r="AO386" s="34"/>
    </row>
    <row r="387" spans="2:41" x14ac:dyDescent="0.3">
      <c r="B387" s="22">
        <f t="shared" si="33"/>
        <v>943</v>
      </c>
      <c r="C387" s="16">
        <v>1</v>
      </c>
      <c r="D387" s="23">
        <v>12791.22</v>
      </c>
      <c r="E387" s="23">
        <v>18179.856965794312</v>
      </c>
      <c r="F387" s="16"/>
      <c r="G387" s="16"/>
      <c r="I387" s="16"/>
      <c r="J387" s="16"/>
      <c r="K387" s="16"/>
      <c r="L387" s="16"/>
      <c r="N387" s="85">
        <f t="shared" si="30"/>
        <v>18179.856965794312</v>
      </c>
      <c r="O387" s="85">
        <f t="shared" si="31"/>
        <v>10337</v>
      </c>
      <c r="P387" s="85">
        <f t="shared" si="32"/>
        <v>1500</v>
      </c>
      <c r="V387" s="16"/>
      <c r="W387" s="16"/>
      <c r="AA387" s="16"/>
      <c r="AB387" s="16"/>
      <c r="AD387" s="22" t="str">
        <f t="shared" si="34"/>
        <v/>
      </c>
      <c r="AE387" s="16"/>
      <c r="AF387" s="34"/>
      <c r="AH387" s="22" t="str">
        <f t="shared" si="35"/>
        <v/>
      </c>
      <c r="AI387" s="16"/>
      <c r="AJ387" s="34"/>
      <c r="AK387" s="34"/>
      <c r="AL387" s="34"/>
      <c r="AM387" s="34"/>
      <c r="AN387" s="34"/>
      <c r="AO387" s="34"/>
    </row>
    <row r="388" spans="2:41" x14ac:dyDescent="0.3">
      <c r="B388" s="22">
        <f t="shared" si="33"/>
        <v>944</v>
      </c>
      <c r="C388" s="16">
        <v>1</v>
      </c>
      <c r="D388" s="23">
        <v>8864.39</v>
      </c>
      <c r="E388" s="23">
        <v>18213.76115986703</v>
      </c>
      <c r="F388" s="16"/>
      <c r="G388" s="16"/>
      <c r="I388" s="16"/>
      <c r="J388" s="16"/>
      <c r="K388" s="16"/>
      <c r="L388" s="16"/>
      <c r="N388" s="85">
        <f t="shared" si="30"/>
        <v>18213.76115986703</v>
      </c>
      <c r="O388" s="85">
        <f t="shared" si="31"/>
        <v>10337</v>
      </c>
      <c r="P388" s="85">
        <f t="shared" si="32"/>
        <v>1500</v>
      </c>
      <c r="V388" s="16"/>
      <c r="W388" s="16"/>
      <c r="AA388" s="16"/>
      <c r="AB388" s="16"/>
      <c r="AD388" s="22" t="str">
        <f t="shared" si="34"/>
        <v/>
      </c>
      <c r="AE388" s="16"/>
      <c r="AF388" s="34"/>
      <c r="AH388" s="22" t="str">
        <f t="shared" si="35"/>
        <v/>
      </c>
      <c r="AI388" s="16"/>
      <c r="AJ388" s="34"/>
      <c r="AK388" s="34"/>
      <c r="AL388" s="34"/>
      <c r="AM388" s="34"/>
      <c r="AN388" s="34"/>
      <c r="AO388" s="34"/>
    </row>
    <row r="389" spans="2:41" x14ac:dyDescent="0.3">
      <c r="B389" s="22">
        <f t="shared" si="33"/>
        <v>945</v>
      </c>
      <c r="C389" s="16">
        <v>1</v>
      </c>
      <c r="D389" s="23">
        <v>11080.45</v>
      </c>
      <c r="E389" s="23">
        <v>18444.858666822063</v>
      </c>
      <c r="F389" s="16"/>
      <c r="G389" s="16"/>
      <c r="I389" s="16"/>
      <c r="J389" s="16"/>
      <c r="K389" s="16"/>
      <c r="L389" s="16"/>
      <c r="N389" s="85">
        <f t="shared" si="30"/>
        <v>18444.858666822063</v>
      </c>
      <c r="O389" s="85">
        <f t="shared" si="31"/>
        <v>10337</v>
      </c>
      <c r="P389" s="85">
        <f t="shared" si="32"/>
        <v>1500</v>
      </c>
      <c r="V389" s="16"/>
      <c r="W389" s="16"/>
      <c r="AA389" s="16"/>
      <c r="AB389" s="16"/>
      <c r="AD389" s="22" t="str">
        <f t="shared" si="34"/>
        <v/>
      </c>
      <c r="AE389" s="16"/>
      <c r="AF389" s="34"/>
      <c r="AH389" s="22" t="str">
        <f t="shared" si="35"/>
        <v/>
      </c>
      <c r="AI389" s="16"/>
      <c r="AJ389" s="34"/>
      <c r="AK389" s="34"/>
      <c r="AL389" s="34"/>
      <c r="AM389" s="34"/>
      <c r="AN389" s="34"/>
      <c r="AO389" s="34"/>
    </row>
    <row r="390" spans="2:41" x14ac:dyDescent="0.3">
      <c r="B390" s="22">
        <f t="shared" si="33"/>
        <v>1140</v>
      </c>
      <c r="C390" s="16">
        <v>195</v>
      </c>
      <c r="D390" s="23">
        <v>10086.474307692308</v>
      </c>
      <c r="E390" s="23">
        <v>18483.71776171793</v>
      </c>
      <c r="F390" s="16"/>
      <c r="G390" s="16"/>
      <c r="I390" s="16"/>
      <c r="J390" s="16"/>
      <c r="K390" s="16"/>
      <c r="L390" s="16"/>
      <c r="N390" s="85">
        <f t="shared" si="30"/>
        <v>3604324.9635349964</v>
      </c>
      <c r="O390" s="85">
        <f t="shared" si="31"/>
        <v>2015715</v>
      </c>
      <c r="P390" s="85">
        <f t="shared" si="32"/>
        <v>292500</v>
      </c>
      <c r="V390" s="16"/>
      <c r="W390" s="16"/>
      <c r="AA390" s="16"/>
      <c r="AB390" s="16"/>
      <c r="AD390" s="22" t="str">
        <f t="shared" si="34"/>
        <v/>
      </c>
      <c r="AE390" s="16"/>
      <c r="AF390" s="34"/>
      <c r="AH390" s="22" t="str">
        <f t="shared" si="35"/>
        <v/>
      </c>
      <c r="AI390" s="16"/>
      <c r="AJ390" s="34"/>
      <c r="AK390" s="34"/>
      <c r="AL390" s="34"/>
      <c r="AM390" s="34"/>
      <c r="AN390" s="34"/>
      <c r="AO390" s="34"/>
    </row>
    <row r="391" spans="2:41" x14ac:dyDescent="0.3">
      <c r="B391" s="22">
        <f t="shared" si="33"/>
        <v>1141</v>
      </c>
      <c r="C391" s="16">
        <v>1</v>
      </c>
      <c r="D391" s="23">
        <v>10099.879999999999</v>
      </c>
      <c r="E391" s="23">
        <v>18508.284029916009</v>
      </c>
      <c r="F391" s="16"/>
      <c r="G391" s="16"/>
      <c r="I391" s="16"/>
      <c r="J391" s="16"/>
      <c r="K391" s="16"/>
      <c r="L391" s="16"/>
      <c r="N391" s="85">
        <f t="shared" si="30"/>
        <v>18508.284029916009</v>
      </c>
      <c r="O391" s="85">
        <f t="shared" si="31"/>
        <v>10337</v>
      </c>
      <c r="P391" s="85">
        <f t="shared" si="32"/>
        <v>1500</v>
      </c>
      <c r="V391" s="16"/>
      <c r="W391" s="16"/>
      <c r="AA391" s="16"/>
      <c r="AB391" s="16"/>
      <c r="AD391" s="22" t="str">
        <f t="shared" si="34"/>
        <v/>
      </c>
      <c r="AE391" s="16"/>
      <c r="AF391" s="34"/>
      <c r="AH391" s="22" t="str">
        <f t="shared" si="35"/>
        <v/>
      </c>
      <c r="AI391" s="16"/>
      <c r="AJ391" s="34"/>
      <c r="AK391" s="34"/>
      <c r="AL391" s="34"/>
      <c r="AM391" s="34"/>
      <c r="AN391" s="34"/>
      <c r="AO391" s="34"/>
    </row>
    <row r="392" spans="2:41" x14ac:dyDescent="0.3">
      <c r="B392" s="22">
        <f t="shared" si="33"/>
        <v>1142</v>
      </c>
      <c r="C392" s="16">
        <v>1</v>
      </c>
      <c r="D392" s="23">
        <v>16292.66</v>
      </c>
      <c r="E392" s="23">
        <v>18577.507870764228</v>
      </c>
      <c r="F392" s="16"/>
      <c r="G392" s="16"/>
      <c r="I392" s="16"/>
      <c r="J392" s="16"/>
      <c r="K392" s="16"/>
      <c r="L392" s="16"/>
      <c r="N392" s="85">
        <f t="shared" si="30"/>
        <v>18577.507870764228</v>
      </c>
      <c r="O392" s="85">
        <f t="shared" si="31"/>
        <v>10337</v>
      </c>
      <c r="P392" s="85">
        <f t="shared" si="32"/>
        <v>1500</v>
      </c>
      <c r="V392" s="16"/>
      <c r="W392" s="16"/>
      <c r="AA392" s="16"/>
      <c r="AB392" s="16"/>
      <c r="AD392" s="22" t="str">
        <f t="shared" si="34"/>
        <v/>
      </c>
      <c r="AE392" s="16"/>
      <c r="AF392" s="34"/>
      <c r="AH392" s="22" t="str">
        <f t="shared" si="35"/>
        <v/>
      </c>
      <c r="AI392" s="16"/>
      <c r="AJ392" s="34"/>
      <c r="AK392" s="34"/>
      <c r="AL392" s="34"/>
      <c r="AM392" s="34"/>
      <c r="AN392" s="34"/>
      <c r="AO392" s="34"/>
    </row>
    <row r="393" spans="2:41" x14ac:dyDescent="0.3">
      <c r="B393" s="22">
        <f t="shared" si="33"/>
        <v>1143</v>
      </c>
      <c r="C393" s="16">
        <v>1</v>
      </c>
      <c r="D393" s="23">
        <v>11185.81</v>
      </c>
      <c r="E393" s="23">
        <v>18620.244170942955</v>
      </c>
      <c r="F393" s="16"/>
      <c r="G393" s="16"/>
      <c r="I393" s="16"/>
      <c r="J393" s="16"/>
      <c r="K393" s="16"/>
      <c r="L393" s="16"/>
      <c r="N393" s="85">
        <f t="shared" si="30"/>
        <v>18620.244170942955</v>
      </c>
      <c r="O393" s="85">
        <f t="shared" si="31"/>
        <v>10337</v>
      </c>
      <c r="P393" s="85">
        <f t="shared" si="32"/>
        <v>1500</v>
      </c>
      <c r="V393" s="16"/>
      <c r="W393" s="16"/>
      <c r="AA393" s="16"/>
      <c r="AB393" s="16"/>
      <c r="AD393" s="22" t="str">
        <f t="shared" si="34"/>
        <v/>
      </c>
      <c r="AE393" s="16"/>
      <c r="AF393" s="34"/>
      <c r="AH393" s="22" t="str">
        <f t="shared" si="35"/>
        <v/>
      </c>
      <c r="AI393" s="16"/>
      <c r="AJ393" s="34"/>
      <c r="AK393" s="34"/>
      <c r="AL393" s="34"/>
      <c r="AM393" s="34"/>
      <c r="AN393" s="34"/>
      <c r="AO393" s="34"/>
    </row>
    <row r="394" spans="2:41" x14ac:dyDescent="0.3">
      <c r="B394" s="22">
        <f t="shared" si="33"/>
        <v>1144</v>
      </c>
      <c r="C394" s="16">
        <v>1</v>
      </c>
      <c r="D394" s="23">
        <v>11190.92</v>
      </c>
      <c r="E394" s="23">
        <v>18628.750434478057</v>
      </c>
      <c r="F394" s="16"/>
      <c r="G394" s="16"/>
      <c r="I394" s="16"/>
      <c r="J394" s="16"/>
      <c r="K394" s="16"/>
      <c r="L394" s="16"/>
      <c r="N394" s="85">
        <f t="shared" si="30"/>
        <v>18628.750434478057</v>
      </c>
      <c r="O394" s="85">
        <f t="shared" si="31"/>
        <v>10337</v>
      </c>
      <c r="P394" s="85">
        <f t="shared" si="32"/>
        <v>1500</v>
      </c>
      <c r="V394" s="16"/>
      <c r="W394" s="16"/>
      <c r="AA394" s="16"/>
      <c r="AB394" s="16"/>
      <c r="AD394" s="22" t="str">
        <f t="shared" si="34"/>
        <v/>
      </c>
      <c r="AE394" s="16"/>
      <c r="AF394" s="34"/>
      <c r="AH394" s="22" t="str">
        <f t="shared" si="35"/>
        <v/>
      </c>
      <c r="AI394" s="16"/>
      <c r="AJ394" s="34"/>
      <c r="AK394" s="34"/>
      <c r="AL394" s="34"/>
      <c r="AM394" s="34"/>
      <c r="AN394" s="34"/>
      <c r="AO394" s="34"/>
    </row>
    <row r="395" spans="2:41" x14ac:dyDescent="0.3">
      <c r="B395" s="22">
        <f t="shared" si="33"/>
        <v>1145</v>
      </c>
      <c r="C395" s="16">
        <v>1</v>
      </c>
      <c r="D395" s="23">
        <v>10187.129999999999</v>
      </c>
      <c r="E395" s="23">
        <v>18668.171848544564</v>
      </c>
      <c r="F395" s="16"/>
      <c r="G395" s="16"/>
      <c r="I395" s="16"/>
      <c r="J395" s="16"/>
      <c r="K395" s="16"/>
      <c r="L395" s="16"/>
      <c r="N395" s="85">
        <f t="shared" si="30"/>
        <v>18668.171848544564</v>
      </c>
      <c r="O395" s="85">
        <f t="shared" si="31"/>
        <v>10337</v>
      </c>
      <c r="P395" s="85">
        <f t="shared" si="32"/>
        <v>1500</v>
      </c>
      <c r="V395" s="16"/>
      <c r="W395" s="16"/>
      <c r="AA395" s="16"/>
      <c r="AB395" s="16"/>
      <c r="AD395" s="22" t="str">
        <f t="shared" si="34"/>
        <v/>
      </c>
      <c r="AE395" s="16"/>
      <c r="AF395" s="34"/>
      <c r="AH395" s="22" t="str">
        <f t="shared" si="35"/>
        <v/>
      </c>
      <c r="AI395" s="16"/>
      <c r="AJ395" s="34"/>
      <c r="AK395" s="34"/>
      <c r="AL395" s="34"/>
      <c r="AM395" s="34"/>
      <c r="AN395" s="34"/>
      <c r="AO395" s="34"/>
    </row>
    <row r="396" spans="2:41" x14ac:dyDescent="0.3">
      <c r="B396" s="22">
        <f t="shared" si="33"/>
        <v>1146</v>
      </c>
      <c r="C396" s="16">
        <v>1</v>
      </c>
      <c r="D396" s="23">
        <v>13142.74</v>
      </c>
      <c r="E396" s="23">
        <v>18679.463986908482</v>
      </c>
      <c r="F396" s="16"/>
      <c r="G396" s="16"/>
      <c r="I396" s="16"/>
      <c r="J396" s="16"/>
      <c r="K396" s="16"/>
      <c r="L396" s="16"/>
      <c r="N396" s="85">
        <f t="shared" si="30"/>
        <v>18679.463986908482</v>
      </c>
      <c r="O396" s="85">
        <f t="shared" si="31"/>
        <v>10337</v>
      </c>
      <c r="P396" s="85">
        <f t="shared" si="32"/>
        <v>1500</v>
      </c>
      <c r="V396" s="16"/>
      <c r="W396" s="16"/>
      <c r="AA396" s="16"/>
      <c r="AB396" s="16"/>
      <c r="AD396" s="22" t="str">
        <f t="shared" si="34"/>
        <v/>
      </c>
      <c r="AE396" s="16"/>
      <c r="AF396" s="34"/>
      <c r="AH396" s="22" t="str">
        <f t="shared" si="35"/>
        <v/>
      </c>
      <c r="AI396" s="16"/>
      <c r="AJ396" s="34"/>
      <c r="AK396" s="34"/>
      <c r="AL396" s="34"/>
      <c r="AM396" s="34"/>
      <c r="AN396" s="34"/>
      <c r="AO396" s="34"/>
    </row>
    <row r="397" spans="2:41" x14ac:dyDescent="0.3">
      <c r="B397" s="22">
        <f t="shared" si="33"/>
        <v>1147</v>
      </c>
      <c r="C397" s="16">
        <v>1</v>
      </c>
      <c r="D397" s="23">
        <v>11269.31</v>
      </c>
      <c r="E397" s="23">
        <v>18759.240845146589</v>
      </c>
      <c r="F397" s="16"/>
      <c r="G397" s="16"/>
      <c r="I397" s="16"/>
      <c r="J397" s="16"/>
      <c r="K397" s="16"/>
      <c r="L397" s="16"/>
      <c r="N397" s="85">
        <f t="shared" si="30"/>
        <v>18759.240845146589</v>
      </c>
      <c r="O397" s="85">
        <f t="shared" si="31"/>
        <v>10337</v>
      </c>
      <c r="P397" s="85">
        <f t="shared" si="32"/>
        <v>1500</v>
      </c>
      <c r="V397" s="16"/>
      <c r="W397" s="16"/>
      <c r="AA397" s="16"/>
      <c r="AB397" s="16"/>
      <c r="AD397" s="22" t="str">
        <f t="shared" si="34"/>
        <v/>
      </c>
      <c r="AE397" s="16"/>
      <c r="AF397" s="34"/>
      <c r="AH397" s="22" t="str">
        <f t="shared" si="35"/>
        <v/>
      </c>
      <c r="AI397" s="16"/>
      <c r="AJ397" s="34"/>
      <c r="AK397" s="34"/>
      <c r="AL397" s="34"/>
      <c r="AM397" s="34"/>
      <c r="AN397" s="34"/>
      <c r="AO397" s="34"/>
    </row>
    <row r="398" spans="2:41" x14ac:dyDescent="0.3">
      <c r="B398" s="22">
        <f t="shared" si="33"/>
        <v>1148</v>
      </c>
      <c r="C398" s="16">
        <v>1</v>
      </c>
      <c r="D398" s="23">
        <v>9856.16</v>
      </c>
      <c r="E398" s="23">
        <v>18801.536272313646</v>
      </c>
      <c r="F398" s="16"/>
      <c r="G398" s="16"/>
      <c r="I398" s="16"/>
      <c r="J398" s="16"/>
      <c r="K398" s="16"/>
      <c r="L398" s="16"/>
      <c r="N398" s="85">
        <f t="shared" ref="N398:N461" si="36">C398*E398</f>
        <v>18801.536272313646</v>
      </c>
      <c r="O398" s="85">
        <f t="shared" ref="O398:O461" si="37">MIN(N398,C398*ROUND($O$13,0))</f>
        <v>10337</v>
      </c>
      <c r="P398" s="85">
        <f t="shared" ref="P398:P461" si="38">MIN(N398,C398*ROUND($P$13,0))</f>
        <v>1500</v>
      </c>
      <c r="V398" s="16"/>
      <c r="W398" s="16"/>
      <c r="AA398" s="16"/>
      <c r="AB398" s="16"/>
      <c r="AD398" s="22" t="str">
        <f t="shared" si="34"/>
        <v/>
      </c>
      <c r="AE398" s="16"/>
      <c r="AF398" s="34"/>
      <c r="AH398" s="22" t="str">
        <f t="shared" si="35"/>
        <v/>
      </c>
      <c r="AI398" s="16"/>
      <c r="AJ398" s="34"/>
      <c r="AK398" s="34"/>
      <c r="AL398" s="34"/>
      <c r="AM398" s="34"/>
      <c r="AN398" s="34"/>
      <c r="AO398" s="34"/>
    </row>
    <row r="399" spans="2:41" x14ac:dyDescent="0.3">
      <c r="B399" s="22">
        <f t="shared" si="33"/>
        <v>1149</v>
      </c>
      <c r="C399" s="16">
        <v>1</v>
      </c>
      <c r="D399" s="23">
        <v>13345.72</v>
      </c>
      <c r="E399" s="23">
        <v>18967.954636503822</v>
      </c>
      <c r="F399" s="16"/>
      <c r="G399" s="16"/>
      <c r="I399" s="16"/>
      <c r="J399" s="16"/>
      <c r="K399" s="16"/>
      <c r="L399" s="16"/>
      <c r="N399" s="85">
        <f t="shared" si="36"/>
        <v>18967.954636503822</v>
      </c>
      <c r="O399" s="85">
        <f t="shared" si="37"/>
        <v>10337</v>
      </c>
      <c r="P399" s="85">
        <f t="shared" si="38"/>
        <v>1500</v>
      </c>
      <c r="V399" s="16"/>
      <c r="W399" s="16"/>
      <c r="AA399" s="16"/>
      <c r="AB399" s="16"/>
      <c r="AD399" s="22" t="str">
        <f t="shared" si="34"/>
        <v/>
      </c>
      <c r="AE399" s="16"/>
      <c r="AF399" s="34"/>
      <c r="AH399" s="22" t="str">
        <f t="shared" si="35"/>
        <v/>
      </c>
      <c r="AI399" s="16"/>
      <c r="AJ399" s="34"/>
      <c r="AK399" s="34"/>
      <c r="AL399" s="34"/>
      <c r="AM399" s="34"/>
      <c r="AN399" s="34"/>
      <c r="AO399" s="34"/>
    </row>
    <row r="400" spans="2:41" x14ac:dyDescent="0.3">
      <c r="B400" s="22">
        <f t="shared" si="33"/>
        <v>1150</v>
      </c>
      <c r="C400" s="16">
        <v>1</v>
      </c>
      <c r="D400" s="23">
        <v>10385.15</v>
      </c>
      <c r="E400" s="23">
        <v>19031.048477138564</v>
      </c>
      <c r="F400" s="16"/>
      <c r="G400" s="16"/>
      <c r="I400" s="16"/>
      <c r="J400" s="16"/>
      <c r="K400" s="16"/>
      <c r="L400" s="16"/>
      <c r="N400" s="85">
        <f t="shared" si="36"/>
        <v>19031.048477138564</v>
      </c>
      <c r="O400" s="85">
        <f t="shared" si="37"/>
        <v>10337</v>
      </c>
      <c r="P400" s="85">
        <f t="shared" si="38"/>
        <v>1500</v>
      </c>
      <c r="V400" s="16"/>
      <c r="W400" s="16"/>
      <c r="AA400" s="16"/>
      <c r="AB400" s="16"/>
      <c r="AD400" s="22" t="str">
        <f t="shared" si="34"/>
        <v/>
      </c>
      <c r="AE400" s="16"/>
      <c r="AF400" s="34"/>
      <c r="AH400" s="22" t="str">
        <f t="shared" si="35"/>
        <v/>
      </c>
      <c r="AI400" s="16"/>
      <c r="AJ400" s="34"/>
      <c r="AK400" s="34"/>
      <c r="AL400" s="34"/>
      <c r="AM400" s="34"/>
      <c r="AN400" s="34"/>
      <c r="AO400" s="34"/>
    </row>
    <row r="401" spans="2:41" x14ac:dyDescent="0.3">
      <c r="B401" s="22">
        <f t="shared" ref="B401:B464" si="39">IF(C401="","",B400+C401)</f>
        <v>1151</v>
      </c>
      <c r="C401" s="16">
        <v>1</v>
      </c>
      <c r="D401" s="23">
        <v>11475.88</v>
      </c>
      <c r="E401" s="23">
        <v>19103.103635448919</v>
      </c>
      <c r="F401" s="16"/>
      <c r="G401" s="16"/>
      <c r="I401" s="16"/>
      <c r="J401" s="16"/>
      <c r="K401" s="16"/>
      <c r="L401" s="16"/>
      <c r="N401" s="85">
        <f t="shared" si="36"/>
        <v>19103.103635448919</v>
      </c>
      <c r="O401" s="85">
        <f t="shared" si="37"/>
        <v>10337</v>
      </c>
      <c r="P401" s="85">
        <f t="shared" si="38"/>
        <v>1500</v>
      </c>
      <c r="V401" s="16"/>
      <c r="W401" s="16"/>
      <c r="AA401" s="16"/>
      <c r="AB401" s="16"/>
      <c r="AD401" s="22" t="str">
        <f t="shared" si="34"/>
        <v/>
      </c>
      <c r="AE401" s="16"/>
      <c r="AF401" s="34"/>
      <c r="AH401" s="22" t="str">
        <f t="shared" si="35"/>
        <v/>
      </c>
      <c r="AI401" s="16"/>
      <c r="AJ401" s="34"/>
      <c r="AK401" s="34"/>
      <c r="AL401" s="34"/>
      <c r="AM401" s="34"/>
      <c r="AN401" s="34"/>
      <c r="AO401" s="34"/>
    </row>
    <row r="402" spans="2:41" x14ac:dyDescent="0.3">
      <c r="B402" s="22">
        <f t="shared" si="39"/>
        <v>1152</v>
      </c>
      <c r="C402" s="16">
        <v>1</v>
      </c>
      <c r="D402" s="23">
        <v>10027.14</v>
      </c>
      <c r="E402" s="23">
        <v>19127.69642716505</v>
      </c>
      <c r="F402" s="16"/>
      <c r="G402" s="16"/>
      <c r="I402" s="16"/>
      <c r="J402" s="16"/>
      <c r="K402" s="16"/>
      <c r="L402" s="16"/>
      <c r="N402" s="85">
        <f t="shared" si="36"/>
        <v>19127.69642716505</v>
      </c>
      <c r="O402" s="85">
        <f t="shared" si="37"/>
        <v>10337</v>
      </c>
      <c r="P402" s="85">
        <f t="shared" si="38"/>
        <v>1500</v>
      </c>
      <c r="V402" s="16"/>
      <c r="W402" s="16"/>
      <c r="AA402" s="16"/>
      <c r="AB402" s="16"/>
      <c r="AD402" s="22" t="str">
        <f t="shared" si="34"/>
        <v/>
      </c>
      <c r="AE402" s="16"/>
      <c r="AF402" s="34"/>
      <c r="AH402" s="22" t="str">
        <f t="shared" si="35"/>
        <v/>
      </c>
      <c r="AI402" s="16"/>
      <c r="AJ402" s="34"/>
      <c r="AK402" s="34"/>
      <c r="AL402" s="34"/>
      <c r="AM402" s="34"/>
      <c r="AN402" s="34"/>
      <c r="AO402" s="34"/>
    </row>
    <row r="403" spans="2:41" x14ac:dyDescent="0.3">
      <c r="B403" s="22">
        <f t="shared" si="39"/>
        <v>1154</v>
      </c>
      <c r="C403" s="16">
        <v>2</v>
      </c>
      <c r="D403" s="23">
        <v>10481.004999999999</v>
      </c>
      <c r="E403" s="23">
        <v>19206.705174612947</v>
      </c>
      <c r="F403" s="16"/>
      <c r="G403" s="16"/>
      <c r="I403" s="16"/>
      <c r="J403" s="16"/>
      <c r="K403" s="16"/>
      <c r="L403" s="16"/>
      <c r="N403" s="85">
        <f t="shared" si="36"/>
        <v>38413.410349225895</v>
      </c>
      <c r="O403" s="85">
        <f t="shared" si="37"/>
        <v>20674</v>
      </c>
      <c r="P403" s="85">
        <f t="shared" si="38"/>
        <v>3000</v>
      </c>
      <c r="V403" s="16"/>
      <c r="W403" s="16"/>
      <c r="AA403" s="16"/>
      <c r="AB403" s="16"/>
      <c r="AD403" s="22" t="str">
        <f t="shared" ref="AD403:AD466" si="40">IF(AE403="","",AD402+AE403)</f>
        <v/>
      </c>
      <c r="AE403" s="16"/>
      <c r="AF403" s="34"/>
      <c r="AH403" s="22" t="str">
        <f t="shared" ref="AH403:AH466" si="41">IF(AI403="","",AH402+AI403)</f>
        <v/>
      </c>
      <c r="AI403" s="16"/>
      <c r="AJ403" s="34"/>
      <c r="AK403" s="34"/>
      <c r="AL403" s="34"/>
      <c r="AM403" s="34"/>
      <c r="AN403" s="34"/>
      <c r="AO403" s="34"/>
    </row>
    <row r="404" spans="2:41" x14ac:dyDescent="0.3">
      <c r="B404" s="22">
        <f t="shared" si="39"/>
        <v>1155</v>
      </c>
      <c r="C404" s="16">
        <v>1</v>
      </c>
      <c r="D404" s="23">
        <v>11553.03</v>
      </c>
      <c r="E404" s="23">
        <v>19231.529903889765</v>
      </c>
      <c r="F404" s="16"/>
      <c r="G404" s="16"/>
      <c r="I404" s="16"/>
      <c r="J404" s="16"/>
      <c r="K404" s="16"/>
      <c r="L404" s="16"/>
      <c r="N404" s="85">
        <f t="shared" si="36"/>
        <v>19231.529903889765</v>
      </c>
      <c r="O404" s="85">
        <f t="shared" si="37"/>
        <v>10337</v>
      </c>
      <c r="P404" s="85">
        <f t="shared" si="38"/>
        <v>1500</v>
      </c>
      <c r="V404" s="16"/>
      <c r="W404" s="16"/>
      <c r="AA404" s="16"/>
      <c r="AB404" s="16"/>
      <c r="AD404" s="22" t="str">
        <f t="shared" si="40"/>
        <v/>
      </c>
      <c r="AE404" s="16"/>
      <c r="AF404" s="34"/>
      <c r="AH404" s="22" t="str">
        <f t="shared" si="41"/>
        <v/>
      </c>
      <c r="AI404" s="16"/>
      <c r="AJ404" s="34"/>
      <c r="AK404" s="34"/>
      <c r="AL404" s="34"/>
      <c r="AM404" s="34"/>
      <c r="AN404" s="34"/>
      <c r="AO404" s="34"/>
    </row>
    <row r="405" spans="2:41" x14ac:dyDescent="0.3">
      <c r="B405" s="22">
        <f t="shared" si="39"/>
        <v>1225</v>
      </c>
      <c r="C405" s="16">
        <v>70</v>
      </c>
      <c r="D405" s="23">
        <v>10120.172</v>
      </c>
      <c r="E405" s="23">
        <v>19305.163566749419</v>
      </c>
      <c r="F405" s="16"/>
      <c r="G405" s="16"/>
      <c r="I405" s="16"/>
      <c r="J405" s="16"/>
      <c r="K405" s="16"/>
      <c r="L405" s="16"/>
      <c r="N405" s="85">
        <f t="shared" si="36"/>
        <v>1351361.4496724594</v>
      </c>
      <c r="O405" s="85">
        <f t="shared" si="37"/>
        <v>723590</v>
      </c>
      <c r="P405" s="85">
        <f t="shared" si="38"/>
        <v>105000</v>
      </c>
      <c r="V405" s="16"/>
      <c r="W405" s="16"/>
      <c r="AA405" s="16"/>
      <c r="AB405" s="16"/>
      <c r="AD405" s="22" t="str">
        <f t="shared" si="40"/>
        <v/>
      </c>
      <c r="AE405" s="16"/>
      <c r="AF405" s="34"/>
      <c r="AH405" s="22" t="str">
        <f t="shared" si="41"/>
        <v/>
      </c>
      <c r="AI405" s="16"/>
      <c r="AJ405" s="34"/>
      <c r="AK405" s="34"/>
      <c r="AL405" s="34"/>
      <c r="AM405" s="34"/>
      <c r="AN405" s="34"/>
      <c r="AO405" s="34"/>
    </row>
    <row r="406" spans="2:41" x14ac:dyDescent="0.3">
      <c r="B406" s="22">
        <f t="shared" si="39"/>
        <v>1226</v>
      </c>
      <c r="C406" s="16">
        <v>1</v>
      </c>
      <c r="D406" s="23">
        <v>11754.06</v>
      </c>
      <c r="E406" s="23">
        <v>19566.170639400614</v>
      </c>
      <c r="F406" s="16"/>
      <c r="G406" s="16"/>
      <c r="I406" s="16"/>
      <c r="J406" s="16"/>
      <c r="K406" s="16"/>
      <c r="L406" s="16"/>
      <c r="N406" s="85">
        <f t="shared" si="36"/>
        <v>19566.170639400614</v>
      </c>
      <c r="O406" s="85">
        <f t="shared" si="37"/>
        <v>10337</v>
      </c>
      <c r="P406" s="85">
        <f t="shared" si="38"/>
        <v>1500</v>
      </c>
      <c r="V406" s="16"/>
      <c r="W406" s="16"/>
      <c r="AA406" s="16"/>
      <c r="AB406" s="16"/>
      <c r="AD406" s="22" t="str">
        <f t="shared" si="40"/>
        <v/>
      </c>
      <c r="AE406" s="16"/>
      <c r="AF406" s="34"/>
      <c r="AH406" s="22" t="str">
        <f t="shared" si="41"/>
        <v/>
      </c>
      <c r="AI406" s="16"/>
      <c r="AJ406" s="34"/>
      <c r="AK406" s="34"/>
      <c r="AL406" s="34"/>
      <c r="AM406" s="34"/>
      <c r="AN406" s="34"/>
      <c r="AO406" s="34"/>
    </row>
    <row r="407" spans="2:41" x14ac:dyDescent="0.3">
      <c r="B407" s="22">
        <f t="shared" si="39"/>
        <v>1227</v>
      </c>
      <c r="C407" s="16">
        <v>1</v>
      </c>
      <c r="D407" s="23">
        <v>11771.29</v>
      </c>
      <c r="E407" s="23">
        <v>19594.852228580599</v>
      </c>
      <c r="F407" s="16"/>
      <c r="G407" s="16"/>
      <c r="I407" s="16"/>
      <c r="J407" s="16"/>
      <c r="K407" s="16"/>
      <c r="L407" s="16"/>
      <c r="N407" s="85">
        <f t="shared" si="36"/>
        <v>19594.852228580599</v>
      </c>
      <c r="O407" s="85">
        <f t="shared" si="37"/>
        <v>10337</v>
      </c>
      <c r="P407" s="85">
        <f t="shared" si="38"/>
        <v>1500</v>
      </c>
      <c r="V407" s="16"/>
      <c r="W407" s="16"/>
      <c r="AA407" s="16"/>
      <c r="AB407" s="16"/>
      <c r="AD407" s="22" t="str">
        <f t="shared" si="40"/>
        <v/>
      </c>
      <c r="AE407" s="16"/>
      <c r="AF407" s="34"/>
      <c r="AH407" s="22" t="str">
        <f t="shared" si="41"/>
        <v/>
      </c>
      <c r="AI407" s="16"/>
      <c r="AJ407" s="34"/>
      <c r="AK407" s="34"/>
      <c r="AL407" s="34"/>
      <c r="AM407" s="34"/>
      <c r="AN407" s="34"/>
      <c r="AO407" s="34"/>
    </row>
    <row r="408" spans="2:41" x14ac:dyDescent="0.3">
      <c r="B408" s="22">
        <f t="shared" si="39"/>
        <v>1228</v>
      </c>
      <c r="C408" s="16">
        <v>1</v>
      </c>
      <c r="D408" s="23">
        <v>10710.15</v>
      </c>
      <c r="E408" s="23">
        <v>19626.619148247795</v>
      </c>
      <c r="F408" s="16"/>
      <c r="G408" s="16"/>
      <c r="I408" s="16"/>
      <c r="J408" s="16"/>
      <c r="K408" s="16"/>
      <c r="L408" s="16"/>
      <c r="N408" s="85">
        <f t="shared" si="36"/>
        <v>19626.619148247795</v>
      </c>
      <c r="O408" s="85">
        <f t="shared" si="37"/>
        <v>10337</v>
      </c>
      <c r="P408" s="85">
        <f t="shared" si="38"/>
        <v>1500</v>
      </c>
      <c r="V408" s="16"/>
      <c r="W408" s="16"/>
      <c r="AA408" s="16"/>
      <c r="AB408" s="16"/>
      <c r="AD408" s="22" t="str">
        <f t="shared" si="40"/>
        <v/>
      </c>
      <c r="AE408" s="16"/>
      <c r="AF408" s="34"/>
      <c r="AH408" s="22" t="str">
        <f t="shared" si="41"/>
        <v/>
      </c>
      <c r="AI408" s="16"/>
      <c r="AJ408" s="34"/>
      <c r="AK408" s="34"/>
      <c r="AL408" s="34"/>
      <c r="AM408" s="34"/>
      <c r="AN408" s="34"/>
      <c r="AO408" s="34"/>
    </row>
    <row r="409" spans="2:41" x14ac:dyDescent="0.3">
      <c r="B409" s="22">
        <f t="shared" si="39"/>
        <v>1229</v>
      </c>
      <c r="C409" s="16">
        <v>1</v>
      </c>
      <c r="D409" s="23">
        <v>11246.19</v>
      </c>
      <c r="E409" s="23">
        <v>19628.784881291926</v>
      </c>
      <c r="F409" s="16"/>
      <c r="G409" s="16"/>
      <c r="I409" s="16"/>
      <c r="J409" s="16"/>
      <c r="K409" s="16"/>
      <c r="L409" s="16"/>
      <c r="N409" s="85">
        <f t="shared" si="36"/>
        <v>19628.784881291926</v>
      </c>
      <c r="O409" s="85">
        <f t="shared" si="37"/>
        <v>10337</v>
      </c>
      <c r="P409" s="85">
        <f t="shared" si="38"/>
        <v>1500</v>
      </c>
      <c r="V409" s="16"/>
      <c r="W409" s="16"/>
      <c r="AA409" s="16"/>
      <c r="AB409" s="16"/>
      <c r="AD409" s="22" t="str">
        <f t="shared" si="40"/>
        <v/>
      </c>
      <c r="AE409" s="16"/>
      <c r="AF409" s="34"/>
      <c r="AH409" s="22" t="str">
        <f t="shared" si="41"/>
        <v/>
      </c>
      <c r="AI409" s="16"/>
      <c r="AJ409" s="34"/>
      <c r="AK409" s="34"/>
      <c r="AL409" s="34"/>
      <c r="AM409" s="34"/>
      <c r="AN409" s="34"/>
      <c r="AO409" s="34"/>
    </row>
    <row r="410" spans="2:41" x14ac:dyDescent="0.3">
      <c r="B410" s="22">
        <f t="shared" si="39"/>
        <v>1230</v>
      </c>
      <c r="C410" s="16">
        <v>1</v>
      </c>
      <c r="D410" s="23">
        <v>11260.71</v>
      </c>
      <c r="E410" s="23">
        <v>19654.127682407354</v>
      </c>
      <c r="F410" s="16"/>
      <c r="G410" s="16"/>
      <c r="I410" s="16"/>
      <c r="J410" s="16"/>
      <c r="K410" s="16"/>
      <c r="L410" s="16"/>
      <c r="N410" s="85">
        <f t="shared" si="36"/>
        <v>19654.127682407354</v>
      </c>
      <c r="O410" s="85">
        <f t="shared" si="37"/>
        <v>10337</v>
      </c>
      <c r="P410" s="85">
        <f t="shared" si="38"/>
        <v>1500</v>
      </c>
      <c r="V410" s="16"/>
      <c r="W410" s="16"/>
      <c r="AA410" s="16"/>
      <c r="AB410" s="16"/>
      <c r="AD410" s="22" t="str">
        <f t="shared" si="40"/>
        <v/>
      </c>
      <c r="AE410" s="16"/>
      <c r="AF410" s="34"/>
      <c r="AH410" s="22" t="str">
        <f t="shared" si="41"/>
        <v/>
      </c>
      <c r="AI410" s="16"/>
      <c r="AJ410" s="34"/>
      <c r="AK410" s="34"/>
      <c r="AL410" s="34"/>
      <c r="AM410" s="34"/>
      <c r="AN410" s="34"/>
      <c r="AO410" s="34"/>
    </row>
    <row r="411" spans="2:41" x14ac:dyDescent="0.3">
      <c r="B411" s="22">
        <f t="shared" si="39"/>
        <v>1231</v>
      </c>
      <c r="C411" s="16">
        <v>1</v>
      </c>
      <c r="D411" s="23">
        <v>11873.49</v>
      </c>
      <c r="E411" s="23">
        <v>19764.97749928253</v>
      </c>
      <c r="F411" s="16"/>
      <c r="G411" s="16"/>
      <c r="I411" s="16"/>
      <c r="J411" s="16"/>
      <c r="K411" s="16"/>
      <c r="L411" s="16"/>
      <c r="N411" s="85">
        <f t="shared" si="36"/>
        <v>19764.97749928253</v>
      </c>
      <c r="O411" s="85">
        <f t="shared" si="37"/>
        <v>10337</v>
      </c>
      <c r="P411" s="85">
        <f t="shared" si="38"/>
        <v>1500</v>
      </c>
      <c r="V411" s="16"/>
      <c r="W411" s="16"/>
      <c r="AA411" s="16"/>
      <c r="AB411" s="16"/>
      <c r="AD411" s="22" t="str">
        <f t="shared" si="40"/>
        <v/>
      </c>
      <c r="AE411" s="16"/>
      <c r="AF411" s="34"/>
      <c r="AH411" s="22" t="str">
        <f t="shared" si="41"/>
        <v/>
      </c>
      <c r="AI411" s="16"/>
      <c r="AJ411" s="34"/>
      <c r="AK411" s="34"/>
      <c r="AL411" s="34"/>
      <c r="AM411" s="34"/>
      <c r="AN411" s="34"/>
      <c r="AO411" s="34"/>
    </row>
    <row r="412" spans="2:41" x14ac:dyDescent="0.3">
      <c r="B412" s="22">
        <f t="shared" si="39"/>
        <v>1232</v>
      </c>
      <c r="C412" s="16">
        <v>1</v>
      </c>
      <c r="D412" s="23">
        <v>9968</v>
      </c>
      <c r="E412" s="23">
        <v>19834.194074455194</v>
      </c>
      <c r="F412" s="16"/>
      <c r="G412" s="16"/>
      <c r="I412" s="16"/>
      <c r="J412" s="16"/>
      <c r="K412" s="16"/>
      <c r="L412" s="16"/>
      <c r="N412" s="85">
        <f t="shared" si="36"/>
        <v>19834.194074455194</v>
      </c>
      <c r="O412" s="85">
        <f t="shared" si="37"/>
        <v>10337</v>
      </c>
      <c r="P412" s="85">
        <f t="shared" si="38"/>
        <v>1500</v>
      </c>
      <c r="V412" s="16"/>
      <c r="W412" s="16"/>
      <c r="AA412" s="16"/>
      <c r="AB412" s="16"/>
      <c r="AD412" s="22" t="str">
        <f t="shared" si="40"/>
        <v/>
      </c>
      <c r="AE412" s="16"/>
      <c r="AF412" s="34"/>
      <c r="AH412" s="22" t="str">
        <f t="shared" si="41"/>
        <v/>
      </c>
      <c r="AI412" s="16"/>
      <c r="AJ412" s="34"/>
      <c r="AK412" s="34"/>
      <c r="AL412" s="34"/>
      <c r="AM412" s="34"/>
      <c r="AN412" s="34"/>
      <c r="AO412" s="34"/>
    </row>
    <row r="413" spans="2:41" x14ac:dyDescent="0.3">
      <c r="B413" s="22">
        <f t="shared" si="39"/>
        <v>1233</v>
      </c>
      <c r="C413" s="16">
        <v>1</v>
      </c>
      <c r="D413" s="23">
        <v>9589.19</v>
      </c>
      <c r="E413" s="23">
        <v>19883.642154537465</v>
      </c>
      <c r="F413" s="16"/>
      <c r="G413" s="16"/>
      <c r="I413" s="16"/>
      <c r="J413" s="16"/>
      <c r="K413" s="16"/>
      <c r="L413" s="16"/>
      <c r="N413" s="85">
        <f t="shared" si="36"/>
        <v>19883.642154537465</v>
      </c>
      <c r="O413" s="85">
        <f t="shared" si="37"/>
        <v>10337</v>
      </c>
      <c r="P413" s="85">
        <f t="shared" si="38"/>
        <v>1500</v>
      </c>
      <c r="V413" s="16"/>
      <c r="W413" s="16"/>
      <c r="AA413" s="16"/>
      <c r="AB413" s="16"/>
      <c r="AD413" s="22" t="str">
        <f t="shared" si="40"/>
        <v/>
      </c>
      <c r="AE413" s="16"/>
      <c r="AF413" s="34"/>
      <c r="AH413" s="22" t="str">
        <f t="shared" si="41"/>
        <v/>
      </c>
      <c r="AI413" s="16"/>
      <c r="AJ413" s="34"/>
      <c r="AK413" s="34"/>
      <c r="AL413" s="34"/>
      <c r="AM413" s="34"/>
      <c r="AN413" s="34"/>
      <c r="AO413" s="34"/>
    </row>
    <row r="414" spans="2:41" x14ac:dyDescent="0.3">
      <c r="B414" s="22">
        <f t="shared" si="39"/>
        <v>1234</v>
      </c>
      <c r="C414" s="16">
        <v>1</v>
      </c>
      <c r="D414" s="23">
        <v>12030.42</v>
      </c>
      <c r="E414" s="23">
        <v>20026.208015243919</v>
      </c>
      <c r="F414" s="16"/>
      <c r="G414" s="16"/>
      <c r="I414" s="16"/>
      <c r="J414" s="16"/>
      <c r="K414" s="16"/>
      <c r="L414" s="16"/>
      <c r="N414" s="85">
        <f t="shared" si="36"/>
        <v>20026.208015243919</v>
      </c>
      <c r="O414" s="85">
        <f t="shared" si="37"/>
        <v>10337</v>
      </c>
      <c r="P414" s="85">
        <f t="shared" si="38"/>
        <v>1500</v>
      </c>
      <c r="V414" s="16"/>
      <c r="W414" s="16"/>
      <c r="AA414" s="16"/>
      <c r="AB414" s="16"/>
      <c r="AD414" s="22" t="str">
        <f t="shared" si="40"/>
        <v/>
      </c>
      <c r="AE414" s="16"/>
      <c r="AF414" s="34"/>
      <c r="AH414" s="22" t="str">
        <f t="shared" si="41"/>
        <v/>
      </c>
      <c r="AI414" s="16"/>
      <c r="AJ414" s="34"/>
      <c r="AK414" s="34"/>
      <c r="AL414" s="34"/>
      <c r="AM414" s="34"/>
      <c r="AN414" s="34"/>
      <c r="AO414" s="34"/>
    </row>
    <row r="415" spans="2:41" x14ac:dyDescent="0.3">
      <c r="B415" s="22">
        <f t="shared" si="39"/>
        <v>1235</v>
      </c>
      <c r="C415" s="16">
        <v>1</v>
      </c>
      <c r="D415" s="23">
        <v>12045.78</v>
      </c>
      <c r="E415" s="23">
        <v>20051.776744774073</v>
      </c>
      <c r="F415" s="16"/>
      <c r="G415" s="16"/>
      <c r="I415" s="16"/>
      <c r="J415" s="16"/>
      <c r="K415" s="16"/>
      <c r="L415" s="16"/>
      <c r="N415" s="85">
        <f t="shared" si="36"/>
        <v>20051.776744774073</v>
      </c>
      <c r="O415" s="85">
        <f t="shared" si="37"/>
        <v>10337</v>
      </c>
      <c r="P415" s="85">
        <f t="shared" si="38"/>
        <v>1500</v>
      </c>
      <c r="V415" s="16"/>
      <c r="W415" s="16"/>
      <c r="AA415" s="16"/>
      <c r="AB415" s="16"/>
      <c r="AD415" s="22" t="str">
        <f t="shared" si="40"/>
        <v/>
      </c>
      <c r="AE415" s="16"/>
      <c r="AF415" s="34"/>
      <c r="AH415" s="22" t="str">
        <f t="shared" si="41"/>
        <v/>
      </c>
      <c r="AI415" s="16"/>
      <c r="AJ415" s="34"/>
      <c r="AK415" s="34"/>
      <c r="AL415" s="34"/>
      <c r="AM415" s="34"/>
      <c r="AN415" s="34"/>
      <c r="AO415" s="34"/>
    </row>
    <row r="416" spans="2:41" x14ac:dyDescent="0.3">
      <c r="B416" s="22">
        <f t="shared" si="39"/>
        <v>1236</v>
      </c>
      <c r="C416" s="16">
        <v>1</v>
      </c>
      <c r="D416" s="23">
        <v>12143.39</v>
      </c>
      <c r="E416" s="23">
        <v>20214.261359971879</v>
      </c>
      <c r="F416" s="16"/>
      <c r="G416" s="16"/>
      <c r="I416" s="16"/>
      <c r="J416" s="16"/>
      <c r="K416" s="16"/>
      <c r="L416" s="16"/>
      <c r="N416" s="85">
        <f t="shared" si="36"/>
        <v>20214.261359971879</v>
      </c>
      <c r="O416" s="85">
        <f t="shared" si="37"/>
        <v>10337</v>
      </c>
      <c r="P416" s="85">
        <f t="shared" si="38"/>
        <v>1500</v>
      </c>
      <c r="V416" s="16"/>
      <c r="W416" s="16"/>
      <c r="AA416" s="16"/>
      <c r="AB416" s="16"/>
      <c r="AD416" s="22" t="str">
        <f t="shared" si="40"/>
        <v/>
      </c>
      <c r="AE416" s="16"/>
      <c r="AF416" s="34"/>
      <c r="AH416" s="22" t="str">
        <f t="shared" si="41"/>
        <v/>
      </c>
      <c r="AI416" s="16"/>
      <c r="AJ416" s="34"/>
      <c r="AK416" s="34"/>
      <c r="AL416" s="34"/>
      <c r="AM416" s="34"/>
      <c r="AN416" s="34"/>
      <c r="AO416" s="34"/>
    </row>
    <row r="417" spans="2:41" x14ac:dyDescent="0.3">
      <c r="B417" s="22">
        <f t="shared" si="39"/>
        <v>1237</v>
      </c>
      <c r="C417" s="16">
        <v>1</v>
      </c>
      <c r="D417" s="23">
        <v>9726.8700000000008</v>
      </c>
      <c r="E417" s="23">
        <v>20747.496186327189</v>
      </c>
      <c r="F417" s="16"/>
      <c r="G417" s="16"/>
      <c r="I417" s="16"/>
      <c r="J417" s="16"/>
      <c r="K417" s="16"/>
      <c r="L417" s="16"/>
      <c r="N417" s="85">
        <f t="shared" si="36"/>
        <v>20747.496186327189</v>
      </c>
      <c r="O417" s="85">
        <f t="shared" si="37"/>
        <v>10337</v>
      </c>
      <c r="P417" s="85">
        <f t="shared" si="38"/>
        <v>1500</v>
      </c>
      <c r="V417" s="16"/>
      <c r="W417" s="16"/>
      <c r="AA417" s="16"/>
      <c r="AB417" s="16"/>
      <c r="AD417" s="22" t="str">
        <f t="shared" si="40"/>
        <v/>
      </c>
      <c r="AE417" s="16"/>
      <c r="AF417" s="34"/>
      <c r="AH417" s="22" t="str">
        <f t="shared" si="41"/>
        <v/>
      </c>
      <c r="AI417" s="16"/>
      <c r="AJ417" s="34"/>
      <c r="AK417" s="34"/>
      <c r="AL417" s="34"/>
      <c r="AM417" s="34"/>
      <c r="AN417" s="34"/>
      <c r="AO417" s="34"/>
    </row>
    <row r="418" spans="2:41" x14ac:dyDescent="0.3">
      <c r="B418" s="22">
        <f t="shared" si="39"/>
        <v>1238</v>
      </c>
      <c r="C418" s="16">
        <v>1</v>
      </c>
      <c r="D418" s="23">
        <v>10103.39</v>
      </c>
      <c r="E418" s="23">
        <v>20949.860343546457</v>
      </c>
      <c r="F418" s="16"/>
      <c r="G418" s="16"/>
      <c r="I418" s="16"/>
      <c r="J418" s="16"/>
      <c r="K418" s="16"/>
      <c r="L418" s="16"/>
      <c r="N418" s="85">
        <f t="shared" si="36"/>
        <v>20949.860343546457</v>
      </c>
      <c r="O418" s="85">
        <f t="shared" si="37"/>
        <v>10337</v>
      </c>
      <c r="P418" s="85">
        <f t="shared" si="38"/>
        <v>1500</v>
      </c>
      <c r="V418" s="16"/>
      <c r="W418" s="16"/>
      <c r="AA418" s="16"/>
      <c r="AB418" s="16"/>
      <c r="AD418" s="22" t="str">
        <f t="shared" si="40"/>
        <v/>
      </c>
      <c r="AE418" s="16"/>
      <c r="AF418" s="34"/>
      <c r="AH418" s="22" t="str">
        <f t="shared" si="41"/>
        <v/>
      </c>
      <c r="AI418" s="16"/>
      <c r="AJ418" s="34"/>
      <c r="AK418" s="34"/>
      <c r="AL418" s="34"/>
      <c r="AM418" s="34"/>
      <c r="AN418" s="34"/>
      <c r="AO418" s="34"/>
    </row>
    <row r="419" spans="2:41" x14ac:dyDescent="0.3">
      <c r="B419" s="22">
        <f t="shared" si="39"/>
        <v>1239</v>
      </c>
      <c r="C419" s="16">
        <v>1</v>
      </c>
      <c r="D419" s="23">
        <v>12031.5</v>
      </c>
      <c r="E419" s="23">
        <v>20999.442949057753</v>
      </c>
      <c r="F419" s="16"/>
      <c r="G419" s="16"/>
      <c r="I419" s="16"/>
      <c r="J419" s="16"/>
      <c r="K419" s="16"/>
      <c r="L419" s="16"/>
      <c r="N419" s="85">
        <f t="shared" si="36"/>
        <v>20999.442949057753</v>
      </c>
      <c r="O419" s="85">
        <f t="shared" si="37"/>
        <v>10337</v>
      </c>
      <c r="P419" s="85">
        <f t="shared" si="38"/>
        <v>1500</v>
      </c>
      <c r="V419" s="16"/>
      <c r="W419" s="16"/>
      <c r="AA419" s="16"/>
      <c r="AB419" s="16"/>
      <c r="AD419" s="22" t="str">
        <f t="shared" si="40"/>
        <v/>
      </c>
      <c r="AE419" s="16"/>
      <c r="AF419" s="34"/>
      <c r="AH419" s="22" t="str">
        <f t="shared" si="41"/>
        <v/>
      </c>
      <c r="AI419" s="16"/>
      <c r="AJ419" s="34"/>
      <c r="AK419" s="34"/>
      <c r="AL419" s="34"/>
      <c r="AM419" s="34"/>
      <c r="AN419" s="34"/>
      <c r="AO419" s="34"/>
    </row>
    <row r="420" spans="2:41" x14ac:dyDescent="0.3">
      <c r="B420" s="22">
        <f t="shared" si="39"/>
        <v>1240</v>
      </c>
      <c r="C420" s="16">
        <v>1</v>
      </c>
      <c r="D420" s="23">
        <v>12716.34</v>
      </c>
      <c r="E420" s="23">
        <v>21168.011593324827</v>
      </c>
      <c r="F420" s="16"/>
      <c r="G420" s="16"/>
      <c r="I420" s="16"/>
      <c r="J420" s="16"/>
      <c r="K420" s="16"/>
      <c r="L420" s="16"/>
      <c r="N420" s="85">
        <f t="shared" si="36"/>
        <v>21168.011593324827</v>
      </c>
      <c r="O420" s="85">
        <f t="shared" si="37"/>
        <v>10337</v>
      </c>
      <c r="P420" s="85">
        <f t="shared" si="38"/>
        <v>1500</v>
      </c>
      <c r="V420" s="16"/>
      <c r="W420" s="16"/>
      <c r="AA420" s="16"/>
      <c r="AB420" s="16"/>
      <c r="AD420" s="22" t="str">
        <f t="shared" si="40"/>
        <v/>
      </c>
      <c r="AE420" s="16"/>
      <c r="AF420" s="34"/>
      <c r="AH420" s="22" t="str">
        <f t="shared" si="41"/>
        <v/>
      </c>
      <c r="AI420" s="16"/>
      <c r="AJ420" s="34"/>
      <c r="AK420" s="34"/>
      <c r="AL420" s="34"/>
      <c r="AM420" s="34"/>
      <c r="AN420" s="34"/>
      <c r="AO420" s="34"/>
    </row>
    <row r="421" spans="2:41" x14ac:dyDescent="0.3">
      <c r="B421" s="22">
        <f t="shared" si="39"/>
        <v>1241</v>
      </c>
      <c r="C421" s="16">
        <v>1</v>
      </c>
      <c r="D421" s="23">
        <v>10455.799999999999</v>
      </c>
      <c r="E421" s="23">
        <v>21483.649065004778</v>
      </c>
      <c r="F421" s="16"/>
      <c r="G421" s="16"/>
      <c r="I421" s="16"/>
      <c r="J421" s="16"/>
      <c r="K421" s="16"/>
      <c r="L421" s="16"/>
      <c r="N421" s="85">
        <f t="shared" si="36"/>
        <v>21483.649065004778</v>
      </c>
      <c r="O421" s="85">
        <f t="shared" si="37"/>
        <v>10337</v>
      </c>
      <c r="P421" s="85">
        <f t="shared" si="38"/>
        <v>1500</v>
      </c>
      <c r="V421" s="16"/>
      <c r="W421" s="16"/>
      <c r="AA421" s="16"/>
      <c r="AB421" s="16"/>
      <c r="AD421" s="22" t="str">
        <f t="shared" si="40"/>
        <v/>
      </c>
      <c r="AE421" s="16"/>
      <c r="AF421" s="34"/>
      <c r="AH421" s="22" t="str">
        <f t="shared" si="41"/>
        <v/>
      </c>
      <c r="AI421" s="16"/>
      <c r="AJ421" s="34"/>
      <c r="AK421" s="34"/>
      <c r="AL421" s="34"/>
      <c r="AM421" s="34"/>
      <c r="AN421" s="34"/>
      <c r="AO421" s="34"/>
    </row>
    <row r="422" spans="2:41" x14ac:dyDescent="0.3">
      <c r="B422" s="22">
        <f t="shared" si="39"/>
        <v>1242</v>
      </c>
      <c r="C422" s="16">
        <v>1</v>
      </c>
      <c r="D422" s="23">
        <v>11316.99</v>
      </c>
      <c r="E422" s="23">
        <v>21588.204531826883</v>
      </c>
      <c r="F422" s="16"/>
      <c r="G422" s="16"/>
      <c r="I422" s="16"/>
      <c r="J422" s="16"/>
      <c r="K422" s="16"/>
      <c r="L422" s="16"/>
      <c r="N422" s="85">
        <f t="shared" si="36"/>
        <v>21588.204531826883</v>
      </c>
      <c r="O422" s="85">
        <f t="shared" si="37"/>
        <v>10337</v>
      </c>
      <c r="P422" s="85">
        <f t="shared" si="38"/>
        <v>1500</v>
      </c>
      <c r="V422" s="16"/>
      <c r="W422" s="16"/>
      <c r="AA422" s="16"/>
      <c r="AB422" s="16"/>
      <c r="AD422" s="22" t="str">
        <f t="shared" si="40"/>
        <v/>
      </c>
      <c r="AE422" s="16"/>
      <c r="AF422" s="34"/>
      <c r="AH422" s="22" t="str">
        <f t="shared" si="41"/>
        <v/>
      </c>
      <c r="AI422" s="16"/>
      <c r="AJ422" s="34"/>
      <c r="AK422" s="34"/>
      <c r="AL422" s="34"/>
      <c r="AM422" s="34"/>
      <c r="AN422" s="34"/>
      <c r="AO422" s="34"/>
    </row>
    <row r="423" spans="2:41" x14ac:dyDescent="0.3">
      <c r="B423" s="22">
        <f t="shared" si="39"/>
        <v>1243</v>
      </c>
      <c r="C423" s="16">
        <v>1</v>
      </c>
      <c r="D423" s="23">
        <v>10633.91</v>
      </c>
      <c r="E423" s="23">
        <v>21849.613671727173</v>
      </c>
      <c r="F423" s="16"/>
      <c r="G423" s="16"/>
      <c r="I423" s="16"/>
      <c r="J423" s="16"/>
      <c r="K423" s="16"/>
      <c r="L423" s="16"/>
      <c r="N423" s="85">
        <f t="shared" si="36"/>
        <v>21849.613671727173</v>
      </c>
      <c r="O423" s="85">
        <f t="shared" si="37"/>
        <v>10337</v>
      </c>
      <c r="P423" s="85">
        <f t="shared" si="38"/>
        <v>1500</v>
      </c>
      <c r="V423" s="16"/>
      <c r="W423" s="16"/>
      <c r="AA423" s="16"/>
      <c r="AB423" s="16"/>
      <c r="AD423" s="22" t="str">
        <f t="shared" si="40"/>
        <v/>
      </c>
      <c r="AE423" s="16"/>
      <c r="AF423" s="34"/>
      <c r="AH423" s="22" t="str">
        <f t="shared" si="41"/>
        <v/>
      </c>
      <c r="AI423" s="16"/>
      <c r="AJ423" s="34"/>
      <c r="AK423" s="34"/>
      <c r="AL423" s="34"/>
      <c r="AM423" s="34"/>
      <c r="AN423" s="34"/>
      <c r="AO423" s="34"/>
    </row>
    <row r="424" spans="2:41" x14ac:dyDescent="0.3">
      <c r="B424" s="22">
        <f t="shared" si="39"/>
        <v>1244</v>
      </c>
      <c r="C424" s="16">
        <v>1</v>
      </c>
      <c r="D424" s="23">
        <v>10632.02</v>
      </c>
      <c r="E424" s="23">
        <v>22045.999824790768</v>
      </c>
      <c r="F424" s="16"/>
      <c r="G424" s="16"/>
      <c r="I424" s="16"/>
      <c r="J424" s="16"/>
      <c r="K424" s="16"/>
      <c r="L424" s="16"/>
      <c r="N424" s="85">
        <f t="shared" si="36"/>
        <v>22045.999824790768</v>
      </c>
      <c r="O424" s="85">
        <f t="shared" si="37"/>
        <v>10337</v>
      </c>
      <c r="P424" s="85">
        <f t="shared" si="38"/>
        <v>1500</v>
      </c>
      <c r="V424" s="16"/>
      <c r="W424" s="16"/>
      <c r="AA424" s="16"/>
      <c r="AB424" s="16"/>
      <c r="AD424" s="22" t="str">
        <f t="shared" si="40"/>
        <v/>
      </c>
      <c r="AE424" s="16"/>
      <c r="AF424" s="34"/>
      <c r="AH424" s="22" t="str">
        <f t="shared" si="41"/>
        <v/>
      </c>
      <c r="AI424" s="16"/>
      <c r="AJ424" s="34"/>
      <c r="AK424" s="34"/>
      <c r="AL424" s="34"/>
      <c r="AM424" s="34"/>
      <c r="AN424" s="34"/>
      <c r="AO424" s="34"/>
    </row>
    <row r="425" spans="2:41" x14ac:dyDescent="0.3">
      <c r="B425" s="22">
        <f t="shared" si="39"/>
        <v>1245</v>
      </c>
      <c r="C425" s="16">
        <v>1</v>
      </c>
      <c r="D425" s="23">
        <v>12715.17</v>
      </c>
      <c r="E425" s="23">
        <v>22192.701409015554</v>
      </c>
      <c r="F425" s="16"/>
      <c r="G425" s="16"/>
      <c r="I425" s="16"/>
      <c r="J425" s="16"/>
      <c r="K425" s="16"/>
      <c r="L425" s="16"/>
      <c r="N425" s="85">
        <f t="shared" si="36"/>
        <v>22192.701409015554</v>
      </c>
      <c r="O425" s="85">
        <f t="shared" si="37"/>
        <v>10337</v>
      </c>
      <c r="P425" s="85">
        <f t="shared" si="38"/>
        <v>1500</v>
      </c>
      <c r="V425" s="16"/>
      <c r="W425" s="16"/>
      <c r="AA425" s="16"/>
      <c r="AB425" s="16"/>
      <c r="AD425" s="22" t="str">
        <f t="shared" si="40"/>
        <v/>
      </c>
      <c r="AE425" s="16"/>
      <c r="AF425" s="34"/>
      <c r="AH425" s="22" t="str">
        <f t="shared" si="41"/>
        <v/>
      </c>
      <c r="AI425" s="16"/>
      <c r="AJ425" s="34"/>
      <c r="AK425" s="34"/>
      <c r="AL425" s="34"/>
      <c r="AM425" s="34"/>
      <c r="AN425" s="34"/>
      <c r="AO425" s="34"/>
    </row>
    <row r="426" spans="2:41" x14ac:dyDescent="0.3">
      <c r="B426" s="22">
        <f t="shared" si="39"/>
        <v>1246</v>
      </c>
      <c r="C426" s="16">
        <v>1</v>
      </c>
      <c r="D426" s="23">
        <v>12114.08</v>
      </c>
      <c r="E426" s="23">
        <v>22199.356170679745</v>
      </c>
      <c r="F426" s="16"/>
      <c r="G426" s="16"/>
      <c r="I426" s="16"/>
      <c r="J426" s="16"/>
      <c r="K426" s="16"/>
      <c r="L426" s="16"/>
      <c r="N426" s="85">
        <f t="shared" si="36"/>
        <v>22199.356170679745</v>
      </c>
      <c r="O426" s="85">
        <f t="shared" si="37"/>
        <v>10337</v>
      </c>
      <c r="P426" s="85">
        <f t="shared" si="38"/>
        <v>1500</v>
      </c>
      <c r="V426" s="16"/>
      <c r="W426" s="16"/>
      <c r="AA426" s="16"/>
      <c r="AB426" s="16"/>
      <c r="AD426" s="22" t="str">
        <f t="shared" si="40"/>
        <v/>
      </c>
      <c r="AE426" s="16"/>
      <c r="AF426" s="34"/>
      <c r="AH426" s="22" t="str">
        <f t="shared" si="41"/>
        <v/>
      </c>
      <c r="AI426" s="16"/>
      <c r="AJ426" s="34"/>
      <c r="AK426" s="34"/>
      <c r="AL426" s="34"/>
      <c r="AM426" s="34"/>
      <c r="AN426" s="34"/>
      <c r="AO426" s="34"/>
    </row>
    <row r="427" spans="2:41" x14ac:dyDescent="0.3">
      <c r="B427" s="22">
        <f t="shared" si="39"/>
        <v>1247</v>
      </c>
      <c r="C427" s="16">
        <v>1</v>
      </c>
      <c r="D427" s="23">
        <v>10807.46</v>
      </c>
      <c r="E427" s="23">
        <v>22409.783020200604</v>
      </c>
      <c r="F427" s="16"/>
      <c r="G427" s="16"/>
      <c r="I427" s="16"/>
      <c r="J427" s="16"/>
      <c r="K427" s="16"/>
      <c r="L427" s="16"/>
      <c r="N427" s="85">
        <f t="shared" si="36"/>
        <v>22409.783020200604</v>
      </c>
      <c r="O427" s="85">
        <f t="shared" si="37"/>
        <v>10337</v>
      </c>
      <c r="P427" s="85">
        <f t="shared" si="38"/>
        <v>1500</v>
      </c>
      <c r="V427" s="16"/>
      <c r="W427" s="16"/>
      <c r="AA427" s="16"/>
      <c r="AB427" s="16"/>
      <c r="AD427" s="22" t="str">
        <f t="shared" si="40"/>
        <v/>
      </c>
      <c r="AE427" s="16"/>
      <c r="AF427" s="34"/>
      <c r="AH427" s="22" t="str">
        <f t="shared" si="41"/>
        <v/>
      </c>
      <c r="AI427" s="16"/>
      <c r="AJ427" s="34"/>
      <c r="AK427" s="34"/>
      <c r="AL427" s="34"/>
      <c r="AM427" s="34"/>
      <c r="AN427" s="34"/>
      <c r="AO427" s="34"/>
    </row>
    <row r="428" spans="2:41" x14ac:dyDescent="0.3">
      <c r="B428" s="22">
        <f t="shared" si="39"/>
        <v>1248</v>
      </c>
      <c r="C428" s="16">
        <v>1</v>
      </c>
      <c r="D428" s="23">
        <v>13476.26</v>
      </c>
      <c r="E428" s="23">
        <v>22432.997852735898</v>
      </c>
      <c r="F428" s="16"/>
      <c r="G428" s="16"/>
      <c r="I428" s="16"/>
      <c r="J428" s="16"/>
      <c r="K428" s="16"/>
      <c r="L428" s="16"/>
      <c r="N428" s="85">
        <f t="shared" si="36"/>
        <v>22432.997852735898</v>
      </c>
      <c r="O428" s="85">
        <f t="shared" si="37"/>
        <v>10337</v>
      </c>
      <c r="P428" s="85">
        <f t="shared" si="38"/>
        <v>1500</v>
      </c>
      <c r="V428" s="16"/>
      <c r="W428" s="16"/>
      <c r="AA428" s="16"/>
      <c r="AB428" s="16"/>
      <c r="AD428" s="22" t="str">
        <f t="shared" si="40"/>
        <v/>
      </c>
      <c r="AE428" s="16"/>
      <c r="AF428" s="34"/>
      <c r="AH428" s="22" t="str">
        <f t="shared" si="41"/>
        <v/>
      </c>
      <c r="AI428" s="16"/>
      <c r="AJ428" s="34"/>
      <c r="AK428" s="34"/>
      <c r="AL428" s="34"/>
      <c r="AM428" s="34"/>
      <c r="AN428" s="34"/>
      <c r="AO428" s="34"/>
    </row>
    <row r="429" spans="2:41" x14ac:dyDescent="0.3">
      <c r="B429" s="22">
        <f t="shared" si="39"/>
        <v>1249</v>
      </c>
      <c r="C429" s="16">
        <v>1</v>
      </c>
      <c r="D429" s="23">
        <v>12885.97</v>
      </c>
      <c r="E429" s="23">
        <v>22490.810942797634</v>
      </c>
      <c r="F429" s="16"/>
      <c r="G429" s="16"/>
      <c r="I429" s="16"/>
      <c r="J429" s="16"/>
      <c r="K429" s="16"/>
      <c r="L429" s="16"/>
      <c r="N429" s="85">
        <f t="shared" si="36"/>
        <v>22490.810942797634</v>
      </c>
      <c r="O429" s="85">
        <f t="shared" si="37"/>
        <v>10337</v>
      </c>
      <c r="P429" s="85">
        <f t="shared" si="38"/>
        <v>1500</v>
      </c>
      <c r="V429" s="16"/>
      <c r="W429" s="16"/>
      <c r="AA429" s="16"/>
      <c r="AB429" s="16"/>
      <c r="AD429" s="22" t="str">
        <f t="shared" si="40"/>
        <v/>
      </c>
      <c r="AE429" s="16"/>
      <c r="AF429" s="34"/>
      <c r="AH429" s="22" t="str">
        <f t="shared" si="41"/>
        <v/>
      </c>
      <c r="AI429" s="16"/>
      <c r="AJ429" s="34"/>
      <c r="AK429" s="34"/>
      <c r="AL429" s="34"/>
      <c r="AM429" s="34"/>
      <c r="AN429" s="34"/>
      <c r="AO429" s="34"/>
    </row>
    <row r="430" spans="2:41" x14ac:dyDescent="0.3">
      <c r="B430" s="22">
        <f t="shared" si="39"/>
        <v>1250</v>
      </c>
      <c r="C430" s="16">
        <v>1</v>
      </c>
      <c r="D430" s="23">
        <v>10915.79</v>
      </c>
      <c r="E430" s="23">
        <v>22634.410434466154</v>
      </c>
      <c r="F430" s="16"/>
      <c r="G430" s="16"/>
      <c r="I430" s="16"/>
      <c r="J430" s="16"/>
      <c r="K430" s="16"/>
      <c r="L430" s="16"/>
      <c r="N430" s="85">
        <f t="shared" si="36"/>
        <v>22634.410434466154</v>
      </c>
      <c r="O430" s="85">
        <f t="shared" si="37"/>
        <v>10337</v>
      </c>
      <c r="P430" s="85">
        <f t="shared" si="38"/>
        <v>1500</v>
      </c>
      <c r="V430" s="16"/>
      <c r="W430" s="16"/>
      <c r="AA430" s="16"/>
      <c r="AB430" s="16"/>
      <c r="AD430" s="22" t="str">
        <f t="shared" si="40"/>
        <v/>
      </c>
      <c r="AE430" s="16"/>
      <c r="AF430" s="34"/>
      <c r="AH430" s="22" t="str">
        <f t="shared" si="41"/>
        <v/>
      </c>
      <c r="AI430" s="16"/>
      <c r="AJ430" s="34"/>
      <c r="AK430" s="34"/>
      <c r="AL430" s="34"/>
      <c r="AM430" s="34"/>
      <c r="AN430" s="34"/>
      <c r="AO430" s="34"/>
    </row>
    <row r="431" spans="2:41" x14ac:dyDescent="0.3">
      <c r="B431" s="22">
        <f t="shared" si="39"/>
        <v>1251</v>
      </c>
      <c r="C431" s="16">
        <v>1</v>
      </c>
      <c r="D431" s="23">
        <v>11015.91</v>
      </c>
      <c r="E431" s="23">
        <v>22634.513339168388</v>
      </c>
      <c r="F431" s="16"/>
      <c r="G431" s="16"/>
      <c r="I431" s="16"/>
      <c r="J431" s="16"/>
      <c r="K431" s="16"/>
      <c r="L431" s="16"/>
      <c r="N431" s="85">
        <f t="shared" si="36"/>
        <v>22634.513339168388</v>
      </c>
      <c r="O431" s="85">
        <f t="shared" si="37"/>
        <v>10337</v>
      </c>
      <c r="P431" s="85">
        <f t="shared" si="38"/>
        <v>1500</v>
      </c>
      <c r="V431" s="16"/>
      <c r="W431" s="16"/>
      <c r="AA431" s="16"/>
      <c r="AB431" s="16"/>
      <c r="AD431" s="22" t="str">
        <f t="shared" si="40"/>
        <v/>
      </c>
      <c r="AE431" s="16"/>
      <c r="AF431" s="34"/>
      <c r="AH431" s="22" t="str">
        <f t="shared" si="41"/>
        <v/>
      </c>
      <c r="AI431" s="16"/>
      <c r="AJ431" s="34"/>
      <c r="AK431" s="34"/>
      <c r="AL431" s="34"/>
      <c r="AM431" s="34"/>
      <c r="AN431" s="34"/>
      <c r="AO431" s="34"/>
    </row>
    <row r="432" spans="2:41" x14ac:dyDescent="0.3">
      <c r="B432" s="22">
        <f t="shared" si="39"/>
        <v>1252</v>
      </c>
      <c r="C432" s="16">
        <v>1</v>
      </c>
      <c r="D432" s="23">
        <v>13642.63</v>
      </c>
      <c r="E432" s="23">
        <v>22709.942483721028</v>
      </c>
      <c r="F432" s="16"/>
      <c r="G432" s="16"/>
      <c r="I432" s="16"/>
      <c r="J432" s="16"/>
      <c r="K432" s="16"/>
      <c r="L432" s="16"/>
      <c r="N432" s="85">
        <f t="shared" si="36"/>
        <v>22709.942483721028</v>
      </c>
      <c r="O432" s="85">
        <f t="shared" si="37"/>
        <v>10337</v>
      </c>
      <c r="P432" s="85">
        <f t="shared" si="38"/>
        <v>1500</v>
      </c>
      <c r="V432" s="16"/>
      <c r="W432" s="16"/>
      <c r="AA432" s="16"/>
      <c r="AB432" s="16"/>
      <c r="AD432" s="22" t="str">
        <f t="shared" si="40"/>
        <v/>
      </c>
      <c r="AE432" s="16"/>
      <c r="AF432" s="34"/>
      <c r="AH432" s="22" t="str">
        <f t="shared" si="41"/>
        <v/>
      </c>
      <c r="AI432" s="16"/>
      <c r="AJ432" s="34"/>
      <c r="AK432" s="34"/>
      <c r="AL432" s="34"/>
      <c r="AM432" s="34"/>
      <c r="AN432" s="34"/>
      <c r="AO432" s="34"/>
    </row>
    <row r="433" spans="2:41" x14ac:dyDescent="0.3">
      <c r="B433" s="22">
        <f t="shared" si="39"/>
        <v>1254</v>
      </c>
      <c r="C433" s="16">
        <v>2</v>
      </c>
      <c r="D433" s="23">
        <v>13702.25</v>
      </c>
      <c r="E433" s="23">
        <v>22809.187773733251</v>
      </c>
      <c r="F433" s="16"/>
      <c r="G433" s="16"/>
      <c r="I433" s="16"/>
      <c r="J433" s="16"/>
      <c r="K433" s="16"/>
      <c r="L433" s="16"/>
      <c r="N433" s="85">
        <f t="shared" si="36"/>
        <v>45618.375547466501</v>
      </c>
      <c r="O433" s="85">
        <f t="shared" si="37"/>
        <v>20674</v>
      </c>
      <c r="P433" s="85">
        <f t="shared" si="38"/>
        <v>3000</v>
      </c>
      <c r="V433" s="16"/>
      <c r="W433" s="16"/>
      <c r="AA433" s="16"/>
      <c r="AB433" s="16"/>
      <c r="AD433" s="22" t="str">
        <f t="shared" si="40"/>
        <v/>
      </c>
      <c r="AE433" s="16"/>
      <c r="AF433" s="34"/>
      <c r="AH433" s="22" t="str">
        <f t="shared" si="41"/>
        <v/>
      </c>
      <c r="AI433" s="16"/>
      <c r="AJ433" s="34"/>
      <c r="AK433" s="34"/>
      <c r="AL433" s="34"/>
      <c r="AM433" s="34"/>
      <c r="AN433" s="34"/>
      <c r="AO433" s="34"/>
    </row>
    <row r="434" spans="2:41" x14ac:dyDescent="0.3">
      <c r="B434" s="22">
        <f t="shared" si="39"/>
        <v>1255</v>
      </c>
      <c r="C434" s="16">
        <v>1</v>
      </c>
      <c r="D434" s="23">
        <v>13832.28</v>
      </c>
      <c r="E434" s="23">
        <v>23025.639720400301</v>
      </c>
      <c r="F434" s="16"/>
      <c r="G434" s="16"/>
      <c r="I434" s="16"/>
      <c r="J434" s="16"/>
      <c r="K434" s="16"/>
      <c r="L434" s="16"/>
      <c r="N434" s="85">
        <f t="shared" si="36"/>
        <v>23025.639720400301</v>
      </c>
      <c r="O434" s="85">
        <f t="shared" si="37"/>
        <v>10337</v>
      </c>
      <c r="P434" s="85">
        <f t="shared" si="38"/>
        <v>1500</v>
      </c>
      <c r="V434" s="16"/>
      <c r="W434" s="16"/>
      <c r="AA434" s="16"/>
      <c r="AB434" s="16"/>
      <c r="AD434" s="22" t="str">
        <f t="shared" si="40"/>
        <v/>
      </c>
      <c r="AE434" s="16"/>
      <c r="AF434" s="34"/>
      <c r="AH434" s="22" t="str">
        <f t="shared" si="41"/>
        <v/>
      </c>
      <c r="AI434" s="16"/>
      <c r="AJ434" s="34"/>
      <c r="AK434" s="34"/>
      <c r="AL434" s="34"/>
      <c r="AM434" s="34"/>
      <c r="AN434" s="34"/>
      <c r="AO434" s="34"/>
    </row>
    <row r="435" spans="2:41" x14ac:dyDescent="0.3">
      <c r="B435" s="22">
        <f t="shared" si="39"/>
        <v>1256</v>
      </c>
      <c r="C435" s="16">
        <v>1</v>
      </c>
      <c r="D435" s="23">
        <v>12088.19</v>
      </c>
      <c r="E435" s="23">
        <v>23059.339819120138</v>
      </c>
      <c r="F435" s="16"/>
      <c r="G435" s="16"/>
      <c r="I435" s="16"/>
      <c r="J435" s="16"/>
      <c r="K435" s="16"/>
      <c r="L435" s="16"/>
      <c r="N435" s="85">
        <f t="shared" si="36"/>
        <v>23059.339819120138</v>
      </c>
      <c r="O435" s="85">
        <f t="shared" si="37"/>
        <v>10337</v>
      </c>
      <c r="P435" s="85">
        <f t="shared" si="38"/>
        <v>1500</v>
      </c>
      <c r="V435" s="16"/>
      <c r="W435" s="16"/>
      <c r="AA435" s="16"/>
      <c r="AB435" s="16"/>
      <c r="AD435" s="22" t="str">
        <f t="shared" si="40"/>
        <v/>
      </c>
      <c r="AE435" s="16"/>
      <c r="AF435" s="34"/>
      <c r="AH435" s="22" t="str">
        <f t="shared" si="41"/>
        <v/>
      </c>
      <c r="AI435" s="16"/>
      <c r="AJ435" s="34"/>
      <c r="AK435" s="34"/>
      <c r="AL435" s="34"/>
      <c r="AM435" s="34"/>
      <c r="AN435" s="34"/>
      <c r="AO435" s="34"/>
    </row>
    <row r="436" spans="2:41" x14ac:dyDescent="0.3">
      <c r="B436" s="22">
        <f t="shared" si="39"/>
        <v>1257</v>
      </c>
      <c r="C436" s="16">
        <v>1</v>
      </c>
      <c r="D436" s="23">
        <v>10817.66</v>
      </c>
      <c r="E436" s="23">
        <v>23074.160505381911</v>
      </c>
      <c r="F436" s="16"/>
      <c r="G436" s="16"/>
      <c r="I436" s="16"/>
      <c r="J436" s="16"/>
      <c r="K436" s="16"/>
      <c r="L436" s="16"/>
      <c r="N436" s="85">
        <f t="shared" si="36"/>
        <v>23074.160505381911</v>
      </c>
      <c r="O436" s="85">
        <f t="shared" si="37"/>
        <v>10337</v>
      </c>
      <c r="P436" s="85">
        <f t="shared" si="38"/>
        <v>1500</v>
      </c>
      <c r="V436" s="16"/>
      <c r="W436" s="16"/>
      <c r="AA436" s="16"/>
      <c r="AB436" s="16"/>
      <c r="AD436" s="22" t="str">
        <f t="shared" si="40"/>
        <v/>
      </c>
      <c r="AE436" s="16"/>
      <c r="AF436" s="34"/>
      <c r="AH436" s="22" t="str">
        <f t="shared" si="41"/>
        <v/>
      </c>
      <c r="AI436" s="16"/>
      <c r="AJ436" s="34"/>
      <c r="AK436" s="34"/>
      <c r="AL436" s="34"/>
      <c r="AM436" s="34"/>
      <c r="AN436" s="34"/>
      <c r="AO436" s="34"/>
    </row>
    <row r="437" spans="2:41" x14ac:dyDescent="0.3">
      <c r="B437" s="22">
        <f t="shared" si="39"/>
        <v>1258</v>
      </c>
      <c r="C437" s="16">
        <v>1</v>
      </c>
      <c r="D437" s="23">
        <v>16301.51</v>
      </c>
      <c r="E437" s="23">
        <v>23168.94871063633</v>
      </c>
      <c r="F437" s="16"/>
      <c r="G437" s="16"/>
      <c r="I437" s="16"/>
      <c r="J437" s="16"/>
      <c r="K437" s="16"/>
      <c r="L437" s="16"/>
      <c r="N437" s="85">
        <f t="shared" si="36"/>
        <v>23168.94871063633</v>
      </c>
      <c r="O437" s="85">
        <f t="shared" si="37"/>
        <v>10337</v>
      </c>
      <c r="P437" s="85">
        <f t="shared" si="38"/>
        <v>1500</v>
      </c>
      <c r="V437" s="16"/>
      <c r="W437" s="16"/>
      <c r="AA437" s="16"/>
      <c r="AB437" s="16"/>
      <c r="AD437" s="22" t="str">
        <f t="shared" si="40"/>
        <v/>
      </c>
      <c r="AE437" s="16"/>
      <c r="AF437" s="34"/>
      <c r="AH437" s="22" t="str">
        <f t="shared" si="41"/>
        <v/>
      </c>
      <c r="AI437" s="16"/>
      <c r="AJ437" s="34"/>
      <c r="AK437" s="34"/>
      <c r="AL437" s="34"/>
      <c r="AM437" s="34"/>
      <c r="AN437" s="34"/>
      <c r="AO437" s="34"/>
    </row>
    <row r="438" spans="2:41" x14ac:dyDescent="0.3">
      <c r="B438" s="22">
        <f t="shared" si="39"/>
        <v>1259</v>
      </c>
      <c r="C438" s="16">
        <v>1</v>
      </c>
      <c r="D438" s="23">
        <v>12148.05</v>
      </c>
      <c r="E438" s="23">
        <v>23173.528302389554</v>
      </c>
      <c r="F438" s="16"/>
      <c r="G438" s="16"/>
      <c r="I438" s="16"/>
      <c r="J438" s="16"/>
      <c r="K438" s="16"/>
      <c r="L438" s="16"/>
      <c r="N438" s="85">
        <f t="shared" si="36"/>
        <v>23173.528302389554</v>
      </c>
      <c r="O438" s="85">
        <f t="shared" si="37"/>
        <v>10337</v>
      </c>
      <c r="P438" s="85">
        <f t="shared" si="38"/>
        <v>1500</v>
      </c>
      <c r="V438" s="16"/>
      <c r="W438" s="16"/>
      <c r="AA438" s="16"/>
      <c r="AB438" s="16"/>
      <c r="AD438" s="22" t="str">
        <f t="shared" si="40"/>
        <v/>
      </c>
      <c r="AE438" s="16"/>
      <c r="AF438" s="34"/>
      <c r="AH438" s="22" t="str">
        <f t="shared" si="41"/>
        <v/>
      </c>
      <c r="AI438" s="16"/>
      <c r="AJ438" s="34"/>
      <c r="AK438" s="34"/>
      <c r="AL438" s="34"/>
      <c r="AM438" s="34"/>
      <c r="AN438" s="34"/>
      <c r="AO438" s="34"/>
    </row>
    <row r="439" spans="2:41" x14ac:dyDescent="0.3">
      <c r="B439" s="22">
        <f t="shared" si="39"/>
        <v>1260</v>
      </c>
      <c r="C439" s="16">
        <v>1</v>
      </c>
      <c r="D439" s="23">
        <v>16313.49</v>
      </c>
      <c r="E439" s="23">
        <v>23185.975599897101</v>
      </c>
      <c r="F439" s="16"/>
      <c r="G439" s="16"/>
      <c r="I439" s="16"/>
      <c r="J439" s="16"/>
      <c r="K439" s="16"/>
      <c r="L439" s="16"/>
      <c r="N439" s="85">
        <f t="shared" si="36"/>
        <v>23185.975599897101</v>
      </c>
      <c r="O439" s="85">
        <f t="shared" si="37"/>
        <v>10337</v>
      </c>
      <c r="P439" s="85">
        <f t="shared" si="38"/>
        <v>1500</v>
      </c>
      <c r="V439" s="16"/>
      <c r="W439" s="16"/>
      <c r="AA439" s="16"/>
      <c r="AB439" s="16"/>
      <c r="AD439" s="22" t="str">
        <f t="shared" si="40"/>
        <v/>
      </c>
      <c r="AE439" s="16"/>
      <c r="AF439" s="34"/>
      <c r="AH439" s="22" t="str">
        <f t="shared" si="41"/>
        <v/>
      </c>
      <c r="AI439" s="16"/>
      <c r="AJ439" s="34"/>
      <c r="AK439" s="34"/>
      <c r="AL439" s="34"/>
      <c r="AM439" s="34"/>
      <c r="AN439" s="34"/>
      <c r="AO439" s="34"/>
    </row>
    <row r="440" spans="2:41" x14ac:dyDescent="0.3">
      <c r="B440" s="22">
        <f t="shared" si="39"/>
        <v>1262</v>
      </c>
      <c r="C440" s="16">
        <v>2</v>
      </c>
      <c r="D440" s="23">
        <v>11200.28</v>
      </c>
      <c r="E440" s="23">
        <v>23224.313998431866</v>
      </c>
      <c r="F440" s="16"/>
      <c r="G440" s="16"/>
      <c r="I440" s="16"/>
      <c r="J440" s="16"/>
      <c r="K440" s="16"/>
      <c r="L440" s="16"/>
      <c r="N440" s="85">
        <f t="shared" si="36"/>
        <v>46448.627996863732</v>
      </c>
      <c r="O440" s="85">
        <f t="shared" si="37"/>
        <v>20674</v>
      </c>
      <c r="P440" s="85">
        <f t="shared" si="38"/>
        <v>3000</v>
      </c>
      <c r="V440" s="16"/>
      <c r="W440" s="16"/>
      <c r="AA440" s="16"/>
      <c r="AB440" s="16"/>
      <c r="AD440" s="22" t="str">
        <f t="shared" si="40"/>
        <v/>
      </c>
      <c r="AE440" s="16"/>
      <c r="AF440" s="34"/>
      <c r="AH440" s="22" t="str">
        <f t="shared" si="41"/>
        <v/>
      </c>
      <c r="AI440" s="16"/>
      <c r="AJ440" s="34"/>
      <c r="AK440" s="34"/>
      <c r="AL440" s="34"/>
      <c r="AM440" s="34"/>
      <c r="AN440" s="34"/>
      <c r="AO440" s="34"/>
    </row>
    <row r="441" spans="2:41" x14ac:dyDescent="0.3">
      <c r="B441" s="22">
        <f t="shared" si="39"/>
        <v>1263</v>
      </c>
      <c r="C441" s="16">
        <v>1</v>
      </c>
      <c r="D441" s="23">
        <v>10898.18</v>
      </c>
      <c r="E441" s="23">
        <v>23245.910348129175</v>
      </c>
      <c r="F441" s="16"/>
      <c r="G441" s="16"/>
      <c r="I441" s="16"/>
      <c r="J441" s="16"/>
      <c r="K441" s="16"/>
      <c r="L441" s="16"/>
      <c r="N441" s="85">
        <f t="shared" si="36"/>
        <v>23245.910348129175</v>
      </c>
      <c r="O441" s="85">
        <f t="shared" si="37"/>
        <v>10337</v>
      </c>
      <c r="P441" s="85">
        <f t="shared" si="38"/>
        <v>1500</v>
      </c>
      <c r="V441" s="16"/>
      <c r="W441" s="16"/>
      <c r="AA441" s="16"/>
      <c r="AB441" s="16"/>
      <c r="AD441" s="22" t="str">
        <f t="shared" si="40"/>
        <v/>
      </c>
      <c r="AE441" s="16"/>
      <c r="AF441" s="34"/>
      <c r="AH441" s="22" t="str">
        <f t="shared" si="41"/>
        <v/>
      </c>
      <c r="AI441" s="16"/>
      <c r="AJ441" s="34"/>
      <c r="AK441" s="34"/>
      <c r="AL441" s="34"/>
      <c r="AM441" s="34"/>
      <c r="AN441" s="34"/>
      <c r="AO441" s="34"/>
    </row>
    <row r="442" spans="2:41" x14ac:dyDescent="0.3">
      <c r="B442" s="22">
        <f t="shared" si="39"/>
        <v>1264</v>
      </c>
      <c r="C442" s="16">
        <v>1</v>
      </c>
      <c r="D442" s="23">
        <v>13341.59</v>
      </c>
      <c r="E442" s="23">
        <v>23286.03732325308</v>
      </c>
      <c r="F442" s="16"/>
      <c r="G442" s="16"/>
      <c r="I442" s="16"/>
      <c r="J442" s="16"/>
      <c r="K442" s="16"/>
      <c r="L442" s="16"/>
      <c r="N442" s="85">
        <f t="shared" si="36"/>
        <v>23286.03732325308</v>
      </c>
      <c r="O442" s="85">
        <f t="shared" si="37"/>
        <v>10337</v>
      </c>
      <c r="P442" s="85">
        <f t="shared" si="38"/>
        <v>1500</v>
      </c>
      <c r="V442" s="16"/>
      <c r="W442" s="16"/>
      <c r="AA442" s="16"/>
      <c r="AB442" s="16"/>
      <c r="AD442" s="22" t="str">
        <f t="shared" si="40"/>
        <v/>
      </c>
      <c r="AE442" s="16"/>
      <c r="AF442" s="34"/>
      <c r="AH442" s="22" t="str">
        <f t="shared" si="41"/>
        <v/>
      </c>
      <c r="AI442" s="16"/>
      <c r="AJ442" s="34"/>
      <c r="AK442" s="34"/>
      <c r="AL442" s="34"/>
      <c r="AM442" s="34"/>
      <c r="AN442" s="34"/>
      <c r="AO442" s="34"/>
    </row>
    <row r="443" spans="2:41" x14ac:dyDescent="0.3">
      <c r="B443" s="22">
        <f t="shared" si="39"/>
        <v>1265</v>
      </c>
      <c r="C443" s="16">
        <v>1</v>
      </c>
      <c r="D443" s="23">
        <v>20536.849999999999</v>
      </c>
      <c r="E443" s="23">
        <v>23416.894019497384</v>
      </c>
      <c r="F443" s="16"/>
      <c r="G443" s="16"/>
      <c r="I443" s="16"/>
      <c r="J443" s="16"/>
      <c r="K443" s="16"/>
      <c r="L443" s="16"/>
      <c r="N443" s="85">
        <f t="shared" si="36"/>
        <v>23416.894019497384</v>
      </c>
      <c r="O443" s="85">
        <f t="shared" si="37"/>
        <v>10337</v>
      </c>
      <c r="P443" s="85">
        <f t="shared" si="38"/>
        <v>1500</v>
      </c>
      <c r="V443" s="16"/>
      <c r="W443" s="16"/>
      <c r="AA443" s="16"/>
      <c r="AB443" s="16"/>
      <c r="AD443" s="22" t="str">
        <f t="shared" si="40"/>
        <v/>
      </c>
      <c r="AE443" s="16"/>
      <c r="AF443" s="34"/>
      <c r="AH443" s="22" t="str">
        <f t="shared" si="41"/>
        <v/>
      </c>
      <c r="AI443" s="16"/>
      <c r="AJ443" s="34"/>
      <c r="AK443" s="34"/>
      <c r="AL443" s="34"/>
      <c r="AM443" s="34"/>
      <c r="AN443" s="34"/>
      <c r="AO443" s="34"/>
    </row>
    <row r="444" spans="2:41" x14ac:dyDescent="0.3">
      <c r="B444" s="22">
        <f t="shared" si="39"/>
        <v>1266</v>
      </c>
      <c r="C444" s="16">
        <v>1</v>
      </c>
      <c r="D444" s="23">
        <v>11013.38</v>
      </c>
      <c r="E444" s="23">
        <v>23491.632924935988</v>
      </c>
      <c r="F444" s="16"/>
      <c r="G444" s="16"/>
      <c r="I444" s="16"/>
      <c r="J444" s="16"/>
      <c r="K444" s="16"/>
      <c r="L444" s="16"/>
      <c r="N444" s="85">
        <f t="shared" si="36"/>
        <v>23491.632924935988</v>
      </c>
      <c r="O444" s="85">
        <f t="shared" si="37"/>
        <v>10337</v>
      </c>
      <c r="P444" s="85">
        <f t="shared" si="38"/>
        <v>1500</v>
      </c>
      <c r="V444" s="16"/>
      <c r="W444" s="16"/>
      <c r="AA444" s="16"/>
      <c r="AB444" s="16"/>
      <c r="AD444" s="22" t="str">
        <f t="shared" si="40"/>
        <v/>
      </c>
      <c r="AE444" s="16"/>
      <c r="AF444" s="34"/>
      <c r="AH444" s="22" t="str">
        <f t="shared" si="41"/>
        <v/>
      </c>
      <c r="AI444" s="16"/>
      <c r="AJ444" s="34"/>
      <c r="AK444" s="34"/>
      <c r="AL444" s="34"/>
      <c r="AM444" s="34"/>
      <c r="AN444" s="34"/>
      <c r="AO444" s="34"/>
    </row>
    <row r="445" spans="2:41" x14ac:dyDescent="0.3">
      <c r="B445" s="22">
        <f t="shared" si="39"/>
        <v>1267</v>
      </c>
      <c r="C445" s="16">
        <v>1</v>
      </c>
      <c r="D445" s="23">
        <v>13563.56</v>
      </c>
      <c r="E445" s="23">
        <v>23673.457541131338</v>
      </c>
      <c r="F445" s="16"/>
      <c r="G445" s="16"/>
      <c r="I445" s="16"/>
      <c r="J445" s="16"/>
      <c r="K445" s="16"/>
      <c r="L445" s="16"/>
      <c r="N445" s="85">
        <f t="shared" si="36"/>
        <v>23673.457541131338</v>
      </c>
      <c r="O445" s="85">
        <f t="shared" si="37"/>
        <v>10337</v>
      </c>
      <c r="P445" s="85">
        <f t="shared" si="38"/>
        <v>1500</v>
      </c>
      <c r="V445" s="16"/>
      <c r="W445" s="16"/>
      <c r="AA445" s="16"/>
      <c r="AB445" s="16"/>
      <c r="AD445" s="22" t="str">
        <f t="shared" si="40"/>
        <v/>
      </c>
      <c r="AE445" s="16"/>
      <c r="AF445" s="34"/>
      <c r="AH445" s="22" t="str">
        <f t="shared" si="41"/>
        <v/>
      </c>
      <c r="AI445" s="16"/>
      <c r="AJ445" s="34"/>
      <c r="AK445" s="34"/>
      <c r="AL445" s="34"/>
      <c r="AM445" s="34"/>
      <c r="AN445" s="34"/>
      <c r="AO445" s="34"/>
    </row>
    <row r="446" spans="2:41" x14ac:dyDescent="0.3">
      <c r="B446" s="22">
        <f t="shared" si="39"/>
        <v>1268</v>
      </c>
      <c r="C446" s="16">
        <v>1</v>
      </c>
      <c r="D446" s="23">
        <v>13634.11</v>
      </c>
      <c r="E446" s="23">
        <v>23796.59353415433</v>
      </c>
      <c r="F446" s="16"/>
      <c r="G446" s="16"/>
      <c r="I446" s="16"/>
      <c r="J446" s="16"/>
      <c r="K446" s="16"/>
      <c r="L446" s="16"/>
      <c r="N446" s="85">
        <f t="shared" si="36"/>
        <v>23796.59353415433</v>
      </c>
      <c r="O446" s="85">
        <f t="shared" si="37"/>
        <v>10337</v>
      </c>
      <c r="P446" s="85">
        <f t="shared" si="38"/>
        <v>1500</v>
      </c>
      <c r="V446" s="16"/>
      <c r="W446" s="16"/>
      <c r="AA446" s="16"/>
      <c r="AB446" s="16"/>
      <c r="AD446" s="22" t="str">
        <f t="shared" si="40"/>
        <v/>
      </c>
      <c r="AE446" s="16"/>
      <c r="AF446" s="34"/>
      <c r="AH446" s="22" t="str">
        <f t="shared" si="41"/>
        <v/>
      </c>
      <c r="AI446" s="16"/>
      <c r="AJ446" s="34"/>
      <c r="AK446" s="34"/>
      <c r="AL446" s="34"/>
      <c r="AM446" s="34"/>
      <c r="AN446" s="34"/>
      <c r="AO446" s="34"/>
    </row>
    <row r="447" spans="2:41" x14ac:dyDescent="0.3">
      <c r="B447" s="22">
        <f t="shared" si="39"/>
        <v>1269</v>
      </c>
      <c r="C447" s="16">
        <v>1</v>
      </c>
      <c r="D447" s="23">
        <v>11158.15</v>
      </c>
      <c r="E447" s="23">
        <v>23800.428562473509</v>
      </c>
      <c r="F447" s="16"/>
      <c r="G447" s="16"/>
      <c r="I447" s="16"/>
      <c r="J447" s="16"/>
      <c r="K447" s="16"/>
      <c r="L447" s="16"/>
      <c r="N447" s="85">
        <f t="shared" si="36"/>
        <v>23800.428562473509</v>
      </c>
      <c r="O447" s="85">
        <f t="shared" si="37"/>
        <v>10337</v>
      </c>
      <c r="P447" s="85">
        <f t="shared" si="38"/>
        <v>1500</v>
      </c>
      <c r="V447" s="16"/>
      <c r="W447" s="16"/>
      <c r="AA447" s="16"/>
      <c r="AB447" s="16"/>
      <c r="AD447" s="22" t="str">
        <f t="shared" si="40"/>
        <v/>
      </c>
      <c r="AE447" s="16"/>
      <c r="AF447" s="34"/>
      <c r="AH447" s="22" t="str">
        <f t="shared" si="41"/>
        <v/>
      </c>
      <c r="AI447" s="16"/>
      <c r="AJ447" s="34"/>
      <c r="AK447" s="34"/>
      <c r="AL447" s="34"/>
      <c r="AM447" s="34"/>
      <c r="AN447" s="34"/>
      <c r="AO447" s="34"/>
    </row>
    <row r="448" spans="2:41" x14ac:dyDescent="0.3">
      <c r="B448" s="22">
        <f t="shared" si="39"/>
        <v>1270</v>
      </c>
      <c r="C448" s="16">
        <v>1</v>
      </c>
      <c r="D448" s="23">
        <v>11215.7</v>
      </c>
      <c r="E448" s="23">
        <v>23923.183200452957</v>
      </c>
      <c r="F448" s="16"/>
      <c r="G448" s="16"/>
      <c r="I448" s="16"/>
      <c r="J448" s="16"/>
      <c r="K448" s="16"/>
      <c r="L448" s="16"/>
      <c r="N448" s="85">
        <f t="shared" si="36"/>
        <v>23923.183200452957</v>
      </c>
      <c r="O448" s="85">
        <f t="shared" si="37"/>
        <v>10337</v>
      </c>
      <c r="P448" s="85">
        <f t="shared" si="38"/>
        <v>1500</v>
      </c>
      <c r="V448" s="16"/>
      <c r="W448" s="16"/>
      <c r="AA448" s="16"/>
      <c r="AB448" s="16"/>
      <c r="AD448" s="22" t="str">
        <f t="shared" si="40"/>
        <v/>
      </c>
      <c r="AE448" s="16"/>
      <c r="AF448" s="34"/>
      <c r="AH448" s="22" t="str">
        <f t="shared" si="41"/>
        <v/>
      </c>
      <c r="AI448" s="16"/>
      <c r="AJ448" s="34"/>
      <c r="AK448" s="34"/>
      <c r="AL448" s="34"/>
      <c r="AM448" s="34"/>
      <c r="AN448" s="34"/>
      <c r="AO448" s="34"/>
    </row>
    <row r="449" spans="2:41" x14ac:dyDescent="0.3">
      <c r="B449" s="22">
        <f t="shared" si="39"/>
        <v>1271</v>
      </c>
      <c r="C449" s="16">
        <v>1</v>
      </c>
      <c r="D449" s="23">
        <v>12581.51</v>
      </c>
      <c r="E449" s="23">
        <v>24000.393320063478</v>
      </c>
      <c r="F449" s="16"/>
      <c r="G449" s="16"/>
      <c r="I449" s="16"/>
      <c r="J449" s="16"/>
      <c r="K449" s="16"/>
      <c r="L449" s="16"/>
      <c r="N449" s="85">
        <f t="shared" si="36"/>
        <v>24000.393320063478</v>
      </c>
      <c r="O449" s="85">
        <f t="shared" si="37"/>
        <v>10337</v>
      </c>
      <c r="P449" s="85">
        <f t="shared" si="38"/>
        <v>1500</v>
      </c>
      <c r="V449" s="16"/>
      <c r="W449" s="16"/>
      <c r="AA449" s="16"/>
      <c r="AB449" s="16"/>
      <c r="AD449" s="22" t="str">
        <f t="shared" si="40"/>
        <v/>
      </c>
      <c r="AE449" s="16"/>
      <c r="AF449" s="34"/>
      <c r="AH449" s="22" t="str">
        <f t="shared" si="41"/>
        <v/>
      </c>
      <c r="AI449" s="16"/>
      <c r="AJ449" s="34"/>
      <c r="AK449" s="34"/>
      <c r="AL449" s="34"/>
      <c r="AM449" s="34"/>
      <c r="AN449" s="34"/>
      <c r="AO449" s="34"/>
    </row>
    <row r="450" spans="2:41" x14ac:dyDescent="0.3">
      <c r="B450" s="22">
        <f t="shared" si="39"/>
        <v>1272</v>
      </c>
      <c r="C450" s="16">
        <v>1</v>
      </c>
      <c r="D450" s="23">
        <v>14455.22</v>
      </c>
      <c r="E450" s="23">
        <v>24062.604848884264</v>
      </c>
      <c r="F450" s="16"/>
      <c r="G450" s="16"/>
      <c r="I450" s="16"/>
      <c r="J450" s="16"/>
      <c r="K450" s="16"/>
      <c r="L450" s="16"/>
      <c r="N450" s="85">
        <f t="shared" si="36"/>
        <v>24062.604848884264</v>
      </c>
      <c r="O450" s="85">
        <f t="shared" si="37"/>
        <v>10337</v>
      </c>
      <c r="P450" s="85">
        <f t="shared" si="38"/>
        <v>1500</v>
      </c>
      <c r="V450" s="16"/>
      <c r="W450" s="16"/>
      <c r="AA450" s="16"/>
      <c r="AB450" s="16"/>
      <c r="AD450" s="22" t="str">
        <f t="shared" si="40"/>
        <v/>
      </c>
      <c r="AE450" s="16"/>
      <c r="AF450" s="34"/>
      <c r="AH450" s="22" t="str">
        <f t="shared" si="41"/>
        <v/>
      </c>
      <c r="AI450" s="16"/>
      <c r="AJ450" s="34"/>
      <c r="AK450" s="34"/>
      <c r="AL450" s="34"/>
      <c r="AM450" s="34"/>
      <c r="AN450" s="34"/>
      <c r="AO450" s="34"/>
    </row>
    <row r="451" spans="2:41" x14ac:dyDescent="0.3">
      <c r="B451" s="22">
        <f t="shared" si="39"/>
        <v>1273</v>
      </c>
      <c r="C451" s="16">
        <v>1</v>
      </c>
      <c r="D451" s="23">
        <v>13843.05</v>
      </c>
      <c r="E451" s="23">
        <v>24161.27155516385</v>
      </c>
      <c r="F451" s="16"/>
      <c r="G451" s="16"/>
      <c r="I451" s="16"/>
      <c r="J451" s="16"/>
      <c r="K451" s="16"/>
      <c r="L451" s="16"/>
      <c r="N451" s="85">
        <f t="shared" si="36"/>
        <v>24161.27155516385</v>
      </c>
      <c r="O451" s="85">
        <f t="shared" si="37"/>
        <v>10337</v>
      </c>
      <c r="P451" s="85">
        <f t="shared" si="38"/>
        <v>1500</v>
      </c>
      <c r="V451" s="16"/>
      <c r="W451" s="16"/>
      <c r="AA451" s="16"/>
      <c r="AB451" s="16"/>
      <c r="AD451" s="22" t="str">
        <f t="shared" si="40"/>
        <v/>
      </c>
      <c r="AE451" s="16"/>
      <c r="AF451" s="34"/>
      <c r="AH451" s="22" t="str">
        <f t="shared" si="41"/>
        <v/>
      </c>
      <c r="AI451" s="16"/>
      <c r="AJ451" s="34"/>
      <c r="AK451" s="34"/>
      <c r="AL451" s="34"/>
      <c r="AM451" s="34"/>
      <c r="AN451" s="34"/>
      <c r="AO451" s="34"/>
    </row>
    <row r="452" spans="2:41" x14ac:dyDescent="0.3">
      <c r="B452" s="22">
        <f t="shared" si="39"/>
        <v>1274</v>
      </c>
      <c r="C452" s="16">
        <v>1</v>
      </c>
      <c r="D452" s="23">
        <v>11337.41</v>
      </c>
      <c r="E452" s="23">
        <v>24182.791662459531</v>
      </c>
      <c r="F452" s="16"/>
      <c r="G452" s="16"/>
      <c r="I452" s="16"/>
      <c r="J452" s="16"/>
      <c r="K452" s="16"/>
      <c r="L452" s="16"/>
      <c r="N452" s="85">
        <f t="shared" si="36"/>
        <v>24182.791662459531</v>
      </c>
      <c r="O452" s="85">
        <f t="shared" si="37"/>
        <v>10337</v>
      </c>
      <c r="P452" s="85">
        <f t="shared" si="38"/>
        <v>1500</v>
      </c>
      <c r="V452" s="16"/>
      <c r="W452" s="16"/>
      <c r="AA452" s="16"/>
      <c r="AB452" s="16"/>
      <c r="AD452" s="22" t="str">
        <f t="shared" si="40"/>
        <v/>
      </c>
      <c r="AE452" s="16"/>
      <c r="AF452" s="34"/>
      <c r="AH452" s="22" t="str">
        <f t="shared" si="41"/>
        <v/>
      </c>
      <c r="AI452" s="16"/>
      <c r="AJ452" s="34"/>
      <c r="AK452" s="34"/>
      <c r="AL452" s="34"/>
      <c r="AM452" s="34"/>
      <c r="AN452" s="34"/>
      <c r="AO452" s="34"/>
    </row>
    <row r="453" spans="2:41" x14ac:dyDescent="0.3">
      <c r="B453" s="22">
        <f t="shared" si="39"/>
        <v>1275</v>
      </c>
      <c r="C453" s="16">
        <v>1</v>
      </c>
      <c r="D453" s="23">
        <v>11342.93</v>
      </c>
      <c r="E453" s="23">
        <v>24194.565869264854</v>
      </c>
      <c r="F453" s="16"/>
      <c r="G453" s="16"/>
      <c r="I453" s="16"/>
      <c r="J453" s="16"/>
      <c r="K453" s="16"/>
      <c r="L453" s="16"/>
      <c r="N453" s="85">
        <f t="shared" si="36"/>
        <v>24194.565869264854</v>
      </c>
      <c r="O453" s="85">
        <f t="shared" si="37"/>
        <v>10337</v>
      </c>
      <c r="P453" s="85">
        <f t="shared" si="38"/>
        <v>1500</v>
      </c>
      <c r="V453" s="16"/>
      <c r="W453" s="16"/>
      <c r="AA453" s="16"/>
      <c r="AB453" s="16"/>
      <c r="AD453" s="22" t="str">
        <f t="shared" si="40"/>
        <v/>
      </c>
      <c r="AE453" s="16"/>
      <c r="AF453" s="34"/>
      <c r="AH453" s="22" t="str">
        <f t="shared" si="41"/>
        <v/>
      </c>
      <c r="AI453" s="16"/>
      <c r="AJ453" s="34"/>
      <c r="AK453" s="34"/>
      <c r="AL453" s="34"/>
      <c r="AM453" s="34"/>
      <c r="AN453" s="34"/>
      <c r="AO453" s="34"/>
    </row>
    <row r="454" spans="2:41" x14ac:dyDescent="0.3">
      <c r="B454" s="22">
        <f t="shared" si="39"/>
        <v>1276</v>
      </c>
      <c r="C454" s="16">
        <v>1</v>
      </c>
      <c r="D454" s="23">
        <v>14579.42</v>
      </c>
      <c r="E454" s="23">
        <v>24269.351997819489</v>
      </c>
      <c r="F454" s="16"/>
      <c r="G454" s="16"/>
      <c r="I454" s="16"/>
      <c r="J454" s="16"/>
      <c r="K454" s="16"/>
      <c r="L454" s="16"/>
      <c r="N454" s="85">
        <f t="shared" si="36"/>
        <v>24269.351997819489</v>
      </c>
      <c r="O454" s="85">
        <f t="shared" si="37"/>
        <v>10337</v>
      </c>
      <c r="P454" s="85">
        <f t="shared" si="38"/>
        <v>1500</v>
      </c>
      <c r="V454" s="16"/>
      <c r="W454" s="16"/>
      <c r="AA454" s="16"/>
      <c r="AB454" s="16"/>
      <c r="AD454" s="22" t="str">
        <f t="shared" si="40"/>
        <v/>
      </c>
      <c r="AE454" s="16"/>
      <c r="AF454" s="34"/>
      <c r="AH454" s="22" t="str">
        <f t="shared" si="41"/>
        <v/>
      </c>
      <c r="AI454" s="16"/>
      <c r="AJ454" s="34"/>
      <c r="AK454" s="34"/>
      <c r="AL454" s="34"/>
      <c r="AM454" s="34"/>
      <c r="AN454" s="34"/>
      <c r="AO454" s="34"/>
    </row>
    <row r="455" spans="2:41" x14ac:dyDescent="0.3">
      <c r="B455" s="22">
        <f t="shared" si="39"/>
        <v>1277</v>
      </c>
      <c r="C455" s="16">
        <v>1</v>
      </c>
      <c r="D455" s="23">
        <v>12312.92</v>
      </c>
      <c r="E455" s="23">
        <v>24500.08476156108</v>
      </c>
      <c r="F455" s="16"/>
      <c r="G455" s="16"/>
      <c r="I455" s="16"/>
      <c r="J455" s="16"/>
      <c r="K455" s="16"/>
      <c r="L455" s="16"/>
      <c r="N455" s="85">
        <f t="shared" si="36"/>
        <v>24500.08476156108</v>
      </c>
      <c r="O455" s="85">
        <f t="shared" si="37"/>
        <v>10337</v>
      </c>
      <c r="P455" s="85">
        <f t="shared" si="38"/>
        <v>1500</v>
      </c>
      <c r="V455" s="16"/>
      <c r="W455" s="16"/>
      <c r="AA455" s="16"/>
      <c r="AB455" s="16"/>
      <c r="AD455" s="22" t="str">
        <f t="shared" si="40"/>
        <v/>
      </c>
      <c r="AE455" s="16"/>
      <c r="AF455" s="34"/>
      <c r="AH455" s="22" t="str">
        <f t="shared" si="41"/>
        <v/>
      </c>
      <c r="AI455" s="16"/>
      <c r="AJ455" s="34"/>
      <c r="AK455" s="34"/>
      <c r="AL455" s="34"/>
      <c r="AM455" s="34"/>
      <c r="AN455" s="34"/>
      <c r="AO455" s="34"/>
    </row>
    <row r="456" spans="2:41" x14ac:dyDescent="0.3">
      <c r="B456" s="22">
        <f t="shared" si="39"/>
        <v>1278</v>
      </c>
      <c r="C456" s="16">
        <v>1</v>
      </c>
      <c r="D456" s="23">
        <v>11527.08</v>
      </c>
      <c r="E456" s="23">
        <v>24587.35938071429</v>
      </c>
      <c r="F456" s="16"/>
      <c r="G456" s="16"/>
      <c r="I456" s="16"/>
      <c r="J456" s="16"/>
      <c r="K456" s="16"/>
      <c r="L456" s="16"/>
      <c r="N456" s="85">
        <f t="shared" si="36"/>
        <v>24587.35938071429</v>
      </c>
      <c r="O456" s="85">
        <f t="shared" si="37"/>
        <v>10337</v>
      </c>
      <c r="P456" s="85">
        <f t="shared" si="38"/>
        <v>1500</v>
      </c>
      <c r="V456" s="16"/>
      <c r="W456" s="16"/>
      <c r="AA456" s="16"/>
      <c r="AB456" s="16"/>
      <c r="AD456" s="22" t="str">
        <f t="shared" si="40"/>
        <v/>
      </c>
      <c r="AE456" s="16"/>
      <c r="AF456" s="34"/>
      <c r="AH456" s="22" t="str">
        <f t="shared" si="41"/>
        <v/>
      </c>
      <c r="AI456" s="16"/>
      <c r="AJ456" s="34"/>
      <c r="AK456" s="34"/>
      <c r="AL456" s="34"/>
      <c r="AM456" s="34"/>
      <c r="AN456" s="34"/>
      <c r="AO456" s="34"/>
    </row>
    <row r="457" spans="2:41" x14ac:dyDescent="0.3">
      <c r="B457" s="22">
        <f t="shared" si="39"/>
        <v>1279</v>
      </c>
      <c r="C457" s="16">
        <v>1</v>
      </c>
      <c r="D457" s="23">
        <v>11977.29</v>
      </c>
      <c r="E457" s="23">
        <v>24609.871565044392</v>
      </c>
      <c r="F457" s="16"/>
      <c r="G457" s="16"/>
      <c r="I457" s="16"/>
      <c r="J457" s="16"/>
      <c r="K457" s="16"/>
      <c r="L457" s="16"/>
      <c r="N457" s="85">
        <f t="shared" si="36"/>
        <v>24609.871565044392</v>
      </c>
      <c r="O457" s="85">
        <f t="shared" si="37"/>
        <v>10337</v>
      </c>
      <c r="P457" s="85">
        <f t="shared" si="38"/>
        <v>1500</v>
      </c>
      <c r="V457" s="16"/>
      <c r="W457" s="16"/>
      <c r="AA457" s="16"/>
      <c r="AB457" s="16"/>
      <c r="AD457" s="22" t="str">
        <f t="shared" si="40"/>
        <v/>
      </c>
      <c r="AE457" s="16"/>
      <c r="AF457" s="34"/>
      <c r="AH457" s="22" t="str">
        <f t="shared" si="41"/>
        <v/>
      </c>
      <c r="AI457" s="16"/>
      <c r="AJ457" s="34"/>
      <c r="AK457" s="34"/>
      <c r="AL457" s="34"/>
      <c r="AM457" s="34"/>
      <c r="AN457" s="34"/>
      <c r="AO457" s="34"/>
    </row>
    <row r="458" spans="2:41" x14ac:dyDescent="0.3">
      <c r="B458" s="22">
        <f t="shared" si="39"/>
        <v>1280</v>
      </c>
      <c r="C458" s="16">
        <v>1</v>
      </c>
      <c r="D458" s="23">
        <v>14177.18</v>
      </c>
      <c r="E458" s="23">
        <v>24744.452694054988</v>
      </c>
      <c r="F458" s="16"/>
      <c r="G458" s="16"/>
      <c r="I458" s="16"/>
      <c r="J458" s="16"/>
      <c r="K458" s="16"/>
      <c r="L458" s="16"/>
      <c r="N458" s="85">
        <f t="shared" si="36"/>
        <v>24744.452694054988</v>
      </c>
      <c r="O458" s="85">
        <f t="shared" si="37"/>
        <v>10337</v>
      </c>
      <c r="P458" s="85">
        <f t="shared" si="38"/>
        <v>1500</v>
      </c>
      <c r="V458" s="16"/>
      <c r="W458" s="16"/>
      <c r="AA458" s="16"/>
      <c r="AB458" s="16"/>
      <c r="AD458" s="22" t="str">
        <f t="shared" si="40"/>
        <v/>
      </c>
      <c r="AE458" s="16"/>
      <c r="AF458" s="34"/>
      <c r="AH458" s="22" t="str">
        <f t="shared" si="41"/>
        <v/>
      </c>
      <c r="AI458" s="16"/>
      <c r="AJ458" s="34"/>
      <c r="AK458" s="34"/>
      <c r="AL458" s="34"/>
      <c r="AM458" s="34"/>
      <c r="AN458" s="34"/>
      <c r="AO458" s="34"/>
    </row>
    <row r="459" spans="2:41" x14ac:dyDescent="0.3">
      <c r="B459" s="22">
        <f t="shared" si="39"/>
        <v>1281</v>
      </c>
      <c r="C459" s="16">
        <v>1</v>
      </c>
      <c r="D459" s="23">
        <v>13650.15</v>
      </c>
      <c r="E459" s="23">
        <v>25014.243065358998</v>
      </c>
      <c r="F459" s="16"/>
      <c r="G459" s="16"/>
      <c r="I459" s="16"/>
      <c r="J459" s="16"/>
      <c r="K459" s="16"/>
      <c r="L459" s="16"/>
      <c r="N459" s="85">
        <f t="shared" si="36"/>
        <v>25014.243065358998</v>
      </c>
      <c r="O459" s="85">
        <f t="shared" si="37"/>
        <v>10337</v>
      </c>
      <c r="P459" s="85">
        <f t="shared" si="38"/>
        <v>1500</v>
      </c>
      <c r="V459" s="16"/>
      <c r="W459" s="16"/>
      <c r="AA459" s="16"/>
      <c r="AB459" s="16"/>
      <c r="AD459" s="22" t="str">
        <f t="shared" si="40"/>
        <v/>
      </c>
      <c r="AE459" s="16"/>
      <c r="AF459" s="34"/>
      <c r="AH459" s="22" t="str">
        <f t="shared" si="41"/>
        <v/>
      </c>
      <c r="AI459" s="16"/>
      <c r="AJ459" s="34"/>
      <c r="AK459" s="34"/>
      <c r="AL459" s="34"/>
      <c r="AM459" s="34"/>
      <c r="AN459" s="34"/>
      <c r="AO459" s="34"/>
    </row>
    <row r="460" spans="2:41" x14ac:dyDescent="0.3">
      <c r="B460" s="22">
        <f t="shared" si="39"/>
        <v>1282</v>
      </c>
      <c r="C460" s="16">
        <v>1</v>
      </c>
      <c r="D460" s="23">
        <v>14388.63</v>
      </c>
      <c r="E460" s="23">
        <v>25113.511598728408</v>
      </c>
      <c r="F460" s="16"/>
      <c r="G460" s="16"/>
      <c r="I460" s="16"/>
      <c r="J460" s="16"/>
      <c r="K460" s="16"/>
      <c r="L460" s="16"/>
      <c r="N460" s="85">
        <f t="shared" si="36"/>
        <v>25113.511598728408</v>
      </c>
      <c r="O460" s="85">
        <f t="shared" si="37"/>
        <v>10337</v>
      </c>
      <c r="P460" s="85">
        <f t="shared" si="38"/>
        <v>1500</v>
      </c>
      <c r="V460" s="16"/>
      <c r="W460" s="16"/>
      <c r="AA460" s="16"/>
      <c r="AB460" s="16"/>
      <c r="AD460" s="22" t="str">
        <f t="shared" si="40"/>
        <v/>
      </c>
      <c r="AE460" s="16"/>
      <c r="AF460" s="34"/>
      <c r="AH460" s="22" t="str">
        <f t="shared" si="41"/>
        <v/>
      </c>
      <c r="AI460" s="16"/>
      <c r="AJ460" s="34"/>
      <c r="AK460" s="34"/>
      <c r="AL460" s="34"/>
      <c r="AM460" s="34"/>
      <c r="AN460" s="34"/>
      <c r="AO460" s="34"/>
    </row>
    <row r="461" spans="2:41" x14ac:dyDescent="0.3">
      <c r="B461" s="22">
        <f t="shared" si="39"/>
        <v>1283</v>
      </c>
      <c r="C461" s="16">
        <v>1</v>
      </c>
      <c r="D461" s="23">
        <v>13774.3</v>
      </c>
      <c r="E461" s="23">
        <v>25241.75106172272</v>
      </c>
      <c r="F461" s="16"/>
      <c r="G461" s="16"/>
      <c r="I461" s="16"/>
      <c r="J461" s="16"/>
      <c r="K461" s="16"/>
      <c r="L461" s="16"/>
      <c r="N461" s="85">
        <f t="shared" si="36"/>
        <v>25241.75106172272</v>
      </c>
      <c r="O461" s="85">
        <f t="shared" si="37"/>
        <v>10337</v>
      </c>
      <c r="P461" s="85">
        <f t="shared" si="38"/>
        <v>1500</v>
      </c>
      <c r="V461" s="16"/>
      <c r="W461" s="16"/>
      <c r="AA461" s="16"/>
      <c r="AB461" s="16"/>
      <c r="AD461" s="22" t="str">
        <f t="shared" si="40"/>
        <v/>
      </c>
      <c r="AE461" s="16"/>
      <c r="AF461" s="34"/>
      <c r="AH461" s="22" t="str">
        <f t="shared" si="41"/>
        <v/>
      </c>
      <c r="AI461" s="16"/>
      <c r="AJ461" s="34"/>
      <c r="AK461" s="34"/>
      <c r="AL461" s="34"/>
      <c r="AM461" s="34"/>
      <c r="AN461" s="34"/>
      <c r="AO461" s="34"/>
    </row>
    <row r="462" spans="2:41" x14ac:dyDescent="0.3">
      <c r="B462" s="22">
        <f t="shared" si="39"/>
        <v>1284</v>
      </c>
      <c r="C462" s="16">
        <v>1</v>
      </c>
      <c r="D462" s="23">
        <v>15384.55</v>
      </c>
      <c r="E462" s="23">
        <v>25609.596216999973</v>
      </c>
      <c r="F462" s="16"/>
      <c r="G462" s="16"/>
      <c r="I462" s="16"/>
      <c r="J462" s="16"/>
      <c r="K462" s="16"/>
      <c r="L462" s="16"/>
      <c r="N462" s="85">
        <f t="shared" ref="N462:N525" si="42">C462*E462</f>
        <v>25609.596216999973</v>
      </c>
      <c r="O462" s="85">
        <f t="shared" ref="O462:O525" si="43">MIN(N462,C462*ROUND($O$13,0))</f>
        <v>10337</v>
      </c>
      <c r="P462" s="85">
        <f t="shared" ref="P462:P525" si="44">MIN(N462,C462*ROUND($P$13,0))</f>
        <v>1500</v>
      </c>
      <c r="V462" s="16"/>
      <c r="W462" s="16"/>
      <c r="AA462" s="16"/>
      <c r="AB462" s="16"/>
      <c r="AD462" s="22" t="str">
        <f t="shared" si="40"/>
        <v/>
      </c>
      <c r="AE462" s="16"/>
      <c r="AF462" s="34"/>
      <c r="AH462" s="22" t="str">
        <f t="shared" si="41"/>
        <v/>
      </c>
      <c r="AI462" s="16"/>
      <c r="AJ462" s="34"/>
      <c r="AK462" s="34"/>
      <c r="AL462" s="34"/>
      <c r="AM462" s="34"/>
      <c r="AN462" s="34"/>
      <c r="AO462" s="34"/>
    </row>
    <row r="463" spans="2:41" x14ac:dyDescent="0.3">
      <c r="B463" s="22">
        <f t="shared" si="39"/>
        <v>1285</v>
      </c>
      <c r="C463" s="16">
        <v>1</v>
      </c>
      <c r="D463" s="23">
        <v>12616.29</v>
      </c>
      <c r="E463" s="23">
        <v>25922.832003512805</v>
      </c>
      <c r="F463" s="16"/>
      <c r="G463" s="16"/>
      <c r="I463" s="16"/>
      <c r="J463" s="16"/>
      <c r="K463" s="16"/>
      <c r="L463" s="16"/>
      <c r="N463" s="85">
        <f t="shared" si="42"/>
        <v>25922.832003512805</v>
      </c>
      <c r="O463" s="85">
        <f t="shared" si="43"/>
        <v>10337</v>
      </c>
      <c r="P463" s="85">
        <f t="shared" si="44"/>
        <v>1500</v>
      </c>
      <c r="V463" s="16"/>
      <c r="W463" s="16"/>
      <c r="AA463" s="16"/>
      <c r="AB463" s="16"/>
      <c r="AD463" s="22" t="str">
        <f t="shared" si="40"/>
        <v/>
      </c>
      <c r="AE463" s="16"/>
      <c r="AF463" s="34"/>
      <c r="AH463" s="22" t="str">
        <f t="shared" si="41"/>
        <v/>
      </c>
      <c r="AI463" s="16"/>
      <c r="AJ463" s="34"/>
      <c r="AK463" s="34"/>
      <c r="AL463" s="34"/>
      <c r="AM463" s="34"/>
      <c r="AN463" s="34"/>
      <c r="AO463" s="34"/>
    </row>
    <row r="464" spans="2:41" x14ac:dyDescent="0.3">
      <c r="B464" s="22">
        <f t="shared" si="39"/>
        <v>1286</v>
      </c>
      <c r="C464" s="16">
        <v>1</v>
      </c>
      <c r="D464" s="23">
        <v>12218.29</v>
      </c>
      <c r="E464" s="23">
        <v>26061.716171639964</v>
      </c>
      <c r="F464" s="16"/>
      <c r="G464" s="16"/>
      <c r="I464" s="16"/>
      <c r="J464" s="16"/>
      <c r="K464" s="16"/>
      <c r="L464" s="16"/>
      <c r="N464" s="85">
        <f t="shared" si="42"/>
        <v>26061.716171639964</v>
      </c>
      <c r="O464" s="85">
        <f t="shared" si="43"/>
        <v>10337</v>
      </c>
      <c r="P464" s="85">
        <f t="shared" si="44"/>
        <v>1500</v>
      </c>
      <c r="V464" s="16"/>
      <c r="W464" s="16"/>
      <c r="AA464" s="16"/>
      <c r="AB464" s="16"/>
      <c r="AD464" s="22" t="str">
        <f t="shared" si="40"/>
        <v/>
      </c>
      <c r="AE464" s="16"/>
      <c r="AF464" s="34"/>
      <c r="AH464" s="22" t="str">
        <f t="shared" si="41"/>
        <v/>
      </c>
      <c r="AI464" s="16"/>
      <c r="AJ464" s="34"/>
      <c r="AK464" s="34"/>
      <c r="AL464" s="34"/>
      <c r="AM464" s="34"/>
      <c r="AN464" s="34"/>
      <c r="AO464" s="34"/>
    </row>
    <row r="465" spans="2:41" x14ac:dyDescent="0.3">
      <c r="B465" s="22">
        <f t="shared" ref="B465:B528" si="45">IF(C465="","",B464+C465)</f>
        <v>1331</v>
      </c>
      <c r="C465" s="16">
        <v>45</v>
      </c>
      <c r="D465" s="23">
        <v>14305.614666666668</v>
      </c>
      <c r="E465" s="23">
        <v>26215.39854663609</v>
      </c>
      <c r="F465" s="16"/>
      <c r="G465" s="16"/>
      <c r="I465" s="16"/>
      <c r="J465" s="16"/>
      <c r="K465" s="16"/>
      <c r="L465" s="16"/>
      <c r="N465" s="85">
        <f t="shared" si="42"/>
        <v>1179692.934598624</v>
      </c>
      <c r="O465" s="85">
        <f t="shared" si="43"/>
        <v>465165</v>
      </c>
      <c r="P465" s="85">
        <f t="shared" si="44"/>
        <v>67500</v>
      </c>
      <c r="V465" s="16"/>
      <c r="W465" s="16"/>
      <c r="AA465" s="16"/>
      <c r="AB465" s="16"/>
      <c r="AD465" s="22" t="str">
        <f t="shared" si="40"/>
        <v/>
      </c>
      <c r="AE465" s="16"/>
      <c r="AF465" s="34"/>
      <c r="AH465" s="22" t="str">
        <f t="shared" si="41"/>
        <v/>
      </c>
      <c r="AI465" s="16"/>
      <c r="AJ465" s="34"/>
      <c r="AK465" s="34"/>
      <c r="AL465" s="34"/>
      <c r="AM465" s="34"/>
      <c r="AN465" s="34"/>
      <c r="AO465" s="34"/>
    </row>
    <row r="466" spans="2:41" x14ac:dyDescent="0.3">
      <c r="B466" s="22">
        <f t="shared" si="45"/>
        <v>1332</v>
      </c>
      <c r="C466" s="16">
        <v>1</v>
      </c>
      <c r="D466" s="23">
        <v>14422.25</v>
      </c>
      <c r="E466" s="23">
        <v>26429.135727400346</v>
      </c>
      <c r="F466" s="16"/>
      <c r="G466" s="16"/>
      <c r="I466" s="16"/>
      <c r="J466" s="16"/>
      <c r="K466" s="16"/>
      <c r="L466" s="16"/>
      <c r="N466" s="85">
        <f t="shared" si="42"/>
        <v>26429.135727400346</v>
      </c>
      <c r="O466" s="85">
        <f t="shared" si="43"/>
        <v>10337</v>
      </c>
      <c r="P466" s="85">
        <f t="shared" si="44"/>
        <v>1500</v>
      </c>
      <c r="V466" s="16"/>
      <c r="W466" s="16"/>
      <c r="AA466" s="16"/>
      <c r="AB466" s="16"/>
      <c r="AD466" s="22" t="str">
        <f t="shared" si="40"/>
        <v/>
      </c>
      <c r="AE466" s="16"/>
      <c r="AF466" s="34"/>
      <c r="AH466" s="22" t="str">
        <f t="shared" si="41"/>
        <v/>
      </c>
      <c r="AI466" s="16"/>
      <c r="AJ466" s="34"/>
      <c r="AK466" s="34"/>
      <c r="AL466" s="34"/>
      <c r="AM466" s="34"/>
      <c r="AN466" s="34"/>
      <c r="AO466" s="34"/>
    </row>
    <row r="467" spans="2:41" x14ac:dyDescent="0.3">
      <c r="B467" s="22">
        <f t="shared" si="45"/>
        <v>1333</v>
      </c>
      <c r="C467" s="16">
        <v>1</v>
      </c>
      <c r="D467" s="23">
        <v>15898.48</v>
      </c>
      <c r="E467" s="23">
        <v>26465.099938837971</v>
      </c>
      <c r="F467" s="16"/>
      <c r="G467" s="16"/>
      <c r="I467" s="16"/>
      <c r="J467" s="16"/>
      <c r="K467" s="16"/>
      <c r="L467" s="16"/>
      <c r="N467" s="85">
        <f t="shared" si="42"/>
        <v>26465.099938837971</v>
      </c>
      <c r="O467" s="85">
        <f t="shared" si="43"/>
        <v>10337</v>
      </c>
      <c r="P467" s="85">
        <f t="shared" si="44"/>
        <v>1500</v>
      </c>
      <c r="V467" s="16"/>
      <c r="W467" s="16"/>
      <c r="AA467" s="16"/>
      <c r="AB467" s="16"/>
      <c r="AD467" s="22" t="str">
        <f t="shared" ref="AD467:AD530" si="46">IF(AE467="","",AD466+AE467)</f>
        <v/>
      </c>
      <c r="AE467" s="16"/>
      <c r="AF467" s="34"/>
      <c r="AH467" s="22" t="str">
        <f t="shared" ref="AH467:AH530" si="47">IF(AI467="","",AH466+AI467)</f>
        <v/>
      </c>
      <c r="AI467" s="16"/>
      <c r="AJ467" s="34"/>
      <c r="AK467" s="34"/>
      <c r="AL467" s="34"/>
      <c r="AM467" s="34"/>
      <c r="AN467" s="34"/>
      <c r="AO467" s="34"/>
    </row>
    <row r="468" spans="2:41" x14ac:dyDescent="0.3">
      <c r="B468" s="22">
        <f t="shared" si="45"/>
        <v>1334</v>
      </c>
      <c r="C468" s="16">
        <v>1</v>
      </c>
      <c r="D468" s="23">
        <v>13327.63</v>
      </c>
      <c r="E468" s="23">
        <v>26519.14124925073</v>
      </c>
      <c r="F468" s="16"/>
      <c r="G468" s="16"/>
      <c r="I468" s="16"/>
      <c r="J468" s="16"/>
      <c r="K468" s="16"/>
      <c r="L468" s="16"/>
      <c r="N468" s="85">
        <f t="shared" si="42"/>
        <v>26519.14124925073</v>
      </c>
      <c r="O468" s="85">
        <f t="shared" si="43"/>
        <v>10337</v>
      </c>
      <c r="P468" s="85">
        <f t="shared" si="44"/>
        <v>1500</v>
      </c>
      <c r="V468" s="16"/>
      <c r="W468" s="16"/>
      <c r="AA468" s="16"/>
      <c r="AB468" s="16"/>
      <c r="AD468" s="22" t="str">
        <f t="shared" si="46"/>
        <v/>
      </c>
      <c r="AE468" s="16"/>
      <c r="AF468" s="34"/>
      <c r="AH468" s="22" t="str">
        <f t="shared" si="47"/>
        <v/>
      </c>
      <c r="AI468" s="16"/>
      <c r="AJ468" s="34"/>
      <c r="AK468" s="34"/>
      <c r="AL468" s="34"/>
      <c r="AM468" s="34"/>
      <c r="AN468" s="34"/>
      <c r="AO468" s="34"/>
    </row>
    <row r="469" spans="2:41" x14ac:dyDescent="0.3">
      <c r="B469" s="22">
        <f t="shared" si="45"/>
        <v>1335</v>
      </c>
      <c r="C469" s="16">
        <v>1</v>
      </c>
      <c r="D469" s="23">
        <v>12944.34</v>
      </c>
      <c r="E469" s="23">
        <v>26596.880003261729</v>
      </c>
      <c r="F469" s="16"/>
      <c r="G469" s="16"/>
      <c r="I469" s="16"/>
      <c r="J469" s="16"/>
      <c r="K469" s="16"/>
      <c r="L469" s="16"/>
      <c r="N469" s="85">
        <f t="shared" si="42"/>
        <v>26596.880003261729</v>
      </c>
      <c r="O469" s="85">
        <f t="shared" si="43"/>
        <v>10337</v>
      </c>
      <c r="P469" s="85">
        <f t="shared" si="44"/>
        <v>1500</v>
      </c>
      <c r="V469" s="16"/>
      <c r="W469" s="16"/>
      <c r="AA469" s="16"/>
      <c r="AB469" s="16"/>
      <c r="AD469" s="22" t="str">
        <f t="shared" si="46"/>
        <v/>
      </c>
      <c r="AE469" s="16"/>
      <c r="AF469" s="34"/>
      <c r="AH469" s="22" t="str">
        <f t="shared" si="47"/>
        <v/>
      </c>
      <c r="AI469" s="16"/>
      <c r="AJ469" s="34"/>
      <c r="AK469" s="34"/>
      <c r="AL469" s="34"/>
      <c r="AM469" s="34"/>
      <c r="AN469" s="34"/>
      <c r="AO469" s="34"/>
    </row>
    <row r="470" spans="2:41" x14ac:dyDescent="0.3">
      <c r="B470" s="22">
        <f t="shared" si="45"/>
        <v>1336</v>
      </c>
      <c r="C470" s="16">
        <v>1</v>
      </c>
      <c r="D470" s="23">
        <v>12570.75</v>
      </c>
      <c r="E470" s="23">
        <v>26813.516340227892</v>
      </c>
      <c r="F470" s="16"/>
      <c r="G470" s="16"/>
      <c r="I470" s="16"/>
      <c r="J470" s="16"/>
      <c r="K470" s="16"/>
      <c r="L470" s="16"/>
      <c r="N470" s="85">
        <f t="shared" si="42"/>
        <v>26813.516340227892</v>
      </c>
      <c r="O470" s="85">
        <f t="shared" si="43"/>
        <v>10337</v>
      </c>
      <c r="P470" s="85">
        <f t="shared" si="44"/>
        <v>1500</v>
      </c>
      <c r="V470" s="16"/>
      <c r="W470" s="16"/>
      <c r="AA470" s="16"/>
      <c r="AB470" s="16"/>
      <c r="AD470" s="22" t="str">
        <f t="shared" si="46"/>
        <v/>
      </c>
      <c r="AE470" s="16"/>
      <c r="AF470" s="34"/>
      <c r="AH470" s="22" t="str">
        <f t="shared" si="47"/>
        <v/>
      </c>
      <c r="AI470" s="16"/>
      <c r="AJ470" s="34"/>
      <c r="AK470" s="34"/>
      <c r="AL470" s="34"/>
      <c r="AM470" s="34"/>
      <c r="AN470" s="34"/>
      <c r="AO470" s="34"/>
    </row>
    <row r="471" spans="2:41" x14ac:dyDescent="0.3">
      <c r="B471" s="22">
        <f t="shared" si="45"/>
        <v>1337</v>
      </c>
      <c r="C471" s="16">
        <v>1</v>
      </c>
      <c r="D471" s="23">
        <v>14071.6</v>
      </c>
      <c r="E471" s="23">
        <v>26842.87773427874</v>
      </c>
      <c r="F471" s="16"/>
      <c r="G471" s="16"/>
      <c r="I471" s="16"/>
      <c r="J471" s="16"/>
      <c r="K471" s="16"/>
      <c r="L471" s="16"/>
      <c r="N471" s="85">
        <f t="shared" si="42"/>
        <v>26842.87773427874</v>
      </c>
      <c r="O471" s="85">
        <f t="shared" si="43"/>
        <v>10337</v>
      </c>
      <c r="P471" s="85">
        <f t="shared" si="44"/>
        <v>1500</v>
      </c>
      <c r="V471" s="16"/>
      <c r="W471" s="16"/>
      <c r="AA471" s="16"/>
      <c r="AB471" s="16"/>
      <c r="AD471" s="22" t="str">
        <f t="shared" si="46"/>
        <v/>
      </c>
      <c r="AE471" s="16"/>
      <c r="AF471" s="34"/>
      <c r="AH471" s="22" t="str">
        <f t="shared" si="47"/>
        <v/>
      </c>
      <c r="AI471" s="16"/>
      <c r="AJ471" s="34"/>
      <c r="AK471" s="34"/>
      <c r="AL471" s="34"/>
      <c r="AM471" s="34"/>
      <c r="AN471" s="34"/>
      <c r="AO471" s="34"/>
    </row>
    <row r="472" spans="2:41" x14ac:dyDescent="0.3">
      <c r="B472" s="22">
        <f t="shared" si="45"/>
        <v>1338</v>
      </c>
      <c r="C472" s="16">
        <v>1</v>
      </c>
      <c r="D472" s="23">
        <v>16145.97</v>
      </c>
      <c r="E472" s="23">
        <v>26877.079422654224</v>
      </c>
      <c r="F472" s="16"/>
      <c r="G472" s="16"/>
      <c r="I472" s="16"/>
      <c r="J472" s="16"/>
      <c r="K472" s="16"/>
      <c r="L472" s="16"/>
      <c r="N472" s="85">
        <f t="shared" si="42"/>
        <v>26877.079422654224</v>
      </c>
      <c r="O472" s="85">
        <f t="shared" si="43"/>
        <v>10337</v>
      </c>
      <c r="P472" s="85">
        <f t="shared" si="44"/>
        <v>1500</v>
      </c>
      <c r="V472" s="16"/>
      <c r="W472" s="16"/>
      <c r="AA472" s="16"/>
      <c r="AB472" s="16"/>
      <c r="AD472" s="22" t="str">
        <f t="shared" si="46"/>
        <v/>
      </c>
      <c r="AE472" s="16"/>
      <c r="AF472" s="34"/>
      <c r="AH472" s="22" t="str">
        <f t="shared" si="47"/>
        <v/>
      </c>
      <c r="AI472" s="16"/>
      <c r="AJ472" s="34"/>
      <c r="AK472" s="34"/>
      <c r="AL472" s="34"/>
      <c r="AM472" s="34"/>
      <c r="AN472" s="34"/>
      <c r="AO472" s="34"/>
    </row>
    <row r="473" spans="2:41" x14ac:dyDescent="0.3">
      <c r="B473" s="22">
        <f t="shared" si="45"/>
        <v>1340</v>
      </c>
      <c r="C473" s="16">
        <v>2</v>
      </c>
      <c r="D473" s="23">
        <v>14165.355</v>
      </c>
      <c r="E473" s="23">
        <v>27021.724063194946</v>
      </c>
      <c r="F473" s="16"/>
      <c r="G473" s="16"/>
      <c r="I473" s="16"/>
      <c r="J473" s="16"/>
      <c r="K473" s="16"/>
      <c r="L473" s="16"/>
      <c r="N473" s="85">
        <f t="shared" si="42"/>
        <v>54043.448126389892</v>
      </c>
      <c r="O473" s="85">
        <f t="shared" si="43"/>
        <v>20674</v>
      </c>
      <c r="P473" s="85">
        <f t="shared" si="44"/>
        <v>3000</v>
      </c>
      <c r="V473" s="16"/>
      <c r="W473" s="16"/>
      <c r="AA473" s="16"/>
      <c r="AB473" s="16"/>
      <c r="AD473" s="22" t="str">
        <f t="shared" si="46"/>
        <v/>
      </c>
      <c r="AE473" s="16"/>
      <c r="AF473" s="34"/>
      <c r="AH473" s="22" t="str">
        <f t="shared" si="47"/>
        <v/>
      </c>
      <c r="AI473" s="16"/>
      <c r="AJ473" s="34"/>
      <c r="AK473" s="34"/>
      <c r="AL473" s="34"/>
      <c r="AM473" s="34"/>
      <c r="AN473" s="34"/>
      <c r="AO473" s="34"/>
    </row>
    <row r="474" spans="2:41" x14ac:dyDescent="0.3">
      <c r="B474" s="22">
        <f t="shared" si="45"/>
        <v>1341</v>
      </c>
      <c r="C474" s="16">
        <v>1</v>
      </c>
      <c r="D474" s="23">
        <v>12697.8</v>
      </c>
      <c r="E474" s="23">
        <v>27084.51506751353</v>
      </c>
      <c r="F474" s="16"/>
      <c r="G474" s="16"/>
      <c r="I474" s="16"/>
      <c r="J474" s="16"/>
      <c r="K474" s="16"/>
      <c r="L474" s="16"/>
      <c r="N474" s="85">
        <f t="shared" si="42"/>
        <v>27084.51506751353</v>
      </c>
      <c r="O474" s="85">
        <f t="shared" si="43"/>
        <v>10337</v>
      </c>
      <c r="P474" s="85">
        <f t="shared" si="44"/>
        <v>1500</v>
      </c>
      <c r="V474" s="16"/>
      <c r="W474" s="16"/>
      <c r="AA474" s="16"/>
      <c r="AB474" s="16"/>
      <c r="AD474" s="22" t="str">
        <f t="shared" si="46"/>
        <v/>
      </c>
      <c r="AE474" s="16"/>
      <c r="AF474" s="34"/>
      <c r="AH474" s="22" t="str">
        <f t="shared" si="47"/>
        <v/>
      </c>
      <c r="AI474" s="16"/>
      <c r="AJ474" s="34"/>
      <c r="AK474" s="34"/>
      <c r="AL474" s="34"/>
      <c r="AM474" s="34"/>
      <c r="AN474" s="34"/>
      <c r="AO474" s="34"/>
    </row>
    <row r="475" spans="2:41" x14ac:dyDescent="0.3">
      <c r="B475" s="22">
        <f t="shared" si="45"/>
        <v>1342</v>
      </c>
      <c r="C475" s="16">
        <v>1</v>
      </c>
      <c r="D475" s="23">
        <v>19120.61</v>
      </c>
      <c r="E475" s="23">
        <v>27175.668536600602</v>
      </c>
      <c r="F475" s="16"/>
      <c r="G475" s="16"/>
      <c r="I475" s="16"/>
      <c r="J475" s="16"/>
      <c r="K475" s="16"/>
      <c r="L475" s="16"/>
      <c r="N475" s="85">
        <f t="shared" si="42"/>
        <v>27175.668536600602</v>
      </c>
      <c r="O475" s="85">
        <f t="shared" si="43"/>
        <v>10337</v>
      </c>
      <c r="P475" s="85">
        <f t="shared" si="44"/>
        <v>1500</v>
      </c>
      <c r="V475" s="16"/>
      <c r="W475" s="16"/>
      <c r="AA475" s="16"/>
      <c r="AB475" s="16"/>
      <c r="AD475" s="22" t="str">
        <f t="shared" si="46"/>
        <v/>
      </c>
      <c r="AE475" s="16"/>
      <c r="AF475" s="34"/>
      <c r="AH475" s="22" t="str">
        <f t="shared" si="47"/>
        <v/>
      </c>
      <c r="AI475" s="16"/>
      <c r="AJ475" s="34"/>
      <c r="AK475" s="34"/>
      <c r="AL475" s="34"/>
      <c r="AM475" s="34"/>
      <c r="AN475" s="34"/>
      <c r="AO475" s="34"/>
    </row>
    <row r="476" spans="2:41" x14ac:dyDescent="0.3">
      <c r="B476" s="22">
        <f t="shared" si="45"/>
        <v>1343</v>
      </c>
      <c r="C476" s="16">
        <v>1</v>
      </c>
      <c r="D476" s="23">
        <v>14252.97</v>
      </c>
      <c r="E476" s="23">
        <v>27188.857774548938</v>
      </c>
      <c r="F476" s="16"/>
      <c r="G476" s="16"/>
      <c r="I476" s="16"/>
      <c r="J476" s="16"/>
      <c r="K476" s="16"/>
      <c r="L476" s="16"/>
      <c r="N476" s="85">
        <f t="shared" si="42"/>
        <v>27188.857774548938</v>
      </c>
      <c r="O476" s="85">
        <f t="shared" si="43"/>
        <v>10337</v>
      </c>
      <c r="P476" s="85">
        <f t="shared" si="44"/>
        <v>1500</v>
      </c>
      <c r="V476" s="16"/>
      <c r="W476" s="16"/>
      <c r="AA476" s="16"/>
      <c r="AB476" s="16"/>
      <c r="AD476" s="22" t="str">
        <f t="shared" si="46"/>
        <v/>
      </c>
      <c r="AE476" s="16"/>
      <c r="AF476" s="34"/>
      <c r="AH476" s="22" t="str">
        <f t="shared" si="47"/>
        <v/>
      </c>
      <c r="AI476" s="16"/>
      <c r="AJ476" s="34"/>
      <c r="AK476" s="34"/>
      <c r="AL476" s="34"/>
      <c r="AM476" s="34"/>
      <c r="AN476" s="34"/>
      <c r="AO476" s="34"/>
    </row>
    <row r="477" spans="2:41" x14ac:dyDescent="0.3">
      <c r="B477" s="22">
        <f t="shared" si="45"/>
        <v>1344</v>
      </c>
      <c r="C477" s="16">
        <v>1</v>
      </c>
      <c r="D477" s="23">
        <v>13193.63</v>
      </c>
      <c r="E477" s="23">
        <v>27357.620157632715</v>
      </c>
      <c r="F477" s="16"/>
      <c r="G477" s="16"/>
      <c r="I477" s="16"/>
      <c r="J477" s="16"/>
      <c r="K477" s="16"/>
      <c r="L477" s="16"/>
      <c r="N477" s="85">
        <f t="shared" si="42"/>
        <v>27357.620157632715</v>
      </c>
      <c r="O477" s="85">
        <f t="shared" si="43"/>
        <v>10337</v>
      </c>
      <c r="P477" s="85">
        <f t="shared" si="44"/>
        <v>1500</v>
      </c>
      <c r="V477" s="16"/>
      <c r="W477" s="16"/>
      <c r="AA477" s="16"/>
      <c r="AB477" s="16"/>
      <c r="AD477" s="22" t="str">
        <f t="shared" si="46"/>
        <v/>
      </c>
      <c r="AE477" s="16"/>
      <c r="AF477" s="34"/>
      <c r="AH477" s="22" t="str">
        <f t="shared" si="47"/>
        <v/>
      </c>
      <c r="AI477" s="16"/>
      <c r="AJ477" s="34"/>
      <c r="AK477" s="34"/>
      <c r="AL477" s="34"/>
      <c r="AM477" s="34"/>
      <c r="AN477" s="34"/>
      <c r="AO477" s="34"/>
    </row>
    <row r="478" spans="2:41" x14ac:dyDescent="0.3">
      <c r="B478" s="22">
        <f t="shared" si="45"/>
        <v>1345</v>
      </c>
      <c r="C478" s="16">
        <v>1</v>
      </c>
      <c r="D478" s="23">
        <v>19288.580000000002</v>
      </c>
      <c r="E478" s="23">
        <v>27414.400305309489</v>
      </c>
      <c r="F478" s="16"/>
      <c r="G478" s="16"/>
      <c r="I478" s="16"/>
      <c r="J478" s="16"/>
      <c r="K478" s="16"/>
      <c r="L478" s="16"/>
      <c r="N478" s="85">
        <f t="shared" si="42"/>
        <v>27414.400305309489</v>
      </c>
      <c r="O478" s="85">
        <f t="shared" si="43"/>
        <v>10337</v>
      </c>
      <c r="P478" s="85">
        <f t="shared" si="44"/>
        <v>1500</v>
      </c>
      <c r="V478" s="16"/>
      <c r="W478" s="16"/>
      <c r="AA478" s="16"/>
      <c r="AB478" s="16"/>
      <c r="AD478" s="22" t="str">
        <f t="shared" si="46"/>
        <v/>
      </c>
      <c r="AE478" s="16"/>
      <c r="AF478" s="34"/>
      <c r="AH478" s="22" t="str">
        <f t="shared" si="47"/>
        <v/>
      </c>
      <c r="AI478" s="16"/>
      <c r="AJ478" s="34"/>
      <c r="AK478" s="34"/>
      <c r="AL478" s="34"/>
      <c r="AM478" s="34"/>
      <c r="AN478" s="34"/>
      <c r="AO478" s="34"/>
    </row>
    <row r="479" spans="2:41" x14ac:dyDescent="0.3">
      <c r="B479" s="22">
        <f t="shared" si="45"/>
        <v>1346</v>
      </c>
      <c r="C479" s="16">
        <v>1</v>
      </c>
      <c r="D479" s="23">
        <v>13248.4</v>
      </c>
      <c r="E479" s="23">
        <v>27471.18836107889</v>
      </c>
      <c r="F479" s="16"/>
      <c r="G479" s="16"/>
      <c r="I479" s="16"/>
      <c r="J479" s="16"/>
      <c r="K479" s="16"/>
      <c r="L479" s="16"/>
      <c r="N479" s="85">
        <f t="shared" si="42"/>
        <v>27471.18836107889</v>
      </c>
      <c r="O479" s="85">
        <f t="shared" si="43"/>
        <v>10337</v>
      </c>
      <c r="P479" s="85">
        <f t="shared" si="44"/>
        <v>1500</v>
      </c>
      <c r="V479" s="16"/>
      <c r="W479" s="16"/>
      <c r="AA479" s="16"/>
      <c r="AB479" s="16"/>
      <c r="AD479" s="22" t="str">
        <f t="shared" si="46"/>
        <v/>
      </c>
      <c r="AE479" s="16"/>
      <c r="AF479" s="34"/>
      <c r="AH479" s="22" t="str">
        <f t="shared" si="47"/>
        <v/>
      </c>
      <c r="AI479" s="16"/>
      <c r="AJ479" s="34"/>
      <c r="AK479" s="34"/>
      <c r="AL479" s="34"/>
      <c r="AM479" s="34"/>
      <c r="AN479" s="34"/>
      <c r="AO479" s="34"/>
    </row>
    <row r="480" spans="2:41" x14ac:dyDescent="0.3">
      <c r="B480" s="22">
        <f t="shared" si="45"/>
        <v>1347</v>
      </c>
      <c r="C480" s="16">
        <v>1</v>
      </c>
      <c r="D480" s="23">
        <v>15004.9</v>
      </c>
      <c r="E480" s="23">
        <v>27496.856501313552</v>
      </c>
      <c r="F480" s="16"/>
      <c r="G480" s="16"/>
      <c r="I480" s="16"/>
      <c r="J480" s="16"/>
      <c r="K480" s="16"/>
      <c r="L480" s="16"/>
      <c r="N480" s="85">
        <f t="shared" si="42"/>
        <v>27496.856501313552</v>
      </c>
      <c r="O480" s="85">
        <f t="shared" si="43"/>
        <v>10337</v>
      </c>
      <c r="P480" s="85">
        <f t="shared" si="44"/>
        <v>1500</v>
      </c>
      <c r="V480" s="16"/>
      <c r="W480" s="16"/>
      <c r="AA480" s="16"/>
      <c r="AB480" s="16"/>
      <c r="AD480" s="22" t="str">
        <f t="shared" si="46"/>
        <v/>
      </c>
      <c r="AE480" s="16"/>
      <c r="AF480" s="34"/>
      <c r="AH480" s="22" t="str">
        <f t="shared" si="47"/>
        <v/>
      </c>
      <c r="AI480" s="16"/>
      <c r="AJ480" s="34"/>
      <c r="AK480" s="34"/>
      <c r="AL480" s="34"/>
      <c r="AM480" s="34"/>
      <c r="AN480" s="34"/>
      <c r="AO480" s="34"/>
    </row>
    <row r="481" spans="2:41" x14ac:dyDescent="0.3">
      <c r="B481" s="22">
        <f t="shared" si="45"/>
        <v>1348</v>
      </c>
      <c r="C481" s="16">
        <v>1</v>
      </c>
      <c r="D481" s="23">
        <v>13391.81</v>
      </c>
      <c r="E481" s="23">
        <v>27516.301611088744</v>
      </c>
      <c r="F481" s="16"/>
      <c r="G481" s="16"/>
      <c r="I481" s="16"/>
      <c r="J481" s="16"/>
      <c r="K481" s="16"/>
      <c r="L481" s="16"/>
      <c r="N481" s="85">
        <f t="shared" si="42"/>
        <v>27516.301611088744</v>
      </c>
      <c r="O481" s="85">
        <f t="shared" si="43"/>
        <v>10337</v>
      </c>
      <c r="P481" s="85">
        <f t="shared" si="44"/>
        <v>1500</v>
      </c>
      <c r="V481" s="16"/>
      <c r="W481" s="16"/>
      <c r="AA481" s="16"/>
      <c r="AB481" s="16"/>
      <c r="AD481" s="22" t="str">
        <f t="shared" si="46"/>
        <v/>
      </c>
      <c r="AE481" s="16"/>
      <c r="AF481" s="34"/>
      <c r="AH481" s="22" t="str">
        <f t="shared" si="47"/>
        <v/>
      </c>
      <c r="AI481" s="16"/>
      <c r="AJ481" s="34"/>
      <c r="AK481" s="34"/>
      <c r="AL481" s="34"/>
      <c r="AM481" s="34"/>
      <c r="AN481" s="34"/>
      <c r="AO481" s="34"/>
    </row>
    <row r="482" spans="2:41" x14ac:dyDescent="0.3">
      <c r="B482" s="22">
        <f t="shared" si="45"/>
        <v>1349</v>
      </c>
      <c r="C482" s="16">
        <v>1</v>
      </c>
      <c r="D482" s="23">
        <v>13302.99</v>
      </c>
      <c r="E482" s="23">
        <v>27584.38332595248</v>
      </c>
      <c r="F482" s="16"/>
      <c r="G482" s="16"/>
      <c r="I482" s="16"/>
      <c r="J482" s="16"/>
      <c r="K482" s="16"/>
      <c r="L482" s="16"/>
      <c r="N482" s="85">
        <f t="shared" si="42"/>
        <v>27584.38332595248</v>
      </c>
      <c r="O482" s="85">
        <f t="shared" si="43"/>
        <v>10337</v>
      </c>
      <c r="P482" s="85">
        <f t="shared" si="44"/>
        <v>1500</v>
      </c>
      <c r="V482" s="16"/>
      <c r="W482" s="16"/>
      <c r="AA482" s="16"/>
      <c r="AB482" s="16"/>
      <c r="AD482" s="22" t="str">
        <f t="shared" si="46"/>
        <v/>
      </c>
      <c r="AE482" s="16"/>
      <c r="AF482" s="34"/>
      <c r="AH482" s="22" t="str">
        <f t="shared" si="47"/>
        <v/>
      </c>
      <c r="AI482" s="16"/>
      <c r="AJ482" s="34"/>
      <c r="AK482" s="34"/>
      <c r="AL482" s="34"/>
      <c r="AM482" s="34"/>
      <c r="AN482" s="34"/>
      <c r="AO482" s="34"/>
    </row>
    <row r="483" spans="2:41" x14ac:dyDescent="0.3">
      <c r="B483" s="22">
        <f t="shared" si="45"/>
        <v>1353</v>
      </c>
      <c r="C483" s="16">
        <v>4</v>
      </c>
      <c r="D483" s="23">
        <v>24213.822499999998</v>
      </c>
      <c r="E483" s="23">
        <v>27609.517296441336</v>
      </c>
      <c r="F483" s="16"/>
      <c r="G483" s="16"/>
      <c r="I483" s="16"/>
      <c r="J483" s="16"/>
      <c r="K483" s="16"/>
      <c r="L483" s="16"/>
      <c r="N483" s="85">
        <f t="shared" si="42"/>
        <v>110438.06918576534</v>
      </c>
      <c r="O483" s="85">
        <f t="shared" si="43"/>
        <v>41348</v>
      </c>
      <c r="P483" s="85">
        <f t="shared" si="44"/>
        <v>6000</v>
      </c>
      <c r="V483" s="16"/>
      <c r="W483" s="16"/>
      <c r="AA483" s="16"/>
      <c r="AB483" s="16"/>
      <c r="AD483" s="22" t="str">
        <f t="shared" si="46"/>
        <v/>
      </c>
      <c r="AE483" s="16"/>
      <c r="AF483" s="34"/>
      <c r="AH483" s="22" t="str">
        <f t="shared" si="47"/>
        <v/>
      </c>
      <c r="AI483" s="16"/>
      <c r="AJ483" s="34"/>
      <c r="AK483" s="34"/>
      <c r="AL483" s="34"/>
      <c r="AM483" s="34"/>
      <c r="AN483" s="34"/>
      <c r="AO483" s="34"/>
    </row>
    <row r="484" spans="2:41" x14ac:dyDescent="0.3">
      <c r="B484" s="22">
        <f t="shared" si="45"/>
        <v>1354</v>
      </c>
      <c r="C484" s="16">
        <v>1</v>
      </c>
      <c r="D484" s="23">
        <v>15850.54</v>
      </c>
      <c r="E484" s="23">
        <v>27665.088346570072</v>
      </c>
      <c r="F484" s="16"/>
      <c r="G484" s="16"/>
      <c r="I484" s="16"/>
      <c r="J484" s="16"/>
      <c r="K484" s="16"/>
      <c r="L484" s="16"/>
      <c r="N484" s="85">
        <f t="shared" si="42"/>
        <v>27665.088346570072</v>
      </c>
      <c r="O484" s="85">
        <f t="shared" si="43"/>
        <v>10337</v>
      </c>
      <c r="P484" s="85">
        <f t="shared" si="44"/>
        <v>1500</v>
      </c>
      <c r="V484" s="16"/>
      <c r="W484" s="16"/>
      <c r="AA484" s="16"/>
      <c r="AB484" s="16"/>
      <c r="AD484" s="22" t="str">
        <f t="shared" si="46"/>
        <v/>
      </c>
      <c r="AE484" s="16"/>
      <c r="AF484" s="34"/>
      <c r="AH484" s="22" t="str">
        <f t="shared" si="47"/>
        <v/>
      </c>
      <c r="AI484" s="16"/>
      <c r="AJ484" s="34"/>
      <c r="AK484" s="34"/>
      <c r="AL484" s="34"/>
      <c r="AM484" s="34"/>
      <c r="AN484" s="34"/>
      <c r="AO484" s="34"/>
    </row>
    <row r="485" spans="2:41" x14ac:dyDescent="0.3">
      <c r="B485" s="22">
        <f t="shared" si="45"/>
        <v>1355</v>
      </c>
      <c r="C485" s="16">
        <v>1</v>
      </c>
      <c r="D485" s="23">
        <v>14541.97</v>
      </c>
      <c r="E485" s="23">
        <v>27740.151988796537</v>
      </c>
      <c r="F485" s="16"/>
      <c r="G485" s="16"/>
      <c r="I485" s="16"/>
      <c r="J485" s="16"/>
      <c r="K485" s="16"/>
      <c r="L485" s="16"/>
      <c r="N485" s="85">
        <f t="shared" si="42"/>
        <v>27740.151988796537</v>
      </c>
      <c r="O485" s="85">
        <f t="shared" si="43"/>
        <v>10337</v>
      </c>
      <c r="P485" s="85">
        <f t="shared" si="44"/>
        <v>1500</v>
      </c>
      <c r="V485" s="16"/>
      <c r="W485" s="16"/>
      <c r="AA485" s="16"/>
      <c r="AB485" s="16"/>
      <c r="AD485" s="22" t="str">
        <f t="shared" si="46"/>
        <v/>
      </c>
      <c r="AE485" s="16"/>
      <c r="AF485" s="34"/>
      <c r="AH485" s="22" t="str">
        <f t="shared" si="47"/>
        <v/>
      </c>
      <c r="AI485" s="16"/>
      <c r="AJ485" s="34"/>
      <c r="AK485" s="34"/>
      <c r="AL485" s="34"/>
      <c r="AM485" s="34"/>
      <c r="AN485" s="34"/>
      <c r="AO485" s="34"/>
    </row>
    <row r="486" spans="2:41" x14ac:dyDescent="0.3">
      <c r="B486" s="22">
        <f t="shared" si="45"/>
        <v>1356</v>
      </c>
      <c r="C486" s="16">
        <v>1</v>
      </c>
      <c r="D486" s="23">
        <v>15958.95</v>
      </c>
      <c r="E486" s="23">
        <v>27854.304122666766</v>
      </c>
      <c r="F486" s="16"/>
      <c r="G486" s="16"/>
      <c r="I486" s="16"/>
      <c r="J486" s="16"/>
      <c r="K486" s="16"/>
      <c r="L486" s="16"/>
      <c r="N486" s="85">
        <f t="shared" si="42"/>
        <v>27854.304122666766</v>
      </c>
      <c r="O486" s="85">
        <f t="shared" si="43"/>
        <v>10337</v>
      </c>
      <c r="P486" s="85">
        <f t="shared" si="44"/>
        <v>1500</v>
      </c>
      <c r="V486" s="16"/>
      <c r="W486" s="16"/>
      <c r="AA486" s="16"/>
      <c r="AB486" s="16"/>
      <c r="AD486" s="22" t="str">
        <f t="shared" si="46"/>
        <v/>
      </c>
      <c r="AE486" s="16"/>
      <c r="AF486" s="34"/>
      <c r="AH486" s="22" t="str">
        <f t="shared" si="47"/>
        <v/>
      </c>
      <c r="AI486" s="16"/>
      <c r="AJ486" s="34"/>
      <c r="AK486" s="34"/>
      <c r="AL486" s="34"/>
      <c r="AM486" s="34"/>
      <c r="AN486" s="34"/>
      <c r="AO486" s="34"/>
    </row>
    <row r="487" spans="2:41" x14ac:dyDescent="0.3">
      <c r="B487" s="22">
        <f t="shared" si="45"/>
        <v>1357</v>
      </c>
      <c r="C487" s="16">
        <v>1</v>
      </c>
      <c r="D487" s="23">
        <v>16211.57</v>
      </c>
      <c r="E487" s="23">
        <v>28295.219991659906</v>
      </c>
      <c r="F487" s="16"/>
      <c r="G487" s="16"/>
      <c r="I487" s="16"/>
      <c r="J487" s="16"/>
      <c r="K487" s="16"/>
      <c r="L487" s="16"/>
      <c r="N487" s="85">
        <f t="shared" si="42"/>
        <v>28295.219991659906</v>
      </c>
      <c r="O487" s="85">
        <f t="shared" si="43"/>
        <v>10337</v>
      </c>
      <c r="P487" s="85">
        <f t="shared" si="44"/>
        <v>1500</v>
      </c>
      <c r="V487" s="16"/>
      <c r="W487" s="16"/>
      <c r="AA487" s="16"/>
      <c r="AB487" s="16"/>
      <c r="AD487" s="22" t="str">
        <f t="shared" si="46"/>
        <v/>
      </c>
      <c r="AE487" s="16"/>
      <c r="AF487" s="34"/>
      <c r="AH487" s="22" t="str">
        <f t="shared" si="47"/>
        <v/>
      </c>
      <c r="AI487" s="16"/>
      <c r="AJ487" s="34"/>
      <c r="AK487" s="34"/>
      <c r="AL487" s="34"/>
      <c r="AM487" s="34"/>
      <c r="AN487" s="34"/>
      <c r="AO487" s="34"/>
    </row>
    <row r="488" spans="2:41" x14ac:dyDescent="0.3">
      <c r="B488" s="22">
        <f t="shared" si="45"/>
        <v>1359</v>
      </c>
      <c r="C488" s="16">
        <v>2</v>
      </c>
      <c r="D488" s="23">
        <v>13671.49</v>
      </c>
      <c r="E488" s="23">
        <v>28348.485625932677</v>
      </c>
      <c r="F488" s="16"/>
      <c r="G488" s="16"/>
      <c r="I488" s="16"/>
      <c r="J488" s="16"/>
      <c r="K488" s="16"/>
      <c r="L488" s="16"/>
      <c r="N488" s="85">
        <f t="shared" si="42"/>
        <v>56696.971251865354</v>
      </c>
      <c r="O488" s="85">
        <f t="shared" si="43"/>
        <v>20674</v>
      </c>
      <c r="P488" s="85">
        <f t="shared" si="44"/>
        <v>3000</v>
      </c>
      <c r="V488" s="16"/>
      <c r="W488" s="16"/>
      <c r="AA488" s="16"/>
      <c r="AB488" s="16"/>
      <c r="AD488" s="22" t="str">
        <f t="shared" si="46"/>
        <v/>
      </c>
      <c r="AE488" s="16"/>
      <c r="AF488" s="34"/>
      <c r="AH488" s="22" t="str">
        <f t="shared" si="47"/>
        <v/>
      </c>
      <c r="AI488" s="16"/>
      <c r="AJ488" s="34"/>
      <c r="AK488" s="34"/>
      <c r="AL488" s="34"/>
      <c r="AM488" s="34"/>
      <c r="AN488" s="34"/>
      <c r="AO488" s="34"/>
    </row>
    <row r="489" spans="2:41" x14ac:dyDescent="0.3">
      <c r="B489" s="22">
        <f t="shared" si="45"/>
        <v>1360</v>
      </c>
      <c r="C489" s="16">
        <v>1</v>
      </c>
      <c r="D489" s="23">
        <v>13863.86</v>
      </c>
      <c r="E489" s="23">
        <v>28486.228019506605</v>
      </c>
      <c r="F489" s="16"/>
      <c r="G489" s="16"/>
      <c r="I489" s="16"/>
      <c r="J489" s="16"/>
      <c r="K489" s="16"/>
      <c r="L489" s="16"/>
      <c r="N489" s="85">
        <f t="shared" si="42"/>
        <v>28486.228019506605</v>
      </c>
      <c r="O489" s="85">
        <f t="shared" si="43"/>
        <v>10337</v>
      </c>
      <c r="P489" s="85">
        <f t="shared" si="44"/>
        <v>1500</v>
      </c>
      <c r="V489" s="16"/>
      <c r="W489" s="16"/>
      <c r="AA489" s="16"/>
      <c r="AB489" s="16"/>
      <c r="AD489" s="22" t="str">
        <f t="shared" si="46"/>
        <v/>
      </c>
      <c r="AE489" s="16"/>
      <c r="AF489" s="34"/>
      <c r="AH489" s="22" t="str">
        <f t="shared" si="47"/>
        <v/>
      </c>
      <c r="AI489" s="16"/>
      <c r="AJ489" s="34"/>
      <c r="AK489" s="34"/>
      <c r="AL489" s="34"/>
      <c r="AM489" s="34"/>
      <c r="AN489" s="34"/>
      <c r="AO489" s="34"/>
    </row>
    <row r="490" spans="2:41" x14ac:dyDescent="0.3">
      <c r="B490" s="22">
        <f t="shared" si="45"/>
        <v>1361</v>
      </c>
      <c r="C490" s="16">
        <v>1</v>
      </c>
      <c r="D490" s="23">
        <v>14464.37</v>
      </c>
      <c r="E490" s="23">
        <v>28781.011410987907</v>
      </c>
      <c r="F490" s="16"/>
      <c r="G490" s="16"/>
      <c r="I490" s="16"/>
      <c r="J490" s="16"/>
      <c r="K490" s="16"/>
      <c r="L490" s="16"/>
      <c r="N490" s="85">
        <f t="shared" si="42"/>
        <v>28781.011410987907</v>
      </c>
      <c r="O490" s="85">
        <f t="shared" si="43"/>
        <v>10337</v>
      </c>
      <c r="P490" s="85">
        <f t="shared" si="44"/>
        <v>1500</v>
      </c>
      <c r="V490" s="16"/>
      <c r="W490" s="16"/>
      <c r="AA490" s="16"/>
      <c r="AB490" s="16"/>
      <c r="AD490" s="22" t="str">
        <f t="shared" si="46"/>
        <v/>
      </c>
      <c r="AE490" s="16"/>
      <c r="AF490" s="34"/>
      <c r="AH490" s="22" t="str">
        <f t="shared" si="47"/>
        <v/>
      </c>
      <c r="AI490" s="16"/>
      <c r="AJ490" s="34"/>
      <c r="AK490" s="34"/>
      <c r="AL490" s="34"/>
      <c r="AM490" s="34"/>
      <c r="AN490" s="34"/>
      <c r="AO490" s="34"/>
    </row>
    <row r="491" spans="2:41" x14ac:dyDescent="0.3">
      <c r="B491" s="22">
        <f t="shared" si="45"/>
        <v>1362</v>
      </c>
      <c r="C491" s="16">
        <v>1</v>
      </c>
      <c r="D491" s="23">
        <v>17659.990000000002</v>
      </c>
      <c r="E491" s="23">
        <v>29397.363790052837</v>
      </c>
      <c r="F491" s="16"/>
      <c r="G491" s="16"/>
      <c r="I491" s="16"/>
      <c r="J491" s="16"/>
      <c r="K491" s="16"/>
      <c r="L491" s="16"/>
      <c r="N491" s="85">
        <f t="shared" si="42"/>
        <v>29397.363790052837</v>
      </c>
      <c r="O491" s="85">
        <f t="shared" si="43"/>
        <v>10337</v>
      </c>
      <c r="P491" s="85">
        <f t="shared" si="44"/>
        <v>1500</v>
      </c>
      <c r="V491" s="16"/>
      <c r="W491" s="16"/>
      <c r="AA491" s="16"/>
      <c r="AB491" s="16"/>
      <c r="AD491" s="22" t="str">
        <f t="shared" si="46"/>
        <v/>
      </c>
      <c r="AE491" s="16"/>
      <c r="AF491" s="34"/>
      <c r="AH491" s="22" t="str">
        <f t="shared" si="47"/>
        <v/>
      </c>
      <c r="AI491" s="16"/>
      <c r="AJ491" s="34"/>
      <c r="AK491" s="34"/>
      <c r="AL491" s="34"/>
      <c r="AM491" s="34"/>
      <c r="AN491" s="34"/>
      <c r="AO491" s="34"/>
    </row>
    <row r="492" spans="2:41" x14ac:dyDescent="0.3">
      <c r="B492" s="22">
        <f t="shared" si="45"/>
        <v>1363</v>
      </c>
      <c r="C492" s="16">
        <v>1</v>
      </c>
      <c r="D492" s="23">
        <v>14787.45</v>
      </c>
      <c r="E492" s="23">
        <v>29423.871706089736</v>
      </c>
      <c r="F492" s="16"/>
      <c r="G492" s="16"/>
      <c r="I492" s="16"/>
      <c r="J492" s="16"/>
      <c r="K492" s="16"/>
      <c r="L492" s="16"/>
      <c r="N492" s="85">
        <f t="shared" si="42"/>
        <v>29423.871706089736</v>
      </c>
      <c r="O492" s="85">
        <f t="shared" si="43"/>
        <v>10337</v>
      </c>
      <c r="P492" s="85">
        <f t="shared" si="44"/>
        <v>1500</v>
      </c>
      <c r="V492" s="16"/>
      <c r="W492" s="16"/>
      <c r="AA492" s="16"/>
      <c r="AB492" s="16"/>
      <c r="AD492" s="22" t="str">
        <f t="shared" si="46"/>
        <v/>
      </c>
      <c r="AE492" s="16"/>
      <c r="AF492" s="34"/>
      <c r="AH492" s="22" t="str">
        <f t="shared" si="47"/>
        <v/>
      </c>
      <c r="AI492" s="16"/>
      <c r="AJ492" s="34"/>
      <c r="AK492" s="34"/>
      <c r="AL492" s="34"/>
      <c r="AM492" s="34"/>
      <c r="AN492" s="34"/>
      <c r="AO492" s="34"/>
    </row>
    <row r="493" spans="2:41" x14ac:dyDescent="0.3">
      <c r="B493" s="22">
        <f t="shared" si="45"/>
        <v>1364</v>
      </c>
      <c r="C493" s="16">
        <v>1</v>
      </c>
      <c r="D493" s="23">
        <v>14915.5</v>
      </c>
      <c r="E493" s="23">
        <v>29678.663896221555</v>
      </c>
      <c r="F493" s="16"/>
      <c r="G493" s="16"/>
      <c r="I493" s="16"/>
      <c r="J493" s="16"/>
      <c r="K493" s="16"/>
      <c r="L493" s="16"/>
      <c r="N493" s="85">
        <f t="shared" si="42"/>
        <v>29678.663896221555</v>
      </c>
      <c r="O493" s="85">
        <f t="shared" si="43"/>
        <v>10337</v>
      </c>
      <c r="P493" s="85">
        <f t="shared" si="44"/>
        <v>1500</v>
      </c>
      <c r="V493" s="16"/>
      <c r="W493" s="16"/>
      <c r="AA493" s="16"/>
      <c r="AB493" s="16"/>
      <c r="AD493" s="22" t="str">
        <f t="shared" si="46"/>
        <v/>
      </c>
      <c r="AE493" s="16"/>
      <c r="AF493" s="34"/>
      <c r="AH493" s="22" t="str">
        <f t="shared" si="47"/>
        <v/>
      </c>
      <c r="AI493" s="16"/>
      <c r="AJ493" s="34"/>
      <c r="AK493" s="34"/>
      <c r="AL493" s="34"/>
      <c r="AM493" s="34"/>
      <c r="AN493" s="34"/>
      <c r="AO493" s="34"/>
    </row>
    <row r="494" spans="2:41" x14ac:dyDescent="0.3">
      <c r="B494" s="22">
        <f t="shared" si="45"/>
        <v>1365</v>
      </c>
      <c r="C494" s="16">
        <v>1</v>
      </c>
      <c r="D494" s="23">
        <v>17091.580000000002</v>
      </c>
      <c r="E494" s="23">
        <v>29831.16478570889</v>
      </c>
      <c r="F494" s="16"/>
      <c r="G494" s="16"/>
      <c r="I494" s="16"/>
      <c r="J494" s="16"/>
      <c r="K494" s="16"/>
      <c r="L494" s="16"/>
      <c r="N494" s="85">
        <f t="shared" si="42"/>
        <v>29831.16478570889</v>
      </c>
      <c r="O494" s="85">
        <f t="shared" si="43"/>
        <v>10337</v>
      </c>
      <c r="P494" s="85">
        <f t="shared" si="44"/>
        <v>1500</v>
      </c>
      <c r="V494" s="16"/>
      <c r="W494" s="16"/>
      <c r="AA494" s="16"/>
      <c r="AB494" s="16"/>
      <c r="AD494" s="22" t="str">
        <f t="shared" si="46"/>
        <v/>
      </c>
      <c r="AE494" s="16"/>
      <c r="AF494" s="34"/>
      <c r="AH494" s="22" t="str">
        <f t="shared" si="47"/>
        <v/>
      </c>
      <c r="AI494" s="16"/>
      <c r="AJ494" s="34"/>
      <c r="AK494" s="34"/>
      <c r="AL494" s="34"/>
      <c r="AM494" s="34"/>
      <c r="AN494" s="34"/>
      <c r="AO494" s="34"/>
    </row>
    <row r="495" spans="2:41" x14ac:dyDescent="0.3">
      <c r="B495" s="22">
        <f t="shared" si="45"/>
        <v>1366</v>
      </c>
      <c r="C495" s="16">
        <v>1</v>
      </c>
      <c r="D495" s="23">
        <v>17091.96</v>
      </c>
      <c r="E495" s="23">
        <v>29831.828027060394</v>
      </c>
      <c r="F495" s="16"/>
      <c r="G495" s="16"/>
      <c r="I495" s="16"/>
      <c r="J495" s="16"/>
      <c r="K495" s="16"/>
      <c r="L495" s="16"/>
      <c r="N495" s="85">
        <f t="shared" si="42"/>
        <v>29831.828027060394</v>
      </c>
      <c r="O495" s="85">
        <f t="shared" si="43"/>
        <v>10337</v>
      </c>
      <c r="P495" s="85">
        <f t="shared" si="44"/>
        <v>1500</v>
      </c>
      <c r="V495" s="16"/>
      <c r="W495" s="16"/>
      <c r="AA495" s="16"/>
      <c r="AB495" s="16"/>
      <c r="AD495" s="22" t="str">
        <f t="shared" si="46"/>
        <v/>
      </c>
      <c r="AE495" s="16"/>
      <c r="AF495" s="34"/>
      <c r="AH495" s="22" t="str">
        <f t="shared" si="47"/>
        <v/>
      </c>
      <c r="AI495" s="16"/>
      <c r="AJ495" s="34"/>
      <c r="AK495" s="34"/>
      <c r="AL495" s="34"/>
      <c r="AM495" s="34"/>
      <c r="AN495" s="34"/>
      <c r="AO495" s="34"/>
    </row>
    <row r="496" spans="2:41" x14ac:dyDescent="0.3">
      <c r="B496" s="22">
        <f t="shared" si="45"/>
        <v>1367</v>
      </c>
      <c r="C496" s="16">
        <v>1</v>
      </c>
      <c r="D496" s="23">
        <v>14614.13</v>
      </c>
      <c r="E496" s="23">
        <v>30027.816170006914</v>
      </c>
      <c r="F496" s="16"/>
      <c r="G496" s="16"/>
      <c r="I496" s="16"/>
      <c r="J496" s="16"/>
      <c r="K496" s="16"/>
      <c r="L496" s="16"/>
      <c r="N496" s="85">
        <f t="shared" si="42"/>
        <v>30027.816170006914</v>
      </c>
      <c r="O496" s="85">
        <f t="shared" si="43"/>
        <v>10337</v>
      </c>
      <c r="P496" s="85">
        <f t="shared" si="44"/>
        <v>1500</v>
      </c>
      <c r="V496" s="16"/>
      <c r="W496" s="16"/>
      <c r="AA496" s="16"/>
      <c r="AB496" s="16"/>
      <c r="AD496" s="22" t="str">
        <f t="shared" si="46"/>
        <v/>
      </c>
      <c r="AE496" s="16"/>
      <c r="AF496" s="34"/>
      <c r="AH496" s="22" t="str">
        <f t="shared" si="47"/>
        <v/>
      </c>
      <c r="AI496" s="16"/>
      <c r="AJ496" s="34"/>
      <c r="AK496" s="34"/>
      <c r="AL496" s="34"/>
      <c r="AM496" s="34"/>
      <c r="AN496" s="34"/>
      <c r="AO496" s="34"/>
    </row>
    <row r="497" spans="2:41" x14ac:dyDescent="0.3">
      <c r="B497" s="22">
        <f t="shared" si="45"/>
        <v>1368</v>
      </c>
      <c r="C497" s="16">
        <v>1</v>
      </c>
      <c r="D497" s="23">
        <v>14532.51</v>
      </c>
      <c r="E497" s="23">
        <v>30133.851602401999</v>
      </c>
      <c r="F497" s="16"/>
      <c r="G497" s="16"/>
      <c r="I497" s="16"/>
      <c r="J497" s="16"/>
      <c r="K497" s="16"/>
      <c r="L497" s="16"/>
      <c r="N497" s="85">
        <f t="shared" si="42"/>
        <v>30133.851602401999</v>
      </c>
      <c r="O497" s="85">
        <f t="shared" si="43"/>
        <v>10337</v>
      </c>
      <c r="P497" s="85">
        <f t="shared" si="44"/>
        <v>1500</v>
      </c>
      <c r="V497" s="16"/>
      <c r="W497" s="16"/>
      <c r="AA497" s="16"/>
      <c r="AB497" s="16"/>
      <c r="AD497" s="22" t="str">
        <f t="shared" si="46"/>
        <v/>
      </c>
      <c r="AE497" s="16"/>
      <c r="AF497" s="34"/>
      <c r="AH497" s="22" t="str">
        <f t="shared" si="47"/>
        <v/>
      </c>
      <c r="AI497" s="16"/>
      <c r="AJ497" s="34"/>
      <c r="AK497" s="34"/>
      <c r="AL497" s="34"/>
      <c r="AM497" s="34"/>
      <c r="AN497" s="34"/>
      <c r="AO497" s="34"/>
    </row>
    <row r="498" spans="2:41" x14ac:dyDescent="0.3">
      <c r="B498" s="22">
        <f t="shared" si="45"/>
        <v>1370</v>
      </c>
      <c r="C498" s="16">
        <v>2</v>
      </c>
      <c r="D498" s="23">
        <v>21456.21</v>
      </c>
      <c r="E498" s="23">
        <v>30495.201304335747</v>
      </c>
      <c r="F498" s="16"/>
      <c r="G498" s="16"/>
      <c r="I498" s="16"/>
      <c r="J498" s="16"/>
      <c r="K498" s="16"/>
      <c r="L498" s="16"/>
      <c r="N498" s="85">
        <f t="shared" si="42"/>
        <v>60990.402608671495</v>
      </c>
      <c r="O498" s="85">
        <f t="shared" si="43"/>
        <v>20674</v>
      </c>
      <c r="P498" s="85">
        <f t="shared" si="44"/>
        <v>3000</v>
      </c>
      <c r="V498" s="16"/>
      <c r="W498" s="16"/>
      <c r="AA498" s="16"/>
      <c r="AB498" s="16"/>
      <c r="AD498" s="22" t="str">
        <f t="shared" si="46"/>
        <v/>
      </c>
      <c r="AE498" s="16"/>
      <c r="AF498" s="34"/>
      <c r="AH498" s="22" t="str">
        <f t="shared" si="47"/>
        <v/>
      </c>
      <c r="AI498" s="16"/>
      <c r="AJ498" s="34"/>
      <c r="AK498" s="34"/>
      <c r="AL498" s="34"/>
      <c r="AM498" s="34"/>
      <c r="AN498" s="34"/>
      <c r="AO498" s="34"/>
    </row>
    <row r="499" spans="2:41" x14ac:dyDescent="0.3">
      <c r="B499" s="22">
        <f t="shared" si="45"/>
        <v>1371</v>
      </c>
      <c r="C499" s="16">
        <v>1</v>
      </c>
      <c r="D499" s="23">
        <v>14879.81</v>
      </c>
      <c r="E499" s="23">
        <v>30573.711834001107</v>
      </c>
      <c r="F499" s="16"/>
      <c r="G499" s="16"/>
      <c r="I499" s="16"/>
      <c r="J499" s="16"/>
      <c r="K499" s="16"/>
      <c r="L499" s="16"/>
      <c r="N499" s="85">
        <f t="shared" si="42"/>
        <v>30573.711834001107</v>
      </c>
      <c r="O499" s="85">
        <f t="shared" si="43"/>
        <v>10337</v>
      </c>
      <c r="P499" s="85">
        <f t="shared" si="44"/>
        <v>1500</v>
      </c>
      <c r="V499" s="16"/>
      <c r="W499" s="16"/>
      <c r="AA499" s="16"/>
      <c r="AB499" s="16"/>
      <c r="AD499" s="22" t="str">
        <f t="shared" si="46"/>
        <v/>
      </c>
      <c r="AE499" s="16"/>
      <c r="AF499" s="34"/>
      <c r="AH499" s="22" t="str">
        <f t="shared" si="47"/>
        <v/>
      </c>
      <c r="AI499" s="16"/>
      <c r="AJ499" s="34"/>
      <c r="AK499" s="34"/>
      <c r="AL499" s="34"/>
      <c r="AM499" s="34"/>
      <c r="AN499" s="34"/>
      <c r="AO499" s="34"/>
    </row>
    <row r="500" spans="2:41" x14ac:dyDescent="0.3">
      <c r="B500" s="22">
        <f t="shared" si="45"/>
        <v>1372</v>
      </c>
      <c r="C500" s="16">
        <v>1</v>
      </c>
      <c r="D500" s="23">
        <v>15053.67</v>
      </c>
      <c r="E500" s="23">
        <v>31214.501682884158</v>
      </c>
      <c r="F500" s="16"/>
      <c r="G500" s="16"/>
      <c r="I500" s="16"/>
      <c r="J500" s="16"/>
      <c r="K500" s="16"/>
      <c r="L500" s="16"/>
      <c r="N500" s="85">
        <f t="shared" si="42"/>
        <v>31214.501682884158</v>
      </c>
      <c r="O500" s="85">
        <f t="shared" si="43"/>
        <v>10337</v>
      </c>
      <c r="P500" s="85">
        <f t="shared" si="44"/>
        <v>1500</v>
      </c>
      <c r="V500" s="16"/>
      <c r="W500" s="16"/>
      <c r="AA500" s="16"/>
      <c r="AB500" s="16"/>
      <c r="AD500" s="22" t="str">
        <f t="shared" si="46"/>
        <v/>
      </c>
      <c r="AE500" s="16"/>
      <c r="AF500" s="34"/>
      <c r="AH500" s="22" t="str">
        <f t="shared" si="47"/>
        <v/>
      </c>
      <c r="AI500" s="16"/>
      <c r="AJ500" s="34"/>
      <c r="AK500" s="34"/>
      <c r="AL500" s="34"/>
      <c r="AM500" s="34"/>
      <c r="AN500" s="34"/>
      <c r="AO500" s="34"/>
    </row>
    <row r="501" spans="2:41" x14ac:dyDescent="0.3">
      <c r="B501" s="22">
        <f t="shared" si="45"/>
        <v>1373</v>
      </c>
      <c r="C501" s="16">
        <v>1</v>
      </c>
      <c r="D501" s="23">
        <v>16682.169999999998</v>
      </c>
      <c r="E501" s="23">
        <v>31822.781322127739</v>
      </c>
      <c r="F501" s="16"/>
      <c r="G501" s="16"/>
      <c r="I501" s="16"/>
      <c r="J501" s="16"/>
      <c r="K501" s="16"/>
      <c r="L501" s="16"/>
      <c r="N501" s="85">
        <f t="shared" si="42"/>
        <v>31822.781322127739</v>
      </c>
      <c r="O501" s="85">
        <f t="shared" si="43"/>
        <v>10337</v>
      </c>
      <c r="P501" s="85">
        <f t="shared" si="44"/>
        <v>1500</v>
      </c>
      <c r="V501" s="16"/>
      <c r="W501" s="16"/>
      <c r="AA501" s="16"/>
      <c r="AB501" s="16"/>
      <c r="AD501" s="22" t="str">
        <f t="shared" si="46"/>
        <v/>
      </c>
      <c r="AE501" s="16"/>
      <c r="AF501" s="34"/>
      <c r="AH501" s="22" t="str">
        <f t="shared" si="47"/>
        <v/>
      </c>
      <c r="AI501" s="16"/>
      <c r="AJ501" s="34"/>
      <c r="AK501" s="34"/>
      <c r="AL501" s="34"/>
      <c r="AM501" s="34"/>
      <c r="AN501" s="34"/>
      <c r="AO501" s="34"/>
    </row>
    <row r="502" spans="2:41" x14ac:dyDescent="0.3">
      <c r="B502" s="22">
        <f t="shared" si="45"/>
        <v>1375</v>
      </c>
      <c r="C502" s="16">
        <v>2</v>
      </c>
      <c r="D502" s="23">
        <v>17564.044999999998</v>
      </c>
      <c r="E502" s="23">
        <v>32186.554055516117</v>
      </c>
      <c r="F502" s="16"/>
      <c r="G502" s="16"/>
      <c r="I502" s="16"/>
      <c r="J502" s="16"/>
      <c r="K502" s="16"/>
      <c r="L502" s="16"/>
      <c r="N502" s="85">
        <f t="shared" si="42"/>
        <v>64373.108111032234</v>
      </c>
      <c r="O502" s="85">
        <f t="shared" si="43"/>
        <v>20674</v>
      </c>
      <c r="P502" s="85">
        <f t="shared" si="44"/>
        <v>3000</v>
      </c>
      <c r="V502" s="16"/>
      <c r="W502" s="16"/>
      <c r="AA502" s="16"/>
      <c r="AB502" s="16"/>
      <c r="AD502" s="22" t="str">
        <f t="shared" si="46"/>
        <v/>
      </c>
      <c r="AE502" s="16"/>
      <c r="AF502" s="34"/>
      <c r="AH502" s="22" t="str">
        <f t="shared" si="47"/>
        <v/>
      </c>
      <c r="AI502" s="16"/>
      <c r="AJ502" s="34"/>
      <c r="AK502" s="34"/>
      <c r="AL502" s="34"/>
      <c r="AM502" s="34"/>
      <c r="AN502" s="34"/>
      <c r="AO502" s="34"/>
    </row>
    <row r="503" spans="2:41" x14ac:dyDescent="0.3">
      <c r="B503" s="22">
        <f t="shared" si="45"/>
        <v>1376</v>
      </c>
      <c r="C503" s="16">
        <v>1</v>
      </c>
      <c r="D503" s="23">
        <v>18481.7</v>
      </c>
      <c r="E503" s="23">
        <v>32257.441279275292</v>
      </c>
      <c r="F503" s="16"/>
      <c r="G503" s="16"/>
      <c r="I503" s="16"/>
      <c r="J503" s="16"/>
      <c r="K503" s="16"/>
      <c r="L503" s="16"/>
      <c r="N503" s="85">
        <f t="shared" si="42"/>
        <v>32257.441279275292</v>
      </c>
      <c r="O503" s="85">
        <f t="shared" si="43"/>
        <v>10337</v>
      </c>
      <c r="P503" s="85">
        <f t="shared" si="44"/>
        <v>1500</v>
      </c>
      <c r="V503" s="16"/>
      <c r="W503" s="16"/>
      <c r="AA503" s="16"/>
      <c r="AB503" s="16"/>
      <c r="AD503" s="22" t="str">
        <f t="shared" si="46"/>
        <v/>
      </c>
      <c r="AE503" s="16"/>
      <c r="AF503" s="34"/>
      <c r="AH503" s="22" t="str">
        <f t="shared" si="47"/>
        <v/>
      </c>
      <c r="AI503" s="16"/>
      <c r="AJ503" s="34"/>
      <c r="AK503" s="34"/>
      <c r="AL503" s="34"/>
      <c r="AM503" s="34"/>
      <c r="AN503" s="34"/>
      <c r="AO503" s="34"/>
    </row>
    <row r="504" spans="2:41" x14ac:dyDescent="0.3">
      <c r="B504" s="22">
        <f t="shared" si="45"/>
        <v>1377</v>
      </c>
      <c r="C504" s="16">
        <v>1</v>
      </c>
      <c r="D504" s="23">
        <v>15428.44</v>
      </c>
      <c r="E504" s="23">
        <v>32908.993341226706</v>
      </c>
      <c r="F504" s="16"/>
      <c r="G504" s="16"/>
      <c r="I504" s="16"/>
      <c r="J504" s="16"/>
      <c r="K504" s="16"/>
      <c r="L504" s="16"/>
      <c r="N504" s="85">
        <f t="shared" si="42"/>
        <v>32908.993341226706</v>
      </c>
      <c r="O504" s="85">
        <f t="shared" si="43"/>
        <v>10337</v>
      </c>
      <c r="P504" s="85">
        <f t="shared" si="44"/>
        <v>1500</v>
      </c>
      <c r="V504" s="16"/>
      <c r="W504" s="16"/>
      <c r="AA504" s="16"/>
      <c r="AB504" s="16"/>
      <c r="AD504" s="22" t="str">
        <f t="shared" si="46"/>
        <v/>
      </c>
      <c r="AE504" s="16"/>
      <c r="AF504" s="34"/>
      <c r="AH504" s="22" t="str">
        <f t="shared" si="47"/>
        <v/>
      </c>
      <c r="AI504" s="16"/>
      <c r="AJ504" s="34"/>
      <c r="AK504" s="34"/>
      <c r="AL504" s="34"/>
      <c r="AM504" s="34"/>
      <c r="AN504" s="34"/>
      <c r="AO504" s="34"/>
    </row>
    <row r="505" spans="2:41" x14ac:dyDescent="0.3">
      <c r="B505" s="22">
        <f t="shared" si="45"/>
        <v>1378</v>
      </c>
      <c r="C505" s="16">
        <v>1</v>
      </c>
      <c r="D505" s="23">
        <v>16772.71</v>
      </c>
      <c r="E505" s="23">
        <v>33374.115699694557</v>
      </c>
      <c r="F505" s="16"/>
      <c r="G505" s="16"/>
      <c r="I505" s="16"/>
      <c r="J505" s="16"/>
      <c r="K505" s="16"/>
      <c r="L505" s="16"/>
      <c r="N505" s="85">
        <f t="shared" si="42"/>
        <v>33374.115699694557</v>
      </c>
      <c r="O505" s="85">
        <f t="shared" si="43"/>
        <v>10337</v>
      </c>
      <c r="P505" s="85">
        <f t="shared" si="44"/>
        <v>1500</v>
      </c>
      <c r="V505" s="16"/>
      <c r="W505" s="16"/>
      <c r="AA505" s="16"/>
      <c r="AB505" s="16"/>
      <c r="AD505" s="22" t="str">
        <f t="shared" si="46"/>
        <v/>
      </c>
      <c r="AE505" s="16"/>
      <c r="AF505" s="34"/>
      <c r="AH505" s="22" t="str">
        <f t="shared" si="47"/>
        <v/>
      </c>
      <c r="AI505" s="16"/>
      <c r="AJ505" s="34"/>
      <c r="AK505" s="34"/>
      <c r="AL505" s="34"/>
      <c r="AM505" s="34"/>
      <c r="AN505" s="34"/>
      <c r="AO505" s="34"/>
    </row>
    <row r="506" spans="2:41" x14ac:dyDescent="0.3">
      <c r="B506" s="22">
        <f t="shared" si="45"/>
        <v>1379</v>
      </c>
      <c r="C506" s="16">
        <v>1</v>
      </c>
      <c r="D506" s="23">
        <v>18216.25</v>
      </c>
      <c r="E506" s="23">
        <v>33381.736115672415</v>
      </c>
      <c r="F506" s="16"/>
      <c r="G506" s="16"/>
      <c r="I506" s="16"/>
      <c r="J506" s="16"/>
      <c r="K506" s="16"/>
      <c r="L506" s="16"/>
      <c r="N506" s="85">
        <f t="shared" si="42"/>
        <v>33381.736115672415</v>
      </c>
      <c r="O506" s="85">
        <f t="shared" si="43"/>
        <v>10337</v>
      </c>
      <c r="P506" s="85">
        <f t="shared" si="44"/>
        <v>1500</v>
      </c>
      <c r="V506" s="16"/>
      <c r="W506" s="16"/>
      <c r="AA506" s="16"/>
      <c r="AB506" s="16"/>
      <c r="AD506" s="22" t="str">
        <f t="shared" si="46"/>
        <v/>
      </c>
      <c r="AE506" s="16"/>
      <c r="AF506" s="34"/>
      <c r="AH506" s="22" t="str">
        <f t="shared" si="47"/>
        <v/>
      </c>
      <c r="AI506" s="16"/>
      <c r="AJ506" s="34"/>
      <c r="AK506" s="34"/>
      <c r="AL506" s="34"/>
      <c r="AM506" s="34"/>
      <c r="AN506" s="34"/>
      <c r="AO506" s="34"/>
    </row>
    <row r="507" spans="2:41" x14ac:dyDescent="0.3">
      <c r="B507" s="22">
        <f t="shared" si="45"/>
        <v>1380</v>
      </c>
      <c r="C507" s="16">
        <v>1</v>
      </c>
      <c r="D507" s="23">
        <v>17505.349999999999</v>
      </c>
      <c r="E507" s="23">
        <v>33393.07326428809</v>
      </c>
      <c r="F507" s="16"/>
      <c r="G507" s="16"/>
      <c r="I507" s="16"/>
      <c r="J507" s="16"/>
      <c r="K507" s="16"/>
      <c r="L507" s="16"/>
      <c r="N507" s="85">
        <f t="shared" si="42"/>
        <v>33393.07326428809</v>
      </c>
      <c r="O507" s="85">
        <f t="shared" si="43"/>
        <v>10337</v>
      </c>
      <c r="P507" s="85">
        <f t="shared" si="44"/>
        <v>1500</v>
      </c>
      <c r="V507" s="16"/>
      <c r="W507" s="16"/>
      <c r="AA507" s="16"/>
      <c r="AB507" s="16"/>
      <c r="AD507" s="22" t="str">
        <f t="shared" si="46"/>
        <v/>
      </c>
      <c r="AE507" s="16"/>
      <c r="AF507" s="34"/>
      <c r="AH507" s="22" t="str">
        <f t="shared" si="47"/>
        <v/>
      </c>
      <c r="AI507" s="16"/>
      <c r="AJ507" s="34"/>
      <c r="AK507" s="34"/>
      <c r="AL507" s="34"/>
      <c r="AM507" s="34"/>
      <c r="AN507" s="34"/>
      <c r="AO507" s="34"/>
    </row>
    <row r="508" spans="2:41" x14ac:dyDescent="0.3">
      <c r="B508" s="22">
        <f t="shared" si="45"/>
        <v>1387</v>
      </c>
      <c r="C508" s="16">
        <v>7</v>
      </c>
      <c r="D508" s="23">
        <v>15716.134285714286</v>
      </c>
      <c r="E508" s="23">
        <v>33522.647692080092</v>
      </c>
      <c r="F508" s="16"/>
      <c r="G508" s="16"/>
      <c r="I508" s="16"/>
      <c r="J508" s="16"/>
      <c r="K508" s="16"/>
      <c r="L508" s="16"/>
      <c r="N508" s="85">
        <f t="shared" si="42"/>
        <v>234658.53384456065</v>
      </c>
      <c r="O508" s="85">
        <f t="shared" si="43"/>
        <v>72359</v>
      </c>
      <c r="P508" s="85">
        <f t="shared" si="44"/>
        <v>10500</v>
      </c>
      <c r="V508" s="16"/>
      <c r="W508" s="16"/>
      <c r="AA508" s="16"/>
      <c r="AB508" s="16"/>
      <c r="AD508" s="22" t="str">
        <f t="shared" si="46"/>
        <v/>
      </c>
      <c r="AE508" s="16"/>
      <c r="AF508" s="34"/>
      <c r="AH508" s="22" t="str">
        <f t="shared" si="47"/>
        <v/>
      </c>
      <c r="AI508" s="16"/>
      <c r="AJ508" s="34"/>
      <c r="AK508" s="34"/>
      <c r="AL508" s="34"/>
      <c r="AM508" s="34"/>
      <c r="AN508" s="34"/>
      <c r="AO508" s="34"/>
    </row>
    <row r="509" spans="2:41" x14ac:dyDescent="0.3">
      <c r="B509" s="22">
        <f t="shared" si="45"/>
        <v>1388</v>
      </c>
      <c r="C509" s="16">
        <v>1</v>
      </c>
      <c r="D509" s="23">
        <v>17024.64</v>
      </c>
      <c r="E509" s="23">
        <v>33875.402669315088</v>
      </c>
      <c r="F509" s="16"/>
      <c r="G509" s="16"/>
      <c r="I509" s="16"/>
      <c r="J509" s="16"/>
      <c r="K509" s="16"/>
      <c r="L509" s="16"/>
      <c r="N509" s="85">
        <f t="shared" si="42"/>
        <v>33875.402669315088</v>
      </c>
      <c r="O509" s="85">
        <f t="shared" si="43"/>
        <v>10337</v>
      </c>
      <c r="P509" s="85">
        <f t="shared" si="44"/>
        <v>1500</v>
      </c>
      <c r="V509" s="16"/>
      <c r="W509" s="16"/>
      <c r="AA509" s="16"/>
      <c r="AB509" s="16"/>
      <c r="AD509" s="22" t="str">
        <f t="shared" si="46"/>
        <v/>
      </c>
      <c r="AE509" s="16"/>
      <c r="AF509" s="34"/>
      <c r="AH509" s="22" t="str">
        <f t="shared" si="47"/>
        <v/>
      </c>
      <c r="AI509" s="16"/>
      <c r="AJ509" s="34"/>
      <c r="AK509" s="34"/>
      <c r="AL509" s="34"/>
      <c r="AM509" s="34"/>
      <c r="AN509" s="34"/>
      <c r="AO509" s="34"/>
    </row>
    <row r="510" spans="2:41" x14ac:dyDescent="0.3">
      <c r="B510" s="22">
        <f t="shared" si="45"/>
        <v>1389</v>
      </c>
      <c r="C510" s="16">
        <v>1</v>
      </c>
      <c r="D510" s="23">
        <v>16414.45</v>
      </c>
      <c r="E510" s="23">
        <v>34036.143820650905</v>
      </c>
      <c r="F510" s="16"/>
      <c r="G510" s="16"/>
      <c r="I510" s="16"/>
      <c r="J510" s="16"/>
      <c r="K510" s="16"/>
      <c r="L510" s="16"/>
      <c r="N510" s="85">
        <f t="shared" si="42"/>
        <v>34036.143820650905</v>
      </c>
      <c r="O510" s="85">
        <f t="shared" si="43"/>
        <v>10337</v>
      </c>
      <c r="P510" s="85">
        <f t="shared" si="44"/>
        <v>1500</v>
      </c>
      <c r="V510" s="16"/>
      <c r="W510" s="16"/>
      <c r="AA510" s="16"/>
      <c r="AB510" s="16"/>
      <c r="AD510" s="22" t="str">
        <f t="shared" si="46"/>
        <v/>
      </c>
      <c r="AE510" s="16"/>
      <c r="AF510" s="34"/>
      <c r="AH510" s="22" t="str">
        <f t="shared" si="47"/>
        <v/>
      </c>
      <c r="AI510" s="16"/>
      <c r="AJ510" s="34"/>
      <c r="AK510" s="34"/>
      <c r="AL510" s="34"/>
      <c r="AM510" s="34"/>
      <c r="AN510" s="34"/>
      <c r="AO510" s="34"/>
    </row>
    <row r="511" spans="2:41" x14ac:dyDescent="0.3">
      <c r="B511" s="22">
        <f t="shared" si="45"/>
        <v>1390</v>
      </c>
      <c r="C511" s="16">
        <v>1</v>
      </c>
      <c r="D511" s="23">
        <v>18696.830000000002</v>
      </c>
      <c r="E511" s="23">
        <v>34262.411048354494</v>
      </c>
      <c r="F511" s="16"/>
      <c r="G511" s="16"/>
      <c r="I511" s="16"/>
      <c r="J511" s="16"/>
      <c r="K511" s="16"/>
      <c r="L511" s="16"/>
      <c r="N511" s="85">
        <f t="shared" si="42"/>
        <v>34262.411048354494</v>
      </c>
      <c r="O511" s="85">
        <f t="shared" si="43"/>
        <v>10337</v>
      </c>
      <c r="P511" s="85">
        <f t="shared" si="44"/>
        <v>1500</v>
      </c>
      <c r="V511" s="16"/>
      <c r="W511" s="16"/>
      <c r="AA511" s="16"/>
      <c r="AB511" s="16"/>
      <c r="AD511" s="22" t="str">
        <f t="shared" si="46"/>
        <v/>
      </c>
      <c r="AE511" s="16"/>
      <c r="AF511" s="34"/>
      <c r="AH511" s="22" t="str">
        <f t="shared" si="47"/>
        <v/>
      </c>
      <c r="AI511" s="16"/>
      <c r="AJ511" s="34"/>
      <c r="AK511" s="34"/>
      <c r="AL511" s="34"/>
      <c r="AM511" s="34"/>
      <c r="AN511" s="34"/>
      <c r="AO511" s="34"/>
    </row>
    <row r="512" spans="2:41" x14ac:dyDescent="0.3">
      <c r="B512" s="22">
        <f t="shared" si="45"/>
        <v>1391</v>
      </c>
      <c r="C512" s="16">
        <v>1</v>
      </c>
      <c r="D512" s="23">
        <v>20586</v>
      </c>
      <c r="E512" s="23">
        <v>34268.090241389022</v>
      </c>
      <c r="F512" s="16"/>
      <c r="G512" s="16"/>
      <c r="I512" s="16"/>
      <c r="J512" s="16"/>
      <c r="K512" s="16"/>
      <c r="L512" s="16"/>
      <c r="N512" s="85">
        <f t="shared" si="42"/>
        <v>34268.090241389022</v>
      </c>
      <c r="O512" s="85">
        <f t="shared" si="43"/>
        <v>10337</v>
      </c>
      <c r="P512" s="85">
        <f t="shared" si="44"/>
        <v>1500</v>
      </c>
      <c r="V512" s="16"/>
      <c r="W512" s="16"/>
      <c r="AA512" s="16"/>
      <c r="AB512" s="16"/>
      <c r="AD512" s="22" t="str">
        <f t="shared" si="46"/>
        <v/>
      </c>
      <c r="AE512" s="16"/>
      <c r="AF512" s="34"/>
      <c r="AH512" s="22" t="str">
        <f t="shared" si="47"/>
        <v/>
      </c>
      <c r="AI512" s="16"/>
      <c r="AJ512" s="34"/>
      <c r="AK512" s="34"/>
      <c r="AL512" s="34"/>
      <c r="AM512" s="34"/>
      <c r="AN512" s="34"/>
      <c r="AO512" s="34"/>
    </row>
    <row r="513" spans="2:41" x14ac:dyDescent="0.3">
      <c r="B513" s="22">
        <f t="shared" si="45"/>
        <v>1392</v>
      </c>
      <c r="C513" s="16">
        <v>1</v>
      </c>
      <c r="D513" s="23">
        <v>18081.57</v>
      </c>
      <c r="E513" s="23">
        <v>34492.266178245714</v>
      </c>
      <c r="F513" s="16"/>
      <c r="G513" s="16"/>
      <c r="I513" s="16"/>
      <c r="J513" s="16"/>
      <c r="K513" s="16"/>
      <c r="L513" s="16"/>
      <c r="N513" s="85">
        <f t="shared" si="42"/>
        <v>34492.266178245714</v>
      </c>
      <c r="O513" s="85">
        <f t="shared" si="43"/>
        <v>10337</v>
      </c>
      <c r="P513" s="85">
        <f t="shared" si="44"/>
        <v>1500</v>
      </c>
      <c r="V513" s="16"/>
      <c r="W513" s="16"/>
      <c r="AA513" s="16"/>
      <c r="AB513" s="16"/>
      <c r="AD513" s="22" t="str">
        <f t="shared" si="46"/>
        <v/>
      </c>
      <c r="AE513" s="16"/>
      <c r="AF513" s="34"/>
      <c r="AH513" s="22" t="str">
        <f t="shared" si="47"/>
        <v/>
      </c>
      <c r="AI513" s="16"/>
      <c r="AJ513" s="34"/>
      <c r="AK513" s="34"/>
      <c r="AL513" s="34"/>
      <c r="AM513" s="34"/>
      <c r="AN513" s="34"/>
      <c r="AO513" s="34"/>
    </row>
    <row r="514" spans="2:41" x14ac:dyDescent="0.3">
      <c r="B514" s="22">
        <f t="shared" si="45"/>
        <v>1393</v>
      </c>
      <c r="C514" s="16">
        <v>1</v>
      </c>
      <c r="D514" s="23">
        <v>18244.98</v>
      </c>
      <c r="E514" s="23">
        <v>34803.985858350214</v>
      </c>
      <c r="F514" s="16"/>
      <c r="G514" s="16"/>
      <c r="I514" s="16"/>
      <c r="J514" s="16"/>
      <c r="K514" s="16"/>
      <c r="L514" s="16"/>
      <c r="N514" s="85">
        <f t="shared" si="42"/>
        <v>34803.985858350214</v>
      </c>
      <c r="O514" s="85">
        <f t="shared" si="43"/>
        <v>10337</v>
      </c>
      <c r="P514" s="85">
        <f t="shared" si="44"/>
        <v>1500</v>
      </c>
      <c r="V514" s="16"/>
      <c r="W514" s="16"/>
      <c r="AA514" s="16"/>
      <c r="AB514" s="16"/>
      <c r="AD514" s="22" t="str">
        <f t="shared" si="46"/>
        <v/>
      </c>
      <c r="AE514" s="16"/>
      <c r="AF514" s="34"/>
      <c r="AH514" s="22" t="str">
        <f t="shared" si="47"/>
        <v/>
      </c>
      <c r="AI514" s="16"/>
      <c r="AJ514" s="34"/>
      <c r="AK514" s="34"/>
      <c r="AL514" s="34"/>
      <c r="AM514" s="34"/>
      <c r="AN514" s="34"/>
      <c r="AO514" s="34"/>
    </row>
    <row r="515" spans="2:41" x14ac:dyDescent="0.3">
      <c r="B515" s="22">
        <f t="shared" si="45"/>
        <v>1394</v>
      </c>
      <c r="C515" s="16">
        <v>1</v>
      </c>
      <c r="D515" s="23">
        <v>16817.990000000002</v>
      </c>
      <c r="E515" s="23">
        <v>34872.903229427044</v>
      </c>
      <c r="F515" s="16"/>
      <c r="G515" s="16"/>
      <c r="I515" s="16"/>
      <c r="J515" s="16"/>
      <c r="K515" s="16"/>
      <c r="L515" s="16"/>
      <c r="N515" s="85">
        <f t="shared" si="42"/>
        <v>34872.903229427044</v>
      </c>
      <c r="O515" s="85">
        <f t="shared" si="43"/>
        <v>10337</v>
      </c>
      <c r="P515" s="85">
        <f t="shared" si="44"/>
        <v>1500</v>
      </c>
      <c r="V515" s="16"/>
      <c r="W515" s="16"/>
      <c r="AA515" s="16"/>
      <c r="AB515" s="16"/>
      <c r="AD515" s="22" t="str">
        <f t="shared" si="46"/>
        <v/>
      </c>
      <c r="AE515" s="16"/>
      <c r="AF515" s="34"/>
      <c r="AH515" s="22" t="str">
        <f t="shared" si="47"/>
        <v/>
      </c>
      <c r="AI515" s="16"/>
      <c r="AJ515" s="34"/>
      <c r="AK515" s="34"/>
      <c r="AL515" s="34"/>
      <c r="AM515" s="34"/>
      <c r="AN515" s="34"/>
      <c r="AO515" s="34"/>
    </row>
    <row r="516" spans="2:41" x14ac:dyDescent="0.3">
      <c r="B516" s="22">
        <f t="shared" si="45"/>
        <v>1395</v>
      </c>
      <c r="C516" s="16">
        <v>1</v>
      </c>
      <c r="D516" s="23">
        <v>17682.48</v>
      </c>
      <c r="E516" s="23">
        <v>35184.363968466336</v>
      </c>
      <c r="F516" s="16"/>
      <c r="G516" s="16"/>
      <c r="I516" s="16"/>
      <c r="J516" s="16"/>
      <c r="K516" s="16"/>
      <c r="L516" s="16"/>
      <c r="N516" s="85">
        <f t="shared" si="42"/>
        <v>35184.363968466336</v>
      </c>
      <c r="O516" s="85">
        <f t="shared" si="43"/>
        <v>10337</v>
      </c>
      <c r="P516" s="85">
        <f t="shared" si="44"/>
        <v>1500</v>
      </c>
      <c r="V516" s="16"/>
      <c r="W516" s="16"/>
      <c r="AA516" s="16"/>
      <c r="AB516" s="16"/>
      <c r="AD516" s="22" t="str">
        <f t="shared" si="46"/>
        <v/>
      </c>
      <c r="AE516" s="16"/>
      <c r="AF516" s="34"/>
      <c r="AH516" s="22" t="str">
        <f t="shared" si="47"/>
        <v/>
      </c>
      <c r="AI516" s="16"/>
      <c r="AJ516" s="34"/>
      <c r="AK516" s="34"/>
      <c r="AL516" s="34"/>
      <c r="AM516" s="34"/>
      <c r="AN516" s="34"/>
      <c r="AO516" s="34"/>
    </row>
    <row r="517" spans="2:41" x14ac:dyDescent="0.3">
      <c r="B517" s="22">
        <f t="shared" si="45"/>
        <v>1397</v>
      </c>
      <c r="C517" s="16">
        <v>2</v>
      </c>
      <c r="D517" s="23">
        <v>21164.7</v>
      </c>
      <c r="E517" s="23">
        <v>35231.412102007489</v>
      </c>
      <c r="F517" s="16"/>
      <c r="G517" s="16"/>
      <c r="I517" s="16"/>
      <c r="J517" s="16"/>
      <c r="K517" s="16"/>
      <c r="L517" s="16"/>
      <c r="N517" s="85">
        <f t="shared" si="42"/>
        <v>70462.824204014978</v>
      </c>
      <c r="O517" s="85">
        <f t="shared" si="43"/>
        <v>20674</v>
      </c>
      <c r="P517" s="85">
        <f t="shared" si="44"/>
        <v>3000</v>
      </c>
      <c r="V517" s="16"/>
      <c r="W517" s="16"/>
      <c r="AA517" s="16"/>
      <c r="AB517" s="16"/>
      <c r="AD517" s="22" t="str">
        <f t="shared" si="46"/>
        <v/>
      </c>
      <c r="AE517" s="16"/>
      <c r="AF517" s="34"/>
      <c r="AH517" s="22" t="str">
        <f t="shared" si="47"/>
        <v/>
      </c>
      <c r="AI517" s="16"/>
      <c r="AJ517" s="34"/>
      <c r="AK517" s="34"/>
      <c r="AL517" s="34"/>
      <c r="AM517" s="34"/>
      <c r="AN517" s="34"/>
      <c r="AO517" s="34"/>
    </row>
    <row r="518" spans="2:41" x14ac:dyDescent="0.3">
      <c r="B518" s="22">
        <f t="shared" si="45"/>
        <v>1398</v>
      </c>
      <c r="C518" s="16">
        <v>1</v>
      </c>
      <c r="D518" s="23">
        <v>18520.25</v>
      </c>
      <c r="E518" s="23">
        <v>35329.08882843997</v>
      </c>
      <c r="F518" s="16"/>
      <c r="G518" s="16"/>
      <c r="I518" s="16"/>
      <c r="J518" s="16"/>
      <c r="K518" s="16"/>
      <c r="L518" s="16"/>
      <c r="N518" s="85">
        <f t="shared" si="42"/>
        <v>35329.08882843997</v>
      </c>
      <c r="O518" s="85">
        <f t="shared" si="43"/>
        <v>10337</v>
      </c>
      <c r="P518" s="85">
        <f t="shared" si="44"/>
        <v>1500</v>
      </c>
      <c r="V518" s="16"/>
      <c r="W518" s="16"/>
      <c r="AA518" s="16"/>
      <c r="AB518" s="16"/>
      <c r="AD518" s="22" t="str">
        <f t="shared" si="46"/>
        <v/>
      </c>
      <c r="AE518" s="16"/>
      <c r="AF518" s="34"/>
      <c r="AH518" s="22" t="str">
        <f t="shared" si="47"/>
        <v/>
      </c>
      <c r="AI518" s="16"/>
      <c r="AJ518" s="34"/>
      <c r="AK518" s="34"/>
      <c r="AL518" s="34"/>
      <c r="AM518" s="34"/>
      <c r="AN518" s="34"/>
      <c r="AO518" s="34"/>
    </row>
    <row r="519" spans="2:41" x14ac:dyDescent="0.3">
      <c r="B519" s="22">
        <f t="shared" si="45"/>
        <v>1399</v>
      </c>
      <c r="C519" s="16">
        <v>1</v>
      </c>
      <c r="D519" s="23">
        <v>17806.21</v>
      </c>
      <c r="E519" s="23">
        <v>35430.560279946301</v>
      </c>
      <c r="F519" s="16"/>
      <c r="G519" s="16"/>
      <c r="I519" s="16"/>
      <c r="J519" s="16"/>
      <c r="K519" s="16"/>
      <c r="L519" s="16"/>
      <c r="N519" s="85">
        <f t="shared" si="42"/>
        <v>35430.560279946301</v>
      </c>
      <c r="O519" s="85">
        <f t="shared" si="43"/>
        <v>10337</v>
      </c>
      <c r="P519" s="85">
        <f t="shared" si="44"/>
        <v>1500</v>
      </c>
      <c r="V519" s="16"/>
      <c r="W519" s="16"/>
      <c r="AA519" s="16"/>
      <c r="AB519" s="16"/>
      <c r="AD519" s="22" t="str">
        <f t="shared" si="46"/>
        <v/>
      </c>
      <c r="AE519" s="16"/>
      <c r="AF519" s="34"/>
      <c r="AH519" s="22" t="str">
        <f t="shared" si="47"/>
        <v/>
      </c>
      <c r="AI519" s="16"/>
      <c r="AJ519" s="34"/>
      <c r="AK519" s="34"/>
      <c r="AL519" s="34"/>
      <c r="AM519" s="34"/>
      <c r="AN519" s="34"/>
      <c r="AO519" s="34"/>
    </row>
    <row r="520" spans="2:41" x14ac:dyDescent="0.3">
      <c r="B520" s="22">
        <f t="shared" si="45"/>
        <v>1400</v>
      </c>
      <c r="C520" s="16">
        <v>1</v>
      </c>
      <c r="D520" s="23">
        <v>20424.7</v>
      </c>
      <c r="E520" s="23">
        <v>35648.699031843069</v>
      </c>
      <c r="F520" s="16"/>
      <c r="G520" s="16"/>
      <c r="I520" s="16"/>
      <c r="J520" s="16"/>
      <c r="K520" s="16"/>
      <c r="L520" s="16"/>
      <c r="N520" s="85">
        <f t="shared" si="42"/>
        <v>35648.699031843069</v>
      </c>
      <c r="O520" s="85">
        <f t="shared" si="43"/>
        <v>10337</v>
      </c>
      <c r="P520" s="85">
        <f t="shared" si="44"/>
        <v>1500</v>
      </c>
      <c r="V520" s="16"/>
      <c r="W520" s="16"/>
      <c r="AA520" s="16"/>
      <c r="AB520" s="16"/>
      <c r="AD520" s="22" t="str">
        <f t="shared" si="46"/>
        <v/>
      </c>
      <c r="AE520" s="16"/>
      <c r="AF520" s="34"/>
      <c r="AH520" s="22" t="str">
        <f t="shared" si="47"/>
        <v/>
      </c>
      <c r="AI520" s="16"/>
      <c r="AJ520" s="34"/>
      <c r="AK520" s="34"/>
      <c r="AL520" s="34"/>
      <c r="AM520" s="34"/>
      <c r="AN520" s="34"/>
      <c r="AO520" s="34"/>
    </row>
    <row r="521" spans="2:41" x14ac:dyDescent="0.3">
      <c r="B521" s="22">
        <f t="shared" si="45"/>
        <v>1401</v>
      </c>
      <c r="C521" s="16">
        <v>1</v>
      </c>
      <c r="D521" s="23">
        <v>16913.2</v>
      </c>
      <c r="E521" s="23">
        <v>36075.999010842024</v>
      </c>
      <c r="F521" s="16"/>
      <c r="G521" s="16"/>
      <c r="I521" s="16"/>
      <c r="J521" s="16"/>
      <c r="K521" s="16"/>
      <c r="L521" s="16"/>
      <c r="N521" s="85">
        <f t="shared" si="42"/>
        <v>36075.999010842024</v>
      </c>
      <c r="O521" s="85">
        <f t="shared" si="43"/>
        <v>10337</v>
      </c>
      <c r="P521" s="85">
        <f t="shared" si="44"/>
        <v>1500</v>
      </c>
      <c r="V521" s="16"/>
      <c r="W521" s="16"/>
      <c r="AA521" s="16"/>
      <c r="AB521" s="16"/>
      <c r="AD521" s="22" t="str">
        <f t="shared" si="46"/>
        <v/>
      </c>
      <c r="AE521" s="16"/>
      <c r="AF521" s="34"/>
      <c r="AH521" s="22" t="str">
        <f t="shared" si="47"/>
        <v/>
      </c>
      <c r="AI521" s="16"/>
      <c r="AJ521" s="34"/>
      <c r="AK521" s="34"/>
      <c r="AL521" s="34"/>
      <c r="AM521" s="34"/>
      <c r="AN521" s="34"/>
      <c r="AO521" s="34"/>
    </row>
    <row r="522" spans="2:41" x14ac:dyDescent="0.3">
      <c r="B522" s="22">
        <f t="shared" si="45"/>
        <v>1402</v>
      </c>
      <c r="C522" s="16">
        <v>1</v>
      </c>
      <c r="D522" s="23">
        <v>21108.61</v>
      </c>
      <c r="E522" s="23">
        <v>36842.376381075504</v>
      </c>
      <c r="F522" s="16"/>
      <c r="G522" s="16"/>
      <c r="I522" s="16"/>
      <c r="J522" s="16"/>
      <c r="K522" s="16"/>
      <c r="L522" s="16"/>
      <c r="N522" s="85">
        <f t="shared" si="42"/>
        <v>36842.376381075504</v>
      </c>
      <c r="O522" s="85">
        <f t="shared" si="43"/>
        <v>10337</v>
      </c>
      <c r="P522" s="85">
        <f t="shared" si="44"/>
        <v>1500</v>
      </c>
      <c r="V522" s="16"/>
      <c r="W522" s="16"/>
      <c r="AA522" s="16"/>
      <c r="AB522" s="16"/>
      <c r="AD522" s="22" t="str">
        <f t="shared" si="46"/>
        <v/>
      </c>
      <c r="AE522" s="16"/>
      <c r="AF522" s="34"/>
      <c r="AH522" s="22" t="str">
        <f t="shared" si="47"/>
        <v/>
      </c>
      <c r="AI522" s="16"/>
      <c r="AJ522" s="34"/>
      <c r="AK522" s="34"/>
      <c r="AL522" s="34"/>
      <c r="AM522" s="34"/>
      <c r="AN522" s="34"/>
      <c r="AO522" s="34"/>
    </row>
    <row r="523" spans="2:41" x14ac:dyDescent="0.3">
      <c r="B523" s="22">
        <f t="shared" si="45"/>
        <v>1403</v>
      </c>
      <c r="C523" s="16">
        <v>1</v>
      </c>
      <c r="D523" s="23">
        <v>21696.1</v>
      </c>
      <c r="E523" s="23">
        <v>37867.764964223235</v>
      </c>
      <c r="F523" s="16"/>
      <c r="G523" s="16"/>
      <c r="I523" s="16"/>
      <c r="J523" s="16"/>
      <c r="K523" s="16"/>
      <c r="L523" s="16"/>
      <c r="N523" s="85">
        <f t="shared" si="42"/>
        <v>37867.764964223235</v>
      </c>
      <c r="O523" s="85">
        <f t="shared" si="43"/>
        <v>10337</v>
      </c>
      <c r="P523" s="85">
        <f t="shared" si="44"/>
        <v>1500</v>
      </c>
      <c r="V523" s="16"/>
      <c r="W523" s="16"/>
      <c r="AA523" s="16"/>
      <c r="AB523" s="16"/>
      <c r="AD523" s="22" t="str">
        <f t="shared" si="46"/>
        <v/>
      </c>
      <c r="AE523" s="16"/>
      <c r="AF523" s="34"/>
      <c r="AH523" s="22" t="str">
        <f t="shared" si="47"/>
        <v/>
      </c>
      <c r="AI523" s="16"/>
      <c r="AJ523" s="34"/>
      <c r="AK523" s="34"/>
      <c r="AL523" s="34"/>
      <c r="AM523" s="34"/>
      <c r="AN523" s="34"/>
      <c r="AO523" s="34"/>
    </row>
    <row r="524" spans="2:41" x14ac:dyDescent="0.3">
      <c r="B524" s="22">
        <f t="shared" si="45"/>
        <v>1404</v>
      </c>
      <c r="C524" s="16">
        <v>1</v>
      </c>
      <c r="D524" s="23">
        <v>23021.62</v>
      </c>
      <c r="E524" s="23">
        <v>40181.290428033652</v>
      </c>
      <c r="F524" s="16"/>
      <c r="G524" s="16"/>
      <c r="I524" s="16"/>
      <c r="J524" s="16"/>
      <c r="K524" s="16"/>
      <c r="L524" s="16"/>
      <c r="N524" s="85">
        <f t="shared" si="42"/>
        <v>40181.290428033652</v>
      </c>
      <c r="O524" s="85">
        <f t="shared" si="43"/>
        <v>10337</v>
      </c>
      <c r="P524" s="85">
        <f t="shared" si="44"/>
        <v>1500</v>
      </c>
      <c r="V524" s="16"/>
      <c r="W524" s="16"/>
      <c r="AA524" s="16"/>
      <c r="AB524" s="16"/>
      <c r="AD524" s="22" t="str">
        <f t="shared" si="46"/>
        <v/>
      </c>
      <c r="AE524" s="16"/>
      <c r="AF524" s="34"/>
      <c r="AH524" s="22" t="str">
        <f t="shared" si="47"/>
        <v/>
      </c>
      <c r="AI524" s="16"/>
      <c r="AJ524" s="34"/>
      <c r="AK524" s="34"/>
      <c r="AL524" s="34"/>
      <c r="AM524" s="34"/>
      <c r="AN524" s="34"/>
      <c r="AO524" s="34"/>
    </row>
    <row r="525" spans="2:41" x14ac:dyDescent="0.3">
      <c r="B525" s="22">
        <f t="shared" si="45"/>
        <v>1405</v>
      </c>
      <c r="C525" s="16">
        <v>1</v>
      </c>
      <c r="D525" s="23">
        <v>19259.810000000001</v>
      </c>
      <c r="E525" s="23">
        <v>41081.338038278118</v>
      </c>
      <c r="F525" s="16"/>
      <c r="G525" s="16"/>
      <c r="I525" s="16"/>
      <c r="J525" s="16"/>
      <c r="K525" s="16"/>
      <c r="L525" s="16"/>
      <c r="N525" s="85">
        <f t="shared" si="42"/>
        <v>41081.338038278118</v>
      </c>
      <c r="O525" s="85">
        <f t="shared" si="43"/>
        <v>10337</v>
      </c>
      <c r="P525" s="85">
        <f t="shared" si="44"/>
        <v>1500</v>
      </c>
      <c r="V525" s="16"/>
      <c r="W525" s="16"/>
      <c r="AA525" s="16"/>
      <c r="AB525" s="16"/>
      <c r="AD525" s="22" t="str">
        <f t="shared" si="46"/>
        <v/>
      </c>
      <c r="AE525" s="16"/>
      <c r="AF525" s="34"/>
      <c r="AH525" s="22" t="str">
        <f t="shared" si="47"/>
        <v/>
      </c>
      <c r="AI525" s="16"/>
      <c r="AJ525" s="34"/>
      <c r="AK525" s="34"/>
      <c r="AL525" s="34"/>
      <c r="AM525" s="34"/>
      <c r="AN525" s="34"/>
      <c r="AO525" s="34"/>
    </row>
    <row r="526" spans="2:41" x14ac:dyDescent="0.3">
      <c r="B526" s="22">
        <f t="shared" si="45"/>
        <v>1406</v>
      </c>
      <c r="C526" s="16">
        <v>1</v>
      </c>
      <c r="D526" s="23">
        <v>20206.169999999998</v>
      </c>
      <c r="E526" s="23">
        <v>41898.455823041382</v>
      </c>
      <c r="F526" s="16"/>
      <c r="G526" s="16"/>
      <c r="I526" s="16"/>
      <c r="J526" s="16"/>
      <c r="K526" s="16"/>
      <c r="L526" s="16"/>
      <c r="N526" s="85">
        <f t="shared" ref="N526:N589" si="48">C526*E526</f>
        <v>41898.455823041382</v>
      </c>
      <c r="O526" s="85">
        <f t="shared" ref="O526:O589" si="49">MIN(N526,C526*ROUND($O$13,0))</f>
        <v>10337</v>
      </c>
      <c r="P526" s="85">
        <f t="shared" ref="P526:P589" si="50">MIN(N526,C526*ROUND($P$13,0))</f>
        <v>1500</v>
      </c>
      <c r="V526" s="16"/>
      <c r="W526" s="16"/>
      <c r="AA526" s="16"/>
      <c r="AB526" s="16"/>
      <c r="AD526" s="22" t="str">
        <f t="shared" si="46"/>
        <v/>
      </c>
      <c r="AE526" s="16"/>
      <c r="AF526" s="34"/>
      <c r="AH526" s="22" t="str">
        <f t="shared" si="47"/>
        <v/>
      </c>
      <c r="AI526" s="16"/>
      <c r="AJ526" s="34"/>
      <c r="AK526" s="34"/>
      <c r="AL526" s="34"/>
      <c r="AM526" s="34"/>
      <c r="AN526" s="34"/>
      <c r="AO526" s="34"/>
    </row>
    <row r="527" spans="2:41" x14ac:dyDescent="0.3">
      <c r="B527" s="22">
        <f t="shared" si="45"/>
        <v>1407</v>
      </c>
      <c r="C527" s="16">
        <v>1</v>
      </c>
      <c r="D527" s="23">
        <v>25203.32</v>
      </c>
      <c r="E527" s="23">
        <v>41954.223459759298</v>
      </c>
      <c r="F527" s="16"/>
      <c r="G527" s="16"/>
      <c r="I527" s="16"/>
      <c r="J527" s="16"/>
      <c r="K527" s="16"/>
      <c r="L527" s="16"/>
      <c r="N527" s="85">
        <f t="shared" si="48"/>
        <v>41954.223459759298</v>
      </c>
      <c r="O527" s="85">
        <f t="shared" si="49"/>
        <v>10337</v>
      </c>
      <c r="P527" s="85">
        <f t="shared" si="50"/>
        <v>1500</v>
      </c>
      <c r="V527" s="16"/>
      <c r="W527" s="16"/>
      <c r="AA527" s="16"/>
      <c r="AB527" s="16"/>
      <c r="AD527" s="22" t="str">
        <f t="shared" si="46"/>
        <v/>
      </c>
      <c r="AE527" s="16"/>
      <c r="AF527" s="34"/>
      <c r="AH527" s="22" t="str">
        <f t="shared" si="47"/>
        <v/>
      </c>
      <c r="AI527" s="16"/>
      <c r="AJ527" s="34"/>
      <c r="AK527" s="34"/>
      <c r="AL527" s="34"/>
      <c r="AM527" s="34"/>
      <c r="AN527" s="34"/>
      <c r="AO527" s="34"/>
    </row>
    <row r="528" spans="2:41" x14ac:dyDescent="0.3">
      <c r="B528" s="22">
        <f t="shared" si="45"/>
        <v>1408</v>
      </c>
      <c r="C528" s="16">
        <v>1</v>
      </c>
      <c r="D528" s="23">
        <v>22956.48</v>
      </c>
      <c r="E528" s="23">
        <v>42068.326768940446</v>
      </c>
      <c r="F528" s="16"/>
      <c r="G528" s="16"/>
      <c r="I528" s="16"/>
      <c r="J528" s="16"/>
      <c r="K528" s="16"/>
      <c r="L528" s="16"/>
      <c r="N528" s="85">
        <f t="shared" si="48"/>
        <v>42068.326768940446</v>
      </c>
      <c r="O528" s="85">
        <f t="shared" si="49"/>
        <v>10337</v>
      </c>
      <c r="P528" s="85">
        <f t="shared" si="50"/>
        <v>1500</v>
      </c>
      <c r="V528" s="16"/>
      <c r="W528" s="16"/>
      <c r="AA528" s="16"/>
      <c r="AB528" s="16"/>
      <c r="AD528" s="22" t="str">
        <f t="shared" si="46"/>
        <v/>
      </c>
      <c r="AE528" s="16"/>
      <c r="AF528" s="34"/>
      <c r="AH528" s="22" t="str">
        <f t="shared" si="47"/>
        <v/>
      </c>
      <c r="AI528" s="16"/>
      <c r="AJ528" s="34"/>
      <c r="AK528" s="34"/>
      <c r="AL528" s="34"/>
      <c r="AM528" s="34"/>
      <c r="AN528" s="34"/>
      <c r="AO528" s="34"/>
    </row>
    <row r="529" spans="2:41" x14ac:dyDescent="0.3">
      <c r="B529" s="22">
        <f t="shared" ref="B529:B592" si="51">IF(C529="","",B528+C529)</f>
        <v>1409</v>
      </c>
      <c r="C529" s="16">
        <v>1</v>
      </c>
      <c r="D529" s="23">
        <v>21334.54</v>
      </c>
      <c r="E529" s="23">
        <v>42451.184475243506</v>
      </c>
      <c r="F529" s="16"/>
      <c r="G529" s="16"/>
      <c r="I529" s="16"/>
      <c r="J529" s="16"/>
      <c r="K529" s="16"/>
      <c r="L529" s="16"/>
      <c r="N529" s="85">
        <f t="shared" si="48"/>
        <v>42451.184475243506</v>
      </c>
      <c r="O529" s="85">
        <f t="shared" si="49"/>
        <v>10337</v>
      </c>
      <c r="P529" s="85">
        <f t="shared" si="50"/>
        <v>1500</v>
      </c>
      <c r="V529" s="16"/>
      <c r="W529" s="16"/>
      <c r="AA529" s="16"/>
      <c r="AB529" s="16"/>
      <c r="AD529" s="22" t="str">
        <f t="shared" si="46"/>
        <v/>
      </c>
      <c r="AE529" s="16"/>
      <c r="AF529" s="34"/>
      <c r="AH529" s="22" t="str">
        <f t="shared" si="47"/>
        <v/>
      </c>
      <c r="AI529" s="16"/>
      <c r="AJ529" s="34"/>
      <c r="AK529" s="34"/>
      <c r="AL529" s="34"/>
      <c r="AM529" s="34"/>
      <c r="AN529" s="34"/>
      <c r="AO529" s="34"/>
    </row>
    <row r="530" spans="2:41" x14ac:dyDescent="0.3">
      <c r="B530" s="22">
        <f t="shared" si="51"/>
        <v>1410</v>
      </c>
      <c r="C530" s="16">
        <v>1</v>
      </c>
      <c r="D530" s="23">
        <v>22715.52</v>
      </c>
      <c r="E530" s="23">
        <v>43331.954150953934</v>
      </c>
      <c r="F530" s="16"/>
      <c r="G530" s="16"/>
      <c r="I530" s="16"/>
      <c r="J530" s="16"/>
      <c r="K530" s="16"/>
      <c r="L530" s="16"/>
      <c r="N530" s="85">
        <f t="shared" si="48"/>
        <v>43331.954150953934</v>
      </c>
      <c r="O530" s="85">
        <f t="shared" si="49"/>
        <v>10337</v>
      </c>
      <c r="P530" s="85">
        <f t="shared" si="50"/>
        <v>1500</v>
      </c>
      <c r="V530" s="16"/>
      <c r="W530" s="16"/>
      <c r="AA530" s="16"/>
      <c r="AB530" s="16"/>
      <c r="AD530" s="22" t="str">
        <f t="shared" si="46"/>
        <v/>
      </c>
      <c r="AE530" s="16"/>
      <c r="AF530" s="34"/>
      <c r="AH530" s="22" t="str">
        <f t="shared" si="47"/>
        <v/>
      </c>
      <c r="AI530" s="16"/>
      <c r="AJ530" s="34"/>
      <c r="AK530" s="34"/>
      <c r="AL530" s="34"/>
      <c r="AM530" s="34"/>
      <c r="AN530" s="34"/>
      <c r="AO530" s="34"/>
    </row>
    <row r="531" spans="2:41" x14ac:dyDescent="0.3">
      <c r="B531" s="22">
        <f t="shared" si="51"/>
        <v>1411</v>
      </c>
      <c r="C531" s="16">
        <v>1</v>
      </c>
      <c r="D531" s="23">
        <v>26712.79</v>
      </c>
      <c r="E531" s="23">
        <v>44466.93375688693</v>
      </c>
      <c r="F531" s="16"/>
      <c r="G531" s="16"/>
      <c r="I531" s="16"/>
      <c r="J531" s="16"/>
      <c r="K531" s="16"/>
      <c r="L531" s="16"/>
      <c r="N531" s="85">
        <f t="shared" si="48"/>
        <v>44466.93375688693</v>
      </c>
      <c r="O531" s="85">
        <f t="shared" si="49"/>
        <v>10337</v>
      </c>
      <c r="P531" s="85">
        <f t="shared" si="50"/>
        <v>1500</v>
      </c>
      <c r="V531" s="16"/>
      <c r="W531" s="16"/>
      <c r="AA531" s="16"/>
      <c r="AB531" s="16"/>
      <c r="AD531" s="22" t="str">
        <f t="shared" ref="AD531:AD594" si="52">IF(AE531="","",AD530+AE531)</f>
        <v/>
      </c>
      <c r="AE531" s="16"/>
      <c r="AF531" s="34"/>
      <c r="AH531" s="22" t="str">
        <f t="shared" ref="AH531:AH594" si="53">IF(AI531="","",AH530+AI531)</f>
        <v/>
      </c>
      <c r="AI531" s="16"/>
      <c r="AJ531" s="34"/>
      <c r="AK531" s="34"/>
      <c r="AL531" s="34"/>
      <c r="AM531" s="34"/>
      <c r="AN531" s="34"/>
      <c r="AO531" s="34"/>
    </row>
    <row r="532" spans="2:41" x14ac:dyDescent="0.3">
      <c r="B532" s="22">
        <f t="shared" si="51"/>
        <v>1412</v>
      </c>
      <c r="C532" s="16">
        <v>1</v>
      </c>
      <c r="D532" s="23">
        <v>21688.13</v>
      </c>
      <c r="E532" s="23">
        <v>44562.84299586853</v>
      </c>
      <c r="F532" s="16"/>
      <c r="G532" s="16"/>
      <c r="I532" s="16"/>
      <c r="J532" s="16"/>
      <c r="K532" s="16"/>
      <c r="L532" s="16"/>
      <c r="N532" s="85">
        <f t="shared" si="48"/>
        <v>44562.84299586853</v>
      </c>
      <c r="O532" s="85">
        <f t="shared" si="49"/>
        <v>10337</v>
      </c>
      <c r="P532" s="85">
        <f t="shared" si="50"/>
        <v>1500</v>
      </c>
      <c r="V532" s="16"/>
      <c r="W532" s="16"/>
      <c r="AA532" s="16"/>
      <c r="AB532" s="16"/>
      <c r="AD532" s="22" t="str">
        <f t="shared" si="52"/>
        <v/>
      </c>
      <c r="AE532" s="16"/>
      <c r="AF532" s="34"/>
      <c r="AH532" s="22" t="str">
        <f t="shared" si="53"/>
        <v/>
      </c>
      <c r="AI532" s="16"/>
      <c r="AJ532" s="34"/>
      <c r="AK532" s="34"/>
      <c r="AL532" s="34"/>
      <c r="AM532" s="34"/>
      <c r="AN532" s="34"/>
      <c r="AO532" s="34"/>
    </row>
    <row r="533" spans="2:41" x14ac:dyDescent="0.3">
      <c r="B533" s="22">
        <f t="shared" si="51"/>
        <v>1413</v>
      </c>
      <c r="C533" s="16">
        <v>1</v>
      </c>
      <c r="D533" s="23">
        <v>22410.01</v>
      </c>
      <c r="E533" s="23">
        <v>46046.09789621528</v>
      </c>
      <c r="F533" s="16"/>
      <c r="G533" s="16"/>
      <c r="I533" s="16"/>
      <c r="J533" s="16"/>
      <c r="K533" s="16"/>
      <c r="L533" s="16"/>
      <c r="N533" s="85">
        <f t="shared" si="48"/>
        <v>46046.09789621528</v>
      </c>
      <c r="O533" s="85">
        <f t="shared" si="49"/>
        <v>10337</v>
      </c>
      <c r="P533" s="85">
        <f t="shared" si="50"/>
        <v>1500</v>
      </c>
      <c r="V533" s="16"/>
      <c r="W533" s="16"/>
      <c r="AA533" s="16"/>
      <c r="AB533" s="16"/>
      <c r="AD533" s="22" t="str">
        <f t="shared" si="52"/>
        <v/>
      </c>
      <c r="AE533" s="16"/>
      <c r="AF533" s="34"/>
      <c r="AH533" s="22" t="str">
        <f t="shared" si="53"/>
        <v/>
      </c>
      <c r="AI533" s="16"/>
      <c r="AJ533" s="34"/>
      <c r="AK533" s="34"/>
      <c r="AL533" s="34"/>
      <c r="AM533" s="34"/>
      <c r="AN533" s="34"/>
      <c r="AO533" s="34"/>
    </row>
    <row r="534" spans="2:41" x14ac:dyDescent="0.3">
      <c r="B534" s="22">
        <f t="shared" si="51"/>
        <v>1414</v>
      </c>
      <c r="C534" s="16">
        <v>1</v>
      </c>
      <c r="D534" s="23">
        <v>22846.94</v>
      </c>
      <c r="E534" s="23">
        <v>47374.218185914353</v>
      </c>
      <c r="F534" s="16"/>
      <c r="G534" s="16"/>
      <c r="I534" s="16"/>
      <c r="J534" s="16"/>
      <c r="K534" s="16"/>
      <c r="L534" s="16"/>
      <c r="N534" s="85">
        <f t="shared" si="48"/>
        <v>47374.218185914353</v>
      </c>
      <c r="O534" s="85">
        <f t="shared" si="49"/>
        <v>10337</v>
      </c>
      <c r="P534" s="85">
        <f t="shared" si="50"/>
        <v>1500</v>
      </c>
      <c r="V534" s="16"/>
      <c r="W534" s="16"/>
      <c r="AA534" s="16"/>
      <c r="AB534" s="16"/>
      <c r="AD534" s="22" t="str">
        <f t="shared" si="52"/>
        <v/>
      </c>
      <c r="AE534" s="16"/>
      <c r="AF534" s="34"/>
      <c r="AH534" s="22" t="str">
        <f t="shared" si="53"/>
        <v/>
      </c>
      <c r="AI534" s="16"/>
      <c r="AJ534" s="34"/>
      <c r="AK534" s="34"/>
      <c r="AL534" s="34"/>
      <c r="AM534" s="34"/>
      <c r="AN534" s="34"/>
      <c r="AO534" s="34"/>
    </row>
    <row r="535" spans="2:41" x14ac:dyDescent="0.3">
      <c r="B535" s="22">
        <f t="shared" si="51"/>
        <v>1415</v>
      </c>
      <c r="C535" s="16">
        <v>1</v>
      </c>
      <c r="D535" s="23">
        <v>23931.06</v>
      </c>
      <c r="E535" s="23">
        <v>47617.705502350698</v>
      </c>
      <c r="F535" s="16"/>
      <c r="G535" s="16"/>
      <c r="I535" s="16"/>
      <c r="J535" s="16"/>
      <c r="K535" s="16"/>
      <c r="L535" s="16"/>
      <c r="N535" s="85">
        <f t="shared" si="48"/>
        <v>47617.705502350698</v>
      </c>
      <c r="O535" s="85">
        <f t="shared" si="49"/>
        <v>10337</v>
      </c>
      <c r="P535" s="85">
        <f t="shared" si="50"/>
        <v>1500</v>
      </c>
      <c r="V535" s="16"/>
      <c r="W535" s="16"/>
      <c r="AA535" s="16"/>
      <c r="AB535" s="16"/>
      <c r="AD535" s="22" t="str">
        <f t="shared" si="52"/>
        <v/>
      </c>
      <c r="AE535" s="16"/>
      <c r="AF535" s="34"/>
      <c r="AH535" s="22" t="str">
        <f t="shared" si="53"/>
        <v/>
      </c>
      <c r="AI535" s="16"/>
      <c r="AJ535" s="34"/>
      <c r="AK535" s="34"/>
      <c r="AL535" s="34"/>
      <c r="AM535" s="34"/>
      <c r="AN535" s="34"/>
      <c r="AO535" s="34"/>
    </row>
    <row r="536" spans="2:41" x14ac:dyDescent="0.3">
      <c r="B536" s="22">
        <f t="shared" si="51"/>
        <v>1417</v>
      </c>
      <c r="C536" s="16">
        <v>2</v>
      </c>
      <c r="D536" s="23">
        <v>26641.99</v>
      </c>
      <c r="E536" s="23">
        <v>48822.116504570557</v>
      </c>
      <c r="F536" s="16"/>
      <c r="G536" s="16"/>
      <c r="I536" s="16"/>
      <c r="J536" s="16"/>
      <c r="K536" s="16"/>
      <c r="L536" s="16"/>
      <c r="N536" s="85">
        <f t="shared" si="48"/>
        <v>97644.233009141113</v>
      </c>
      <c r="O536" s="85">
        <f t="shared" si="49"/>
        <v>20674</v>
      </c>
      <c r="P536" s="85">
        <f t="shared" si="50"/>
        <v>3000</v>
      </c>
      <c r="V536" s="16"/>
      <c r="W536" s="16"/>
      <c r="AA536" s="16"/>
      <c r="AB536" s="16"/>
      <c r="AD536" s="22" t="str">
        <f t="shared" si="52"/>
        <v/>
      </c>
      <c r="AE536" s="16"/>
      <c r="AF536" s="34"/>
      <c r="AH536" s="22" t="str">
        <f t="shared" si="53"/>
        <v/>
      </c>
      <c r="AI536" s="16"/>
      <c r="AJ536" s="34"/>
      <c r="AK536" s="34"/>
      <c r="AL536" s="34"/>
      <c r="AM536" s="34"/>
      <c r="AN536" s="34"/>
      <c r="AO536" s="34"/>
    </row>
    <row r="537" spans="2:41" x14ac:dyDescent="0.3">
      <c r="B537" s="22">
        <f t="shared" si="51"/>
        <v>1418</v>
      </c>
      <c r="C537" s="16">
        <v>1</v>
      </c>
      <c r="D537" s="23">
        <v>27392.05</v>
      </c>
      <c r="E537" s="23">
        <v>52252.867409622922</v>
      </c>
      <c r="F537" s="16"/>
      <c r="G537" s="16"/>
      <c r="I537" s="16"/>
      <c r="J537" s="16"/>
      <c r="K537" s="16"/>
      <c r="L537" s="16"/>
      <c r="N537" s="85">
        <f t="shared" si="48"/>
        <v>52252.867409622922</v>
      </c>
      <c r="O537" s="85">
        <f t="shared" si="49"/>
        <v>10337</v>
      </c>
      <c r="P537" s="85">
        <f t="shared" si="50"/>
        <v>1500</v>
      </c>
      <c r="V537" s="16"/>
      <c r="W537" s="16"/>
      <c r="AA537" s="16"/>
      <c r="AB537" s="16"/>
      <c r="AD537" s="22" t="str">
        <f t="shared" si="52"/>
        <v/>
      </c>
      <c r="AE537" s="16"/>
      <c r="AF537" s="34"/>
      <c r="AH537" s="22" t="str">
        <f t="shared" si="53"/>
        <v/>
      </c>
      <c r="AI537" s="16"/>
      <c r="AJ537" s="34"/>
      <c r="AK537" s="34"/>
      <c r="AL537" s="34"/>
      <c r="AM537" s="34"/>
      <c r="AN537" s="34"/>
      <c r="AO537" s="34"/>
    </row>
    <row r="538" spans="2:41" x14ac:dyDescent="0.3">
      <c r="B538" s="22">
        <f t="shared" si="51"/>
        <v>1419</v>
      </c>
      <c r="C538" s="16">
        <v>1</v>
      </c>
      <c r="D538" s="23">
        <v>25800.79</v>
      </c>
      <c r="E538" s="23">
        <v>53499.166839364807</v>
      </c>
      <c r="F538" s="16"/>
      <c r="G538" s="16"/>
      <c r="I538" s="16"/>
      <c r="J538" s="16"/>
      <c r="K538" s="16"/>
      <c r="L538" s="16"/>
      <c r="N538" s="85">
        <f t="shared" si="48"/>
        <v>53499.166839364807</v>
      </c>
      <c r="O538" s="85">
        <f t="shared" si="49"/>
        <v>10337</v>
      </c>
      <c r="P538" s="85">
        <f t="shared" si="50"/>
        <v>1500</v>
      </c>
      <c r="V538" s="16"/>
      <c r="W538" s="16"/>
      <c r="AA538" s="16"/>
      <c r="AB538" s="16"/>
      <c r="AD538" s="22" t="str">
        <f t="shared" si="52"/>
        <v/>
      </c>
      <c r="AE538" s="16"/>
      <c r="AF538" s="34"/>
      <c r="AH538" s="22" t="str">
        <f t="shared" si="53"/>
        <v/>
      </c>
      <c r="AI538" s="16"/>
      <c r="AJ538" s="34"/>
      <c r="AK538" s="34"/>
      <c r="AL538" s="34"/>
      <c r="AM538" s="34"/>
      <c r="AN538" s="34"/>
      <c r="AO538" s="34"/>
    </row>
    <row r="539" spans="2:41" x14ac:dyDescent="0.3">
      <c r="B539" s="22">
        <f t="shared" si="51"/>
        <v>1420</v>
      </c>
      <c r="C539" s="16">
        <v>1</v>
      </c>
      <c r="D539" s="23">
        <v>31485.43</v>
      </c>
      <c r="E539" s="23">
        <v>54953.787226160617</v>
      </c>
      <c r="F539" s="16"/>
      <c r="G539" s="16"/>
      <c r="I539" s="16"/>
      <c r="J539" s="16"/>
      <c r="K539" s="16"/>
      <c r="L539" s="16"/>
      <c r="N539" s="85">
        <f t="shared" si="48"/>
        <v>54953.787226160617</v>
      </c>
      <c r="O539" s="85">
        <f t="shared" si="49"/>
        <v>10337</v>
      </c>
      <c r="P539" s="85">
        <f t="shared" si="50"/>
        <v>1500</v>
      </c>
      <c r="V539" s="16"/>
      <c r="W539" s="16"/>
      <c r="AA539" s="16"/>
      <c r="AB539" s="16"/>
      <c r="AD539" s="22" t="str">
        <f t="shared" si="52"/>
        <v/>
      </c>
      <c r="AE539" s="16"/>
      <c r="AF539" s="34"/>
      <c r="AH539" s="22" t="str">
        <f t="shared" si="53"/>
        <v/>
      </c>
      <c r="AI539" s="16"/>
      <c r="AJ539" s="34"/>
      <c r="AK539" s="34"/>
      <c r="AL539" s="34"/>
      <c r="AM539" s="34"/>
      <c r="AN539" s="34"/>
      <c r="AO539" s="34"/>
    </row>
    <row r="540" spans="2:41" x14ac:dyDescent="0.3">
      <c r="B540" s="22">
        <f t="shared" si="51"/>
        <v>1421</v>
      </c>
      <c r="C540" s="16">
        <v>1</v>
      </c>
      <c r="D540" s="23">
        <v>26352.65</v>
      </c>
      <c r="E540" s="23">
        <v>56210.425900070128</v>
      </c>
      <c r="F540" s="16"/>
      <c r="G540" s="16"/>
      <c r="I540" s="16"/>
      <c r="J540" s="16"/>
      <c r="K540" s="16"/>
      <c r="L540" s="16"/>
      <c r="N540" s="85">
        <f t="shared" si="48"/>
        <v>56210.425900070128</v>
      </c>
      <c r="O540" s="85">
        <f t="shared" si="49"/>
        <v>10337</v>
      </c>
      <c r="P540" s="85">
        <f t="shared" si="50"/>
        <v>1500</v>
      </c>
      <c r="V540" s="16"/>
      <c r="W540" s="16"/>
      <c r="AA540" s="16"/>
      <c r="AB540" s="16"/>
      <c r="AD540" s="22" t="str">
        <f t="shared" si="52"/>
        <v/>
      </c>
      <c r="AE540" s="16"/>
      <c r="AF540" s="34"/>
      <c r="AH540" s="22" t="str">
        <f t="shared" si="53"/>
        <v/>
      </c>
      <c r="AI540" s="16"/>
      <c r="AJ540" s="34"/>
      <c r="AK540" s="34"/>
      <c r="AL540" s="34"/>
      <c r="AM540" s="34"/>
      <c r="AN540" s="34"/>
      <c r="AO540" s="34"/>
    </row>
    <row r="541" spans="2:41" x14ac:dyDescent="0.3">
      <c r="B541" s="22">
        <f t="shared" si="51"/>
        <v>1422</v>
      </c>
      <c r="C541" s="16">
        <v>1</v>
      </c>
      <c r="D541" s="23">
        <v>34124.449999999997</v>
      </c>
      <c r="E541" s="23">
        <v>56804.611485367117</v>
      </c>
      <c r="F541" s="16"/>
      <c r="G541" s="16"/>
      <c r="I541" s="16"/>
      <c r="J541" s="16"/>
      <c r="K541" s="16"/>
      <c r="L541" s="16"/>
      <c r="N541" s="85">
        <f t="shared" si="48"/>
        <v>56804.611485367117</v>
      </c>
      <c r="O541" s="85">
        <f t="shared" si="49"/>
        <v>10337</v>
      </c>
      <c r="P541" s="85">
        <f t="shared" si="50"/>
        <v>1500</v>
      </c>
      <c r="V541" s="16"/>
      <c r="W541" s="16"/>
      <c r="AA541" s="16"/>
      <c r="AB541" s="16"/>
      <c r="AD541" s="22" t="str">
        <f t="shared" si="52"/>
        <v/>
      </c>
      <c r="AE541" s="16"/>
      <c r="AF541" s="34"/>
      <c r="AH541" s="22" t="str">
        <f t="shared" si="53"/>
        <v/>
      </c>
      <c r="AI541" s="16"/>
      <c r="AJ541" s="34"/>
      <c r="AK541" s="34"/>
      <c r="AL541" s="34"/>
      <c r="AM541" s="34"/>
      <c r="AN541" s="34"/>
      <c r="AO541" s="34"/>
    </row>
    <row r="542" spans="2:41" x14ac:dyDescent="0.3">
      <c r="B542" s="22">
        <f t="shared" si="51"/>
        <v>1423</v>
      </c>
      <c r="C542" s="16">
        <v>1</v>
      </c>
      <c r="D542" s="23">
        <v>34728.449999999997</v>
      </c>
      <c r="E542" s="23">
        <v>57810.048505953877</v>
      </c>
      <c r="F542" s="16"/>
      <c r="G542" s="16"/>
      <c r="I542" s="16"/>
      <c r="J542" s="16"/>
      <c r="K542" s="16"/>
      <c r="L542" s="16"/>
      <c r="N542" s="85">
        <f t="shared" si="48"/>
        <v>57810.048505953877</v>
      </c>
      <c r="O542" s="85">
        <f t="shared" si="49"/>
        <v>10337</v>
      </c>
      <c r="P542" s="85">
        <f t="shared" si="50"/>
        <v>1500</v>
      </c>
      <c r="V542" s="16"/>
      <c r="W542" s="16"/>
      <c r="AA542" s="16"/>
      <c r="AB542" s="16"/>
      <c r="AD542" s="22" t="str">
        <f t="shared" si="52"/>
        <v/>
      </c>
      <c r="AE542" s="16"/>
      <c r="AF542" s="34"/>
      <c r="AH542" s="22" t="str">
        <f t="shared" si="53"/>
        <v/>
      </c>
      <c r="AI542" s="16"/>
      <c r="AJ542" s="34"/>
      <c r="AK542" s="34"/>
      <c r="AL542" s="34"/>
      <c r="AM542" s="34"/>
      <c r="AN542" s="34"/>
      <c r="AO542" s="34"/>
    </row>
    <row r="543" spans="2:41" x14ac:dyDescent="0.3">
      <c r="B543" s="22">
        <f t="shared" si="51"/>
        <v>1424</v>
      </c>
      <c r="C543" s="16">
        <v>1</v>
      </c>
      <c r="D543" s="23">
        <v>32562.87</v>
      </c>
      <c r="E543" s="23">
        <v>62116.684533898995</v>
      </c>
      <c r="F543" s="16"/>
      <c r="G543" s="16"/>
      <c r="I543" s="16"/>
      <c r="J543" s="16"/>
      <c r="K543" s="16"/>
      <c r="L543" s="16"/>
      <c r="N543" s="85">
        <f t="shared" si="48"/>
        <v>62116.684533898995</v>
      </c>
      <c r="O543" s="85">
        <f t="shared" si="49"/>
        <v>10337</v>
      </c>
      <c r="P543" s="85">
        <f t="shared" si="50"/>
        <v>1500</v>
      </c>
      <c r="V543" s="16"/>
      <c r="W543" s="16"/>
      <c r="AA543" s="16"/>
      <c r="AB543" s="16"/>
      <c r="AD543" s="22" t="str">
        <f t="shared" si="52"/>
        <v/>
      </c>
      <c r="AE543" s="16"/>
      <c r="AF543" s="34"/>
      <c r="AH543" s="22" t="str">
        <f t="shared" si="53"/>
        <v/>
      </c>
      <c r="AI543" s="16"/>
      <c r="AJ543" s="34"/>
      <c r="AK543" s="34"/>
      <c r="AL543" s="34"/>
      <c r="AM543" s="34"/>
      <c r="AN543" s="34"/>
      <c r="AO543" s="34"/>
    </row>
    <row r="544" spans="2:41" x14ac:dyDescent="0.3">
      <c r="B544" s="22">
        <f t="shared" si="51"/>
        <v>1425</v>
      </c>
      <c r="C544" s="16">
        <v>1</v>
      </c>
      <c r="D544" s="23">
        <v>37500.879999999997</v>
      </c>
      <c r="E544" s="23">
        <v>62425.120954605103</v>
      </c>
      <c r="F544" s="16"/>
      <c r="G544" s="16"/>
      <c r="I544" s="16"/>
      <c r="J544" s="16"/>
      <c r="K544" s="16"/>
      <c r="L544" s="16"/>
      <c r="N544" s="85">
        <f t="shared" si="48"/>
        <v>62425.120954605103</v>
      </c>
      <c r="O544" s="85">
        <f t="shared" si="49"/>
        <v>10337</v>
      </c>
      <c r="P544" s="85">
        <f t="shared" si="50"/>
        <v>1500</v>
      </c>
      <c r="V544" s="16"/>
      <c r="W544" s="16"/>
      <c r="AA544" s="16"/>
      <c r="AB544" s="16"/>
      <c r="AD544" s="22" t="str">
        <f t="shared" si="52"/>
        <v/>
      </c>
      <c r="AE544" s="16"/>
      <c r="AF544" s="34"/>
      <c r="AH544" s="22" t="str">
        <f t="shared" si="53"/>
        <v/>
      </c>
      <c r="AI544" s="16"/>
      <c r="AJ544" s="34"/>
      <c r="AK544" s="34"/>
      <c r="AL544" s="34"/>
      <c r="AM544" s="34"/>
      <c r="AN544" s="34"/>
      <c r="AO544" s="34"/>
    </row>
    <row r="545" spans="2:41" x14ac:dyDescent="0.3">
      <c r="B545" s="22">
        <f t="shared" si="51"/>
        <v>1426</v>
      </c>
      <c r="C545" s="16">
        <v>1</v>
      </c>
      <c r="D545" s="23">
        <v>37627.54</v>
      </c>
      <c r="E545" s="23">
        <v>65674.053903784938</v>
      </c>
      <c r="F545" s="16"/>
      <c r="G545" s="16"/>
      <c r="I545" s="16"/>
      <c r="J545" s="16"/>
      <c r="K545" s="16"/>
      <c r="L545" s="16"/>
      <c r="N545" s="85">
        <f t="shared" si="48"/>
        <v>65674.053903784938</v>
      </c>
      <c r="O545" s="85">
        <f t="shared" si="49"/>
        <v>10337</v>
      </c>
      <c r="P545" s="85">
        <f t="shared" si="50"/>
        <v>1500</v>
      </c>
      <c r="V545" s="16"/>
      <c r="W545" s="16"/>
      <c r="AA545" s="16"/>
      <c r="AB545" s="16"/>
      <c r="AD545" s="22" t="str">
        <f t="shared" si="52"/>
        <v/>
      </c>
      <c r="AE545" s="16"/>
      <c r="AF545" s="34"/>
      <c r="AH545" s="22" t="str">
        <f t="shared" si="53"/>
        <v/>
      </c>
      <c r="AI545" s="16"/>
      <c r="AJ545" s="34"/>
      <c r="AK545" s="34"/>
      <c r="AL545" s="34"/>
      <c r="AM545" s="34"/>
      <c r="AN545" s="34"/>
      <c r="AO545" s="34"/>
    </row>
    <row r="546" spans="2:41" x14ac:dyDescent="0.3">
      <c r="B546" s="22">
        <f t="shared" si="51"/>
        <v>1427</v>
      </c>
      <c r="C546" s="16">
        <v>1</v>
      </c>
      <c r="D546" s="23">
        <v>36545.730000000003</v>
      </c>
      <c r="E546" s="23">
        <v>66970.969053159293</v>
      </c>
      <c r="F546" s="16"/>
      <c r="G546" s="16"/>
      <c r="I546" s="16"/>
      <c r="J546" s="16"/>
      <c r="K546" s="16"/>
      <c r="L546" s="16"/>
      <c r="N546" s="85">
        <f t="shared" si="48"/>
        <v>66970.969053159293</v>
      </c>
      <c r="O546" s="85">
        <f t="shared" si="49"/>
        <v>10337</v>
      </c>
      <c r="P546" s="85">
        <f t="shared" si="50"/>
        <v>1500</v>
      </c>
      <c r="V546" s="16"/>
      <c r="W546" s="16"/>
      <c r="AA546" s="16"/>
      <c r="AB546" s="16"/>
      <c r="AD546" s="22" t="str">
        <f t="shared" si="52"/>
        <v/>
      </c>
      <c r="AE546" s="16"/>
      <c r="AF546" s="34"/>
      <c r="AH546" s="22" t="str">
        <f t="shared" si="53"/>
        <v/>
      </c>
      <c r="AI546" s="16"/>
      <c r="AJ546" s="34"/>
      <c r="AK546" s="34"/>
      <c r="AL546" s="34"/>
      <c r="AM546" s="34"/>
      <c r="AN546" s="34"/>
      <c r="AO546" s="34"/>
    </row>
    <row r="547" spans="2:41" x14ac:dyDescent="0.3">
      <c r="B547" s="22">
        <f t="shared" si="51"/>
        <v>1428</v>
      </c>
      <c r="C547" s="16">
        <v>1</v>
      </c>
      <c r="D547" s="23">
        <v>40440.800000000003</v>
      </c>
      <c r="E547" s="23">
        <v>74108.782757520632</v>
      </c>
      <c r="F547" s="16"/>
      <c r="G547" s="16"/>
      <c r="I547" s="16"/>
      <c r="J547" s="16"/>
      <c r="K547" s="16"/>
      <c r="L547" s="16"/>
      <c r="N547" s="85">
        <f t="shared" si="48"/>
        <v>74108.782757520632</v>
      </c>
      <c r="O547" s="85">
        <f t="shared" si="49"/>
        <v>10337</v>
      </c>
      <c r="P547" s="85">
        <f t="shared" si="50"/>
        <v>1500</v>
      </c>
      <c r="V547" s="16"/>
      <c r="W547" s="16"/>
      <c r="AA547" s="16"/>
      <c r="AB547" s="16"/>
      <c r="AD547" s="22" t="str">
        <f t="shared" si="52"/>
        <v/>
      </c>
      <c r="AE547" s="16"/>
      <c r="AF547" s="34"/>
      <c r="AH547" s="22" t="str">
        <f t="shared" si="53"/>
        <v/>
      </c>
      <c r="AI547" s="16"/>
      <c r="AJ547" s="34"/>
      <c r="AK547" s="34"/>
      <c r="AL547" s="34"/>
      <c r="AM547" s="34"/>
      <c r="AN547" s="34"/>
      <c r="AO547" s="34"/>
    </row>
    <row r="548" spans="2:41" x14ac:dyDescent="0.3">
      <c r="B548" s="22">
        <f t="shared" si="51"/>
        <v>1429</v>
      </c>
      <c r="C548" s="16">
        <v>1</v>
      </c>
      <c r="D548" s="23">
        <v>57712.88</v>
      </c>
      <c r="E548" s="23">
        <v>82025.944631086881</v>
      </c>
      <c r="F548" s="16"/>
      <c r="G548" s="16"/>
      <c r="I548" s="16"/>
      <c r="J548" s="16"/>
      <c r="K548" s="16"/>
      <c r="L548" s="16"/>
      <c r="N548" s="85">
        <f t="shared" si="48"/>
        <v>82025.944631086881</v>
      </c>
      <c r="O548" s="85">
        <f t="shared" si="49"/>
        <v>10337</v>
      </c>
      <c r="P548" s="85">
        <f t="shared" si="50"/>
        <v>1500</v>
      </c>
      <c r="V548" s="16"/>
      <c r="W548" s="16"/>
      <c r="AA548" s="16"/>
      <c r="AB548" s="16"/>
      <c r="AD548" s="22" t="str">
        <f t="shared" si="52"/>
        <v/>
      </c>
      <c r="AE548" s="16"/>
      <c r="AF548" s="34"/>
      <c r="AH548" s="22" t="str">
        <f t="shared" si="53"/>
        <v/>
      </c>
      <c r="AI548" s="16"/>
      <c r="AJ548" s="34"/>
      <c r="AK548" s="34"/>
      <c r="AL548" s="34"/>
      <c r="AM548" s="34"/>
      <c r="AN548" s="34"/>
      <c r="AO548" s="34"/>
    </row>
    <row r="549" spans="2:41" x14ac:dyDescent="0.3">
      <c r="B549" s="22">
        <f t="shared" si="51"/>
        <v>1430</v>
      </c>
      <c r="C549" s="16">
        <v>1</v>
      </c>
      <c r="D549" s="23">
        <v>54954.82</v>
      </c>
      <c r="E549" s="23">
        <v>91479.487562386581</v>
      </c>
      <c r="F549" s="16"/>
      <c r="G549" s="16"/>
      <c r="I549" s="16"/>
      <c r="J549" s="16"/>
      <c r="K549" s="16"/>
      <c r="L549" s="16"/>
      <c r="N549" s="85">
        <f t="shared" si="48"/>
        <v>91479.487562386581</v>
      </c>
      <c r="O549" s="85">
        <f t="shared" si="49"/>
        <v>10337</v>
      </c>
      <c r="P549" s="85">
        <f t="shared" si="50"/>
        <v>1500</v>
      </c>
      <c r="V549" s="16"/>
      <c r="W549" s="16"/>
      <c r="AA549" s="16"/>
      <c r="AB549" s="16"/>
      <c r="AD549" s="22" t="str">
        <f t="shared" si="52"/>
        <v/>
      </c>
      <c r="AE549" s="16"/>
      <c r="AF549" s="34"/>
      <c r="AH549" s="22" t="str">
        <f t="shared" si="53"/>
        <v/>
      </c>
      <c r="AI549" s="16"/>
      <c r="AJ549" s="34"/>
      <c r="AK549" s="34"/>
      <c r="AL549" s="34"/>
      <c r="AM549" s="34"/>
      <c r="AN549" s="34"/>
      <c r="AO549" s="34"/>
    </row>
    <row r="550" spans="2:41" x14ac:dyDescent="0.3">
      <c r="B550" s="22">
        <f t="shared" si="51"/>
        <v>1435</v>
      </c>
      <c r="C550" s="16">
        <v>5</v>
      </c>
      <c r="D550" s="23">
        <v>50756.403999999995</v>
      </c>
      <c r="E550" s="23">
        <v>104289.75031442883</v>
      </c>
      <c r="F550" s="16"/>
      <c r="G550" s="16"/>
      <c r="I550" s="16"/>
      <c r="J550" s="16"/>
      <c r="K550" s="16"/>
      <c r="L550" s="16"/>
      <c r="N550" s="85">
        <f t="shared" si="48"/>
        <v>521448.75157214416</v>
      </c>
      <c r="O550" s="85">
        <f t="shared" si="49"/>
        <v>51685</v>
      </c>
      <c r="P550" s="85">
        <f t="shared" si="50"/>
        <v>7500</v>
      </c>
      <c r="V550" s="16"/>
      <c r="W550" s="16"/>
      <c r="AA550" s="16"/>
      <c r="AB550" s="16"/>
      <c r="AD550" s="22" t="str">
        <f t="shared" si="52"/>
        <v/>
      </c>
      <c r="AE550" s="16"/>
      <c r="AF550" s="34"/>
      <c r="AH550" s="22" t="str">
        <f t="shared" si="53"/>
        <v/>
      </c>
      <c r="AI550" s="16"/>
      <c r="AJ550" s="34"/>
      <c r="AK550" s="34"/>
      <c r="AL550" s="34"/>
      <c r="AM550" s="34"/>
      <c r="AN550" s="34"/>
      <c r="AO550" s="34"/>
    </row>
    <row r="551" spans="2:41" x14ac:dyDescent="0.3">
      <c r="B551" s="22">
        <f t="shared" si="51"/>
        <v>1437</v>
      </c>
      <c r="C551" s="16">
        <v>2</v>
      </c>
      <c r="D551" s="23">
        <v>59061.904999999999</v>
      </c>
      <c r="E551" s="23">
        <v>108232.42583950666</v>
      </c>
      <c r="F551" s="16"/>
      <c r="G551" s="16"/>
      <c r="I551" s="16"/>
      <c r="J551" s="16"/>
      <c r="K551" s="16"/>
      <c r="L551" s="16"/>
      <c r="N551" s="85">
        <f t="shared" si="48"/>
        <v>216464.85167901331</v>
      </c>
      <c r="O551" s="85">
        <f t="shared" si="49"/>
        <v>20674</v>
      </c>
      <c r="P551" s="85">
        <f t="shared" si="50"/>
        <v>3000</v>
      </c>
      <c r="V551" s="16"/>
      <c r="W551" s="16"/>
      <c r="AA551" s="16"/>
      <c r="AB551" s="16"/>
      <c r="AD551" s="22" t="str">
        <f t="shared" si="52"/>
        <v/>
      </c>
      <c r="AE551" s="16"/>
      <c r="AF551" s="34"/>
      <c r="AH551" s="22" t="str">
        <f t="shared" si="53"/>
        <v/>
      </c>
      <c r="AI551" s="16"/>
      <c r="AJ551" s="34"/>
      <c r="AK551" s="34"/>
      <c r="AL551" s="34"/>
      <c r="AM551" s="34"/>
      <c r="AN551" s="34"/>
      <c r="AO551" s="34"/>
    </row>
    <row r="552" spans="2:41" x14ac:dyDescent="0.3">
      <c r="B552" s="22" t="str">
        <f t="shared" si="51"/>
        <v/>
      </c>
      <c r="C552" s="16"/>
      <c r="D552" s="23"/>
      <c r="E552" s="23"/>
      <c r="F552" s="16"/>
      <c r="G552" s="16"/>
      <c r="I552" s="16"/>
      <c r="J552" s="16"/>
      <c r="K552" s="16"/>
      <c r="L552" s="16"/>
      <c r="N552" s="85">
        <f t="shared" si="48"/>
        <v>0</v>
      </c>
      <c r="O552" s="85">
        <f t="shared" si="49"/>
        <v>0</v>
      </c>
      <c r="P552" s="85">
        <f t="shared" si="50"/>
        <v>0</v>
      </c>
      <c r="V552" s="16"/>
      <c r="W552" s="16"/>
      <c r="AA552" s="16"/>
      <c r="AB552" s="16"/>
      <c r="AD552" s="22" t="str">
        <f t="shared" si="52"/>
        <v/>
      </c>
      <c r="AE552" s="16"/>
      <c r="AF552" s="34"/>
      <c r="AH552" s="22" t="str">
        <f t="shared" si="53"/>
        <v/>
      </c>
      <c r="AI552" s="16"/>
      <c r="AJ552" s="34"/>
      <c r="AK552" s="34"/>
      <c r="AL552" s="34"/>
      <c r="AM552" s="34"/>
      <c r="AN552" s="34"/>
      <c r="AO552" s="34"/>
    </row>
    <row r="553" spans="2:41" x14ac:dyDescent="0.3">
      <c r="B553" s="22" t="str">
        <f t="shared" si="51"/>
        <v/>
      </c>
      <c r="C553" s="16"/>
      <c r="D553" s="23"/>
      <c r="E553" s="23"/>
      <c r="F553" s="16"/>
      <c r="G553" s="16"/>
      <c r="I553" s="16"/>
      <c r="J553" s="16"/>
      <c r="K553" s="16"/>
      <c r="L553" s="16"/>
      <c r="N553" s="85">
        <f t="shared" si="48"/>
        <v>0</v>
      </c>
      <c r="O553" s="85">
        <f t="shared" si="49"/>
        <v>0</v>
      </c>
      <c r="P553" s="85">
        <f t="shared" si="50"/>
        <v>0</v>
      </c>
      <c r="V553" s="16"/>
      <c r="W553" s="16"/>
      <c r="AA553" s="16"/>
      <c r="AB553" s="16"/>
      <c r="AD553" s="22" t="str">
        <f t="shared" si="52"/>
        <v/>
      </c>
      <c r="AE553" s="16"/>
      <c r="AF553" s="34"/>
      <c r="AH553" s="22" t="str">
        <f t="shared" si="53"/>
        <v/>
      </c>
      <c r="AI553" s="16"/>
      <c r="AJ553" s="34"/>
      <c r="AK553" s="34"/>
      <c r="AL553" s="34"/>
      <c r="AM553" s="34"/>
      <c r="AN553" s="34"/>
      <c r="AO553" s="34"/>
    </row>
    <row r="554" spans="2:41" x14ac:dyDescent="0.3">
      <c r="B554" s="22" t="str">
        <f t="shared" si="51"/>
        <v/>
      </c>
      <c r="C554" s="16"/>
      <c r="D554" s="23"/>
      <c r="E554" s="23"/>
      <c r="F554" s="16"/>
      <c r="G554" s="16"/>
      <c r="I554" s="16"/>
      <c r="J554" s="16"/>
      <c r="K554" s="16"/>
      <c r="L554" s="16"/>
      <c r="N554" s="85">
        <f t="shared" si="48"/>
        <v>0</v>
      </c>
      <c r="O554" s="85">
        <f t="shared" si="49"/>
        <v>0</v>
      </c>
      <c r="P554" s="85">
        <f t="shared" si="50"/>
        <v>0</v>
      </c>
      <c r="V554" s="16"/>
      <c r="W554" s="16"/>
      <c r="AA554" s="16"/>
      <c r="AB554" s="16"/>
      <c r="AD554" s="22" t="str">
        <f t="shared" si="52"/>
        <v/>
      </c>
      <c r="AE554" s="16"/>
      <c r="AF554" s="34"/>
      <c r="AH554" s="22" t="str">
        <f t="shared" si="53"/>
        <v/>
      </c>
      <c r="AI554" s="16"/>
      <c r="AJ554" s="34"/>
      <c r="AK554" s="34"/>
      <c r="AL554" s="34"/>
      <c r="AM554" s="34"/>
      <c r="AN554" s="34"/>
      <c r="AO554" s="34"/>
    </row>
    <row r="555" spans="2:41" x14ac:dyDescent="0.3">
      <c r="B555" s="22" t="str">
        <f t="shared" si="51"/>
        <v/>
      </c>
      <c r="C555" s="16"/>
      <c r="D555" s="23"/>
      <c r="E555" s="23"/>
      <c r="F555" s="16"/>
      <c r="G555" s="16"/>
      <c r="I555" s="16"/>
      <c r="J555" s="16"/>
      <c r="K555" s="16"/>
      <c r="L555" s="16"/>
      <c r="N555" s="85">
        <f t="shared" si="48"/>
        <v>0</v>
      </c>
      <c r="O555" s="85">
        <f t="shared" si="49"/>
        <v>0</v>
      </c>
      <c r="P555" s="85">
        <f t="shared" si="50"/>
        <v>0</v>
      </c>
      <c r="V555" s="16"/>
      <c r="W555" s="16"/>
      <c r="AA555" s="16"/>
      <c r="AB555" s="16"/>
      <c r="AD555" s="22" t="str">
        <f t="shared" si="52"/>
        <v/>
      </c>
      <c r="AE555" s="16"/>
      <c r="AF555" s="34"/>
      <c r="AH555" s="22" t="str">
        <f t="shared" si="53"/>
        <v/>
      </c>
      <c r="AI555" s="16"/>
      <c r="AJ555" s="34"/>
      <c r="AK555" s="34"/>
      <c r="AL555" s="34"/>
      <c r="AM555" s="34"/>
      <c r="AN555" s="34"/>
      <c r="AO555" s="34"/>
    </row>
    <row r="556" spans="2:41" x14ac:dyDescent="0.3">
      <c r="B556" s="22" t="str">
        <f t="shared" si="51"/>
        <v/>
      </c>
      <c r="C556" s="16"/>
      <c r="D556" s="23"/>
      <c r="E556" s="23"/>
      <c r="F556" s="16"/>
      <c r="G556" s="16"/>
      <c r="I556" s="16"/>
      <c r="J556" s="16"/>
      <c r="K556" s="16"/>
      <c r="L556" s="16"/>
      <c r="N556" s="85">
        <f t="shared" si="48"/>
        <v>0</v>
      </c>
      <c r="O556" s="85">
        <f t="shared" si="49"/>
        <v>0</v>
      </c>
      <c r="P556" s="85">
        <f t="shared" si="50"/>
        <v>0</v>
      </c>
      <c r="V556" s="16"/>
      <c r="W556" s="16"/>
      <c r="AA556" s="16"/>
      <c r="AB556" s="16"/>
      <c r="AD556" s="22" t="str">
        <f t="shared" si="52"/>
        <v/>
      </c>
      <c r="AE556" s="16"/>
      <c r="AF556" s="34"/>
      <c r="AH556" s="22" t="str">
        <f t="shared" si="53"/>
        <v/>
      </c>
      <c r="AI556" s="16"/>
      <c r="AJ556" s="34"/>
      <c r="AK556" s="34"/>
      <c r="AL556" s="34"/>
      <c r="AM556" s="34"/>
      <c r="AN556" s="34"/>
      <c r="AO556" s="34"/>
    </row>
    <row r="557" spans="2:41" x14ac:dyDescent="0.3">
      <c r="B557" s="22" t="str">
        <f t="shared" si="51"/>
        <v/>
      </c>
      <c r="C557" s="16"/>
      <c r="D557" s="23"/>
      <c r="E557" s="23"/>
      <c r="F557" s="16"/>
      <c r="G557" s="16"/>
      <c r="I557" s="16"/>
      <c r="J557" s="16"/>
      <c r="K557" s="16"/>
      <c r="L557" s="16"/>
      <c r="N557" s="85">
        <f t="shared" si="48"/>
        <v>0</v>
      </c>
      <c r="O557" s="85">
        <f t="shared" si="49"/>
        <v>0</v>
      </c>
      <c r="P557" s="85">
        <f t="shared" si="50"/>
        <v>0</v>
      </c>
      <c r="V557" s="16"/>
      <c r="W557" s="16"/>
      <c r="AA557" s="16"/>
      <c r="AB557" s="16"/>
      <c r="AD557" s="22" t="str">
        <f t="shared" si="52"/>
        <v/>
      </c>
      <c r="AE557" s="16"/>
      <c r="AF557" s="34"/>
      <c r="AH557" s="22" t="str">
        <f t="shared" si="53"/>
        <v/>
      </c>
      <c r="AI557" s="16"/>
      <c r="AJ557" s="34"/>
      <c r="AK557" s="34"/>
      <c r="AL557" s="34"/>
      <c r="AM557" s="34"/>
      <c r="AN557" s="34"/>
      <c r="AO557" s="34"/>
    </row>
    <row r="558" spans="2:41" x14ac:dyDescent="0.3">
      <c r="B558" s="22" t="str">
        <f t="shared" si="51"/>
        <v/>
      </c>
      <c r="C558" s="16"/>
      <c r="D558" s="23"/>
      <c r="E558" s="23"/>
      <c r="F558" s="16"/>
      <c r="G558" s="16"/>
      <c r="I558" s="16"/>
      <c r="J558" s="16"/>
      <c r="K558" s="16"/>
      <c r="L558" s="16"/>
      <c r="N558" s="85">
        <f t="shared" si="48"/>
        <v>0</v>
      </c>
      <c r="O558" s="85">
        <f t="shared" si="49"/>
        <v>0</v>
      </c>
      <c r="P558" s="85">
        <f t="shared" si="50"/>
        <v>0</v>
      </c>
      <c r="V558" s="16"/>
      <c r="W558" s="16"/>
      <c r="AA558" s="16"/>
      <c r="AB558" s="16"/>
      <c r="AD558" s="22" t="str">
        <f t="shared" si="52"/>
        <v/>
      </c>
      <c r="AE558" s="16"/>
      <c r="AF558" s="34"/>
      <c r="AH558" s="22" t="str">
        <f t="shared" si="53"/>
        <v/>
      </c>
      <c r="AI558" s="16"/>
      <c r="AJ558" s="34"/>
      <c r="AK558" s="34"/>
      <c r="AL558" s="34"/>
      <c r="AM558" s="34"/>
      <c r="AN558" s="34"/>
      <c r="AO558" s="34"/>
    </row>
    <row r="559" spans="2:41" x14ac:dyDescent="0.3">
      <c r="B559" s="22" t="str">
        <f t="shared" si="51"/>
        <v/>
      </c>
      <c r="C559" s="16"/>
      <c r="D559" s="23"/>
      <c r="E559" s="23"/>
      <c r="F559" s="16"/>
      <c r="G559" s="16"/>
      <c r="I559" s="16"/>
      <c r="J559" s="16"/>
      <c r="K559" s="16"/>
      <c r="L559" s="16"/>
      <c r="N559" s="85">
        <f t="shared" si="48"/>
        <v>0</v>
      </c>
      <c r="O559" s="85">
        <f t="shared" si="49"/>
        <v>0</v>
      </c>
      <c r="P559" s="85">
        <f t="shared" si="50"/>
        <v>0</v>
      </c>
      <c r="V559" s="16"/>
      <c r="W559" s="16"/>
      <c r="AA559" s="16"/>
      <c r="AB559" s="16"/>
      <c r="AD559" s="22" t="str">
        <f t="shared" si="52"/>
        <v/>
      </c>
      <c r="AE559" s="16"/>
      <c r="AF559" s="34"/>
      <c r="AH559" s="22" t="str">
        <f t="shared" si="53"/>
        <v/>
      </c>
      <c r="AI559" s="16"/>
      <c r="AJ559" s="34"/>
      <c r="AK559" s="34"/>
      <c r="AL559" s="34"/>
      <c r="AM559" s="34"/>
      <c r="AN559" s="34"/>
      <c r="AO559" s="34"/>
    </row>
    <row r="560" spans="2:41" x14ac:dyDescent="0.3">
      <c r="B560" s="22" t="str">
        <f t="shared" si="51"/>
        <v/>
      </c>
      <c r="C560" s="16"/>
      <c r="D560" s="23"/>
      <c r="E560" s="23"/>
      <c r="F560" s="16"/>
      <c r="G560" s="16"/>
      <c r="I560" s="16"/>
      <c r="J560" s="16"/>
      <c r="K560" s="16"/>
      <c r="L560" s="16"/>
      <c r="N560" s="85">
        <f t="shared" si="48"/>
        <v>0</v>
      </c>
      <c r="O560" s="85">
        <f t="shared" si="49"/>
        <v>0</v>
      </c>
      <c r="P560" s="85">
        <f t="shared" si="50"/>
        <v>0</v>
      </c>
      <c r="V560" s="16"/>
      <c r="W560" s="16"/>
      <c r="AA560" s="16"/>
      <c r="AB560" s="16"/>
      <c r="AD560" s="22" t="str">
        <f t="shared" si="52"/>
        <v/>
      </c>
      <c r="AE560" s="16"/>
      <c r="AF560" s="34"/>
      <c r="AH560" s="22" t="str">
        <f t="shared" si="53"/>
        <v/>
      </c>
      <c r="AI560" s="16"/>
      <c r="AJ560" s="34"/>
      <c r="AK560" s="34"/>
      <c r="AL560" s="34"/>
      <c r="AM560" s="34"/>
      <c r="AN560" s="34"/>
      <c r="AO560" s="34"/>
    </row>
    <row r="561" spans="2:41" x14ac:dyDescent="0.3">
      <c r="B561" s="22" t="str">
        <f t="shared" si="51"/>
        <v/>
      </c>
      <c r="C561" s="16"/>
      <c r="D561" s="23"/>
      <c r="E561" s="23"/>
      <c r="F561" s="16"/>
      <c r="G561" s="16"/>
      <c r="I561" s="16"/>
      <c r="J561" s="16"/>
      <c r="K561" s="16"/>
      <c r="L561" s="16"/>
      <c r="N561" s="85">
        <f t="shared" si="48"/>
        <v>0</v>
      </c>
      <c r="O561" s="85">
        <f t="shared" si="49"/>
        <v>0</v>
      </c>
      <c r="P561" s="85">
        <f t="shared" si="50"/>
        <v>0</v>
      </c>
      <c r="V561" s="16"/>
      <c r="W561" s="16"/>
      <c r="AA561" s="16"/>
      <c r="AB561" s="16"/>
      <c r="AD561" s="22" t="str">
        <f t="shared" si="52"/>
        <v/>
      </c>
      <c r="AE561" s="16"/>
      <c r="AF561" s="34"/>
      <c r="AH561" s="22" t="str">
        <f t="shared" si="53"/>
        <v/>
      </c>
      <c r="AI561" s="16"/>
      <c r="AJ561" s="34"/>
      <c r="AK561" s="34"/>
      <c r="AL561" s="34"/>
      <c r="AM561" s="34"/>
      <c r="AN561" s="34"/>
      <c r="AO561" s="34"/>
    </row>
    <row r="562" spans="2:41" x14ac:dyDescent="0.3">
      <c r="B562" s="22" t="str">
        <f t="shared" si="51"/>
        <v/>
      </c>
      <c r="C562" s="16"/>
      <c r="D562" s="23"/>
      <c r="E562" s="23"/>
      <c r="N562" s="85">
        <f t="shared" si="48"/>
        <v>0</v>
      </c>
      <c r="O562" s="85">
        <f t="shared" si="49"/>
        <v>0</v>
      </c>
      <c r="P562" s="85">
        <f t="shared" si="50"/>
        <v>0</v>
      </c>
      <c r="AD562" s="22" t="str">
        <f t="shared" si="52"/>
        <v/>
      </c>
      <c r="AE562" s="16"/>
      <c r="AF562" s="34"/>
      <c r="AH562" s="22" t="str">
        <f t="shared" si="53"/>
        <v/>
      </c>
      <c r="AI562" s="16"/>
      <c r="AJ562" s="34"/>
      <c r="AK562" s="34"/>
      <c r="AL562" s="34"/>
      <c r="AM562" s="34"/>
      <c r="AN562" s="34"/>
      <c r="AO562" s="34"/>
    </row>
    <row r="563" spans="2:41" x14ac:dyDescent="0.3">
      <c r="B563" s="22" t="str">
        <f t="shared" si="51"/>
        <v/>
      </c>
      <c r="C563" s="16"/>
      <c r="D563" s="23"/>
      <c r="E563" s="23"/>
      <c r="N563" s="85">
        <f t="shared" si="48"/>
        <v>0</v>
      </c>
      <c r="O563" s="85">
        <f t="shared" si="49"/>
        <v>0</v>
      </c>
      <c r="P563" s="85">
        <f t="shared" si="50"/>
        <v>0</v>
      </c>
      <c r="AD563" s="22" t="str">
        <f t="shared" si="52"/>
        <v/>
      </c>
      <c r="AE563" s="16"/>
      <c r="AF563" s="34"/>
      <c r="AH563" s="22" t="str">
        <f t="shared" si="53"/>
        <v/>
      </c>
      <c r="AI563" s="16"/>
      <c r="AJ563" s="34"/>
      <c r="AK563" s="34"/>
      <c r="AL563" s="34"/>
      <c r="AM563" s="34"/>
      <c r="AN563" s="34"/>
      <c r="AO563" s="34"/>
    </row>
    <row r="564" spans="2:41" x14ac:dyDescent="0.3">
      <c r="B564" s="22" t="str">
        <f t="shared" si="51"/>
        <v/>
      </c>
      <c r="C564" s="16"/>
      <c r="D564" s="23"/>
      <c r="E564" s="23"/>
      <c r="N564" s="85">
        <f t="shared" si="48"/>
        <v>0</v>
      </c>
      <c r="O564" s="85">
        <f t="shared" si="49"/>
        <v>0</v>
      </c>
      <c r="P564" s="85">
        <f t="shared" si="50"/>
        <v>0</v>
      </c>
      <c r="AD564" s="22" t="str">
        <f t="shared" si="52"/>
        <v/>
      </c>
      <c r="AE564" s="16"/>
      <c r="AF564" s="34"/>
      <c r="AH564" s="22" t="str">
        <f t="shared" si="53"/>
        <v/>
      </c>
      <c r="AI564" s="16"/>
      <c r="AJ564" s="34"/>
      <c r="AK564" s="34"/>
      <c r="AL564" s="34"/>
      <c r="AM564" s="34"/>
      <c r="AN564" s="34"/>
      <c r="AO564" s="34"/>
    </row>
    <row r="565" spans="2:41" x14ac:dyDescent="0.3">
      <c r="B565" s="22" t="str">
        <f t="shared" si="51"/>
        <v/>
      </c>
      <c r="C565" s="16"/>
      <c r="D565" s="23"/>
      <c r="E565" s="23"/>
      <c r="N565" s="85">
        <f t="shared" si="48"/>
        <v>0</v>
      </c>
      <c r="O565" s="85">
        <f t="shared" si="49"/>
        <v>0</v>
      </c>
      <c r="P565" s="85">
        <f t="shared" si="50"/>
        <v>0</v>
      </c>
      <c r="AD565" s="22" t="str">
        <f t="shared" si="52"/>
        <v/>
      </c>
      <c r="AE565" s="16"/>
      <c r="AF565" s="34"/>
      <c r="AH565" s="22" t="str">
        <f t="shared" si="53"/>
        <v/>
      </c>
      <c r="AI565" s="16"/>
      <c r="AJ565" s="34"/>
      <c r="AK565" s="34"/>
      <c r="AL565" s="34"/>
      <c r="AM565" s="34"/>
      <c r="AN565" s="34"/>
      <c r="AO565" s="34"/>
    </row>
    <row r="566" spans="2:41" x14ac:dyDescent="0.3">
      <c r="B566" s="22" t="str">
        <f t="shared" si="51"/>
        <v/>
      </c>
      <c r="C566" s="16"/>
      <c r="D566" s="23"/>
      <c r="E566" s="23"/>
      <c r="N566" s="85">
        <f t="shared" si="48"/>
        <v>0</v>
      </c>
      <c r="O566" s="85">
        <f t="shared" si="49"/>
        <v>0</v>
      </c>
      <c r="P566" s="85">
        <f t="shared" si="50"/>
        <v>0</v>
      </c>
      <c r="AD566" s="22" t="str">
        <f t="shared" si="52"/>
        <v/>
      </c>
      <c r="AE566" s="16"/>
      <c r="AF566" s="34"/>
      <c r="AH566" s="22" t="str">
        <f t="shared" si="53"/>
        <v/>
      </c>
      <c r="AI566" s="16"/>
      <c r="AJ566" s="34"/>
      <c r="AK566" s="34"/>
      <c r="AL566" s="34"/>
      <c r="AM566" s="34"/>
      <c r="AN566" s="34"/>
      <c r="AO566" s="34"/>
    </row>
    <row r="567" spans="2:41" x14ac:dyDescent="0.3">
      <c r="B567" s="22" t="str">
        <f t="shared" si="51"/>
        <v/>
      </c>
      <c r="C567" s="16"/>
      <c r="D567" s="23"/>
      <c r="E567" s="23"/>
      <c r="N567" s="85">
        <f t="shared" si="48"/>
        <v>0</v>
      </c>
      <c r="O567" s="85">
        <f t="shared" si="49"/>
        <v>0</v>
      </c>
      <c r="P567" s="85">
        <f t="shared" si="50"/>
        <v>0</v>
      </c>
      <c r="AD567" s="22" t="str">
        <f t="shared" si="52"/>
        <v/>
      </c>
      <c r="AE567" s="16"/>
      <c r="AF567" s="34"/>
      <c r="AH567" s="22" t="str">
        <f t="shared" si="53"/>
        <v/>
      </c>
      <c r="AI567" s="16"/>
      <c r="AJ567" s="34"/>
      <c r="AK567" s="34"/>
      <c r="AL567" s="34"/>
      <c r="AM567" s="34"/>
      <c r="AN567" s="34"/>
      <c r="AO567" s="34"/>
    </row>
    <row r="568" spans="2:41" x14ac:dyDescent="0.3">
      <c r="B568" s="22" t="str">
        <f t="shared" si="51"/>
        <v/>
      </c>
      <c r="C568" s="16"/>
      <c r="D568" s="23"/>
      <c r="E568" s="23"/>
      <c r="N568" s="85">
        <f t="shared" si="48"/>
        <v>0</v>
      </c>
      <c r="O568" s="85">
        <f t="shared" si="49"/>
        <v>0</v>
      </c>
      <c r="P568" s="85">
        <f t="shared" si="50"/>
        <v>0</v>
      </c>
      <c r="AD568" s="22" t="str">
        <f t="shared" si="52"/>
        <v/>
      </c>
      <c r="AE568" s="16"/>
      <c r="AF568" s="34"/>
      <c r="AH568" s="22" t="str">
        <f t="shared" si="53"/>
        <v/>
      </c>
      <c r="AI568" s="16"/>
      <c r="AJ568" s="34"/>
      <c r="AK568" s="34"/>
      <c r="AL568" s="34"/>
      <c r="AM568" s="34"/>
      <c r="AN568" s="34"/>
      <c r="AO568" s="34"/>
    </row>
    <row r="569" spans="2:41" x14ac:dyDescent="0.3">
      <c r="B569" s="22" t="str">
        <f t="shared" si="51"/>
        <v/>
      </c>
      <c r="C569" s="16"/>
      <c r="D569" s="23"/>
      <c r="E569" s="23"/>
      <c r="N569" s="85">
        <f t="shared" si="48"/>
        <v>0</v>
      </c>
      <c r="O569" s="85">
        <f t="shared" si="49"/>
        <v>0</v>
      </c>
      <c r="P569" s="85">
        <f t="shared" si="50"/>
        <v>0</v>
      </c>
      <c r="AD569" s="22" t="str">
        <f t="shared" si="52"/>
        <v/>
      </c>
      <c r="AE569" s="16"/>
      <c r="AF569" s="34"/>
      <c r="AH569" s="22" t="str">
        <f t="shared" si="53"/>
        <v/>
      </c>
      <c r="AI569" s="16"/>
      <c r="AJ569" s="34"/>
      <c r="AK569" s="34"/>
      <c r="AL569" s="34"/>
      <c r="AM569" s="34"/>
      <c r="AN569" s="34"/>
      <c r="AO569" s="34"/>
    </row>
    <row r="570" spans="2:41" x14ac:dyDescent="0.3">
      <c r="B570" s="22" t="str">
        <f t="shared" si="51"/>
        <v/>
      </c>
      <c r="C570" s="16"/>
      <c r="D570" s="23"/>
      <c r="E570" s="23"/>
      <c r="N570" s="85">
        <f t="shared" si="48"/>
        <v>0</v>
      </c>
      <c r="O570" s="85">
        <f t="shared" si="49"/>
        <v>0</v>
      </c>
      <c r="P570" s="85">
        <f t="shared" si="50"/>
        <v>0</v>
      </c>
      <c r="AD570" s="22" t="str">
        <f t="shared" si="52"/>
        <v/>
      </c>
      <c r="AE570" s="16"/>
      <c r="AF570" s="34"/>
      <c r="AH570" s="22" t="str">
        <f t="shared" si="53"/>
        <v/>
      </c>
      <c r="AI570" s="16"/>
      <c r="AJ570" s="34"/>
      <c r="AK570" s="34"/>
      <c r="AL570" s="34"/>
      <c r="AM570" s="34"/>
      <c r="AN570" s="34"/>
      <c r="AO570" s="34"/>
    </row>
    <row r="571" spans="2:41" x14ac:dyDescent="0.3">
      <c r="B571" s="22" t="str">
        <f t="shared" si="51"/>
        <v/>
      </c>
      <c r="C571" s="16"/>
      <c r="D571" s="23"/>
      <c r="E571" s="23"/>
      <c r="N571" s="85">
        <f t="shared" si="48"/>
        <v>0</v>
      </c>
      <c r="O571" s="85">
        <f t="shared" si="49"/>
        <v>0</v>
      </c>
      <c r="P571" s="85">
        <f t="shared" si="50"/>
        <v>0</v>
      </c>
      <c r="AD571" s="22" t="str">
        <f t="shared" si="52"/>
        <v/>
      </c>
      <c r="AE571" s="16"/>
      <c r="AF571" s="34"/>
      <c r="AH571" s="22" t="str">
        <f t="shared" si="53"/>
        <v/>
      </c>
      <c r="AI571" s="16"/>
      <c r="AJ571" s="34"/>
      <c r="AK571" s="34"/>
      <c r="AL571" s="34"/>
      <c r="AM571" s="34"/>
      <c r="AN571" s="34"/>
      <c r="AO571" s="34"/>
    </row>
    <row r="572" spans="2:41" x14ac:dyDescent="0.3">
      <c r="B572" s="22" t="str">
        <f t="shared" si="51"/>
        <v/>
      </c>
      <c r="C572" s="16"/>
      <c r="D572" s="23"/>
      <c r="E572" s="23"/>
      <c r="N572" s="85">
        <f t="shared" si="48"/>
        <v>0</v>
      </c>
      <c r="O572" s="85">
        <f t="shared" si="49"/>
        <v>0</v>
      </c>
      <c r="P572" s="85">
        <f t="shared" si="50"/>
        <v>0</v>
      </c>
      <c r="AD572" s="22" t="str">
        <f t="shared" si="52"/>
        <v/>
      </c>
      <c r="AE572" s="16"/>
      <c r="AF572" s="34"/>
      <c r="AH572" s="22" t="str">
        <f t="shared" si="53"/>
        <v/>
      </c>
      <c r="AI572" s="16"/>
      <c r="AJ572" s="34"/>
      <c r="AK572" s="34"/>
      <c r="AL572" s="34"/>
      <c r="AM572" s="34"/>
      <c r="AN572" s="34"/>
      <c r="AO572" s="34"/>
    </row>
    <row r="573" spans="2:41" x14ac:dyDescent="0.3">
      <c r="B573" s="22" t="str">
        <f t="shared" si="51"/>
        <v/>
      </c>
      <c r="C573" s="16"/>
      <c r="D573" s="23"/>
      <c r="E573" s="23"/>
      <c r="N573" s="85">
        <f t="shared" si="48"/>
        <v>0</v>
      </c>
      <c r="O573" s="85">
        <f t="shared" si="49"/>
        <v>0</v>
      </c>
      <c r="P573" s="85">
        <f t="shared" si="50"/>
        <v>0</v>
      </c>
      <c r="AD573" s="22" t="str">
        <f t="shared" si="52"/>
        <v/>
      </c>
      <c r="AE573" s="16"/>
      <c r="AF573" s="34"/>
      <c r="AH573" s="22" t="str">
        <f t="shared" si="53"/>
        <v/>
      </c>
      <c r="AI573" s="16"/>
      <c r="AJ573" s="34"/>
      <c r="AK573" s="34"/>
      <c r="AL573" s="34"/>
      <c r="AM573" s="34"/>
      <c r="AN573" s="34"/>
      <c r="AO573" s="34"/>
    </row>
    <row r="574" spans="2:41" x14ac:dyDescent="0.3">
      <c r="B574" s="22" t="str">
        <f t="shared" si="51"/>
        <v/>
      </c>
      <c r="C574" s="16"/>
      <c r="D574" s="23"/>
      <c r="E574" s="23"/>
      <c r="N574" s="85">
        <f t="shared" si="48"/>
        <v>0</v>
      </c>
      <c r="O574" s="85">
        <f t="shared" si="49"/>
        <v>0</v>
      </c>
      <c r="P574" s="85">
        <f t="shared" si="50"/>
        <v>0</v>
      </c>
      <c r="AD574" s="22" t="str">
        <f t="shared" si="52"/>
        <v/>
      </c>
      <c r="AE574" s="16"/>
      <c r="AF574" s="34"/>
      <c r="AH574" s="22" t="str">
        <f t="shared" si="53"/>
        <v/>
      </c>
      <c r="AI574" s="16"/>
      <c r="AJ574" s="34"/>
      <c r="AK574" s="34"/>
      <c r="AL574" s="34"/>
      <c r="AM574" s="34"/>
      <c r="AN574" s="34"/>
      <c r="AO574" s="34"/>
    </row>
    <row r="575" spans="2:41" x14ac:dyDescent="0.3">
      <c r="B575" s="22" t="str">
        <f t="shared" si="51"/>
        <v/>
      </c>
      <c r="C575" s="16"/>
      <c r="D575" s="23"/>
      <c r="E575" s="23"/>
      <c r="N575" s="85">
        <f t="shared" si="48"/>
        <v>0</v>
      </c>
      <c r="O575" s="85">
        <f t="shared" si="49"/>
        <v>0</v>
      </c>
      <c r="P575" s="85">
        <f t="shared" si="50"/>
        <v>0</v>
      </c>
      <c r="AD575" s="22" t="str">
        <f t="shared" si="52"/>
        <v/>
      </c>
      <c r="AE575" s="16"/>
      <c r="AF575" s="34"/>
      <c r="AH575" s="22" t="str">
        <f t="shared" si="53"/>
        <v/>
      </c>
      <c r="AI575" s="16"/>
      <c r="AJ575" s="34"/>
      <c r="AK575" s="34"/>
      <c r="AL575" s="34"/>
      <c r="AM575" s="34"/>
      <c r="AN575" s="34"/>
      <c r="AO575" s="34"/>
    </row>
    <row r="576" spans="2:41" x14ac:dyDescent="0.3">
      <c r="B576" s="22" t="str">
        <f t="shared" si="51"/>
        <v/>
      </c>
      <c r="C576" s="16"/>
      <c r="D576" s="23"/>
      <c r="E576" s="23"/>
      <c r="N576" s="85">
        <f t="shared" si="48"/>
        <v>0</v>
      </c>
      <c r="O576" s="85">
        <f t="shared" si="49"/>
        <v>0</v>
      </c>
      <c r="P576" s="85">
        <f t="shared" si="50"/>
        <v>0</v>
      </c>
      <c r="AD576" s="22" t="str">
        <f t="shared" si="52"/>
        <v/>
      </c>
      <c r="AE576" s="16"/>
      <c r="AF576" s="34"/>
      <c r="AH576" s="22" t="str">
        <f t="shared" si="53"/>
        <v/>
      </c>
      <c r="AI576" s="16"/>
      <c r="AJ576" s="34"/>
      <c r="AK576" s="34"/>
      <c r="AL576" s="34"/>
      <c r="AM576" s="34"/>
      <c r="AN576" s="34"/>
      <c r="AO576" s="34"/>
    </row>
    <row r="577" spans="2:41" x14ac:dyDescent="0.3">
      <c r="B577" s="22" t="str">
        <f t="shared" si="51"/>
        <v/>
      </c>
      <c r="C577" s="16"/>
      <c r="D577" s="23"/>
      <c r="E577" s="23"/>
      <c r="N577" s="85">
        <f t="shared" si="48"/>
        <v>0</v>
      </c>
      <c r="O577" s="85">
        <f t="shared" si="49"/>
        <v>0</v>
      </c>
      <c r="P577" s="85">
        <f t="shared" si="50"/>
        <v>0</v>
      </c>
      <c r="AD577" s="22" t="str">
        <f t="shared" si="52"/>
        <v/>
      </c>
      <c r="AE577" s="16"/>
      <c r="AF577" s="34"/>
      <c r="AH577" s="22" t="str">
        <f t="shared" si="53"/>
        <v/>
      </c>
      <c r="AI577" s="16"/>
      <c r="AJ577" s="34"/>
      <c r="AK577" s="34"/>
      <c r="AL577" s="34"/>
      <c r="AM577" s="34"/>
      <c r="AN577" s="34"/>
      <c r="AO577" s="34"/>
    </row>
    <row r="578" spans="2:41" x14ac:dyDescent="0.3">
      <c r="B578" s="22" t="str">
        <f t="shared" si="51"/>
        <v/>
      </c>
      <c r="C578" s="16"/>
      <c r="D578" s="23"/>
      <c r="E578" s="23"/>
      <c r="N578" s="85">
        <f t="shared" si="48"/>
        <v>0</v>
      </c>
      <c r="O578" s="85">
        <f t="shared" si="49"/>
        <v>0</v>
      </c>
      <c r="P578" s="85">
        <f t="shared" si="50"/>
        <v>0</v>
      </c>
      <c r="AD578" s="22" t="str">
        <f t="shared" si="52"/>
        <v/>
      </c>
      <c r="AE578" s="16"/>
      <c r="AF578" s="34"/>
      <c r="AH578" s="22" t="str">
        <f t="shared" si="53"/>
        <v/>
      </c>
      <c r="AI578" s="16"/>
      <c r="AJ578" s="34"/>
      <c r="AK578" s="34"/>
      <c r="AL578" s="34"/>
      <c r="AM578" s="34"/>
      <c r="AN578" s="34"/>
      <c r="AO578" s="34"/>
    </row>
    <row r="579" spans="2:41" x14ac:dyDescent="0.3">
      <c r="B579" s="22" t="str">
        <f t="shared" si="51"/>
        <v/>
      </c>
      <c r="C579" s="16"/>
      <c r="D579" s="23"/>
      <c r="E579" s="23"/>
      <c r="N579" s="85">
        <f t="shared" si="48"/>
        <v>0</v>
      </c>
      <c r="O579" s="85">
        <f t="shared" si="49"/>
        <v>0</v>
      </c>
      <c r="P579" s="85">
        <f t="shared" si="50"/>
        <v>0</v>
      </c>
      <c r="AD579" s="22" t="str">
        <f t="shared" si="52"/>
        <v/>
      </c>
      <c r="AE579" s="16"/>
      <c r="AF579" s="34"/>
      <c r="AH579" s="22" t="str">
        <f t="shared" si="53"/>
        <v/>
      </c>
      <c r="AI579" s="16"/>
      <c r="AJ579" s="34"/>
      <c r="AK579" s="34"/>
      <c r="AL579" s="34"/>
      <c r="AM579" s="34"/>
      <c r="AN579" s="34"/>
      <c r="AO579" s="34"/>
    </row>
    <row r="580" spans="2:41" x14ac:dyDescent="0.3">
      <c r="B580" s="22" t="str">
        <f t="shared" si="51"/>
        <v/>
      </c>
      <c r="C580" s="16"/>
      <c r="D580" s="23"/>
      <c r="E580" s="23"/>
      <c r="N580" s="85">
        <f t="shared" si="48"/>
        <v>0</v>
      </c>
      <c r="O580" s="85">
        <f t="shared" si="49"/>
        <v>0</v>
      </c>
      <c r="P580" s="85">
        <f t="shared" si="50"/>
        <v>0</v>
      </c>
      <c r="AD580" s="22" t="str">
        <f t="shared" si="52"/>
        <v/>
      </c>
      <c r="AE580" s="16"/>
      <c r="AF580" s="34"/>
      <c r="AH580" s="22" t="str">
        <f t="shared" si="53"/>
        <v/>
      </c>
      <c r="AI580" s="16"/>
      <c r="AJ580" s="34"/>
      <c r="AK580" s="34"/>
      <c r="AL580" s="34"/>
      <c r="AM580" s="34"/>
      <c r="AN580" s="34"/>
      <c r="AO580" s="34"/>
    </row>
    <row r="581" spans="2:41" x14ac:dyDescent="0.3">
      <c r="B581" s="22" t="str">
        <f t="shared" si="51"/>
        <v/>
      </c>
      <c r="C581" s="16"/>
      <c r="D581" s="23"/>
      <c r="E581" s="23"/>
      <c r="N581" s="85">
        <f t="shared" si="48"/>
        <v>0</v>
      </c>
      <c r="O581" s="85">
        <f t="shared" si="49"/>
        <v>0</v>
      </c>
      <c r="P581" s="85">
        <f t="shared" si="50"/>
        <v>0</v>
      </c>
      <c r="AD581" s="22" t="str">
        <f t="shared" si="52"/>
        <v/>
      </c>
      <c r="AE581" s="16"/>
      <c r="AF581" s="34"/>
      <c r="AH581" s="22" t="str">
        <f t="shared" si="53"/>
        <v/>
      </c>
      <c r="AI581" s="16"/>
      <c r="AJ581" s="34"/>
      <c r="AK581" s="34"/>
      <c r="AL581" s="34"/>
      <c r="AM581" s="34"/>
      <c r="AN581" s="34"/>
      <c r="AO581" s="34"/>
    </row>
    <row r="582" spans="2:41" x14ac:dyDescent="0.3">
      <c r="B582" s="22" t="str">
        <f t="shared" si="51"/>
        <v/>
      </c>
      <c r="C582" s="16"/>
      <c r="D582" s="23"/>
      <c r="E582" s="23"/>
      <c r="N582" s="85">
        <f t="shared" si="48"/>
        <v>0</v>
      </c>
      <c r="O582" s="85">
        <f t="shared" si="49"/>
        <v>0</v>
      </c>
      <c r="P582" s="85">
        <f t="shared" si="50"/>
        <v>0</v>
      </c>
      <c r="AD582" s="22" t="str">
        <f t="shared" si="52"/>
        <v/>
      </c>
      <c r="AE582" s="16"/>
      <c r="AF582" s="34"/>
      <c r="AH582" s="22" t="str">
        <f t="shared" si="53"/>
        <v/>
      </c>
      <c r="AI582" s="16"/>
      <c r="AJ582" s="34"/>
      <c r="AK582" s="34"/>
      <c r="AL582" s="34"/>
      <c r="AM582" s="34"/>
      <c r="AN582" s="34"/>
      <c r="AO582" s="34"/>
    </row>
    <row r="583" spans="2:41" x14ac:dyDescent="0.3">
      <c r="B583" s="22" t="str">
        <f t="shared" si="51"/>
        <v/>
      </c>
      <c r="C583" s="16"/>
      <c r="D583" s="23"/>
      <c r="E583" s="23"/>
      <c r="N583" s="85">
        <f t="shared" si="48"/>
        <v>0</v>
      </c>
      <c r="O583" s="85">
        <f t="shared" si="49"/>
        <v>0</v>
      </c>
      <c r="P583" s="85">
        <f t="shared" si="50"/>
        <v>0</v>
      </c>
      <c r="AD583" s="22" t="str">
        <f t="shared" si="52"/>
        <v/>
      </c>
      <c r="AE583" s="16"/>
      <c r="AF583" s="34"/>
      <c r="AH583" s="22" t="str">
        <f t="shared" si="53"/>
        <v/>
      </c>
      <c r="AI583" s="16"/>
      <c r="AJ583" s="34"/>
      <c r="AK583" s="34"/>
      <c r="AL583" s="34"/>
      <c r="AM583" s="34"/>
      <c r="AN583" s="34"/>
      <c r="AO583" s="34"/>
    </row>
    <row r="584" spans="2:41" x14ac:dyDescent="0.3">
      <c r="B584" s="22" t="str">
        <f t="shared" si="51"/>
        <v/>
      </c>
      <c r="C584" s="16"/>
      <c r="D584" s="23"/>
      <c r="E584" s="23"/>
      <c r="N584" s="85">
        <f t="shared" si="48"/>
        <v>0</v>
      </c>
      <c r="O584" s="85">
        <f t="shared" si="49"/>
        <v>0</v>
      </c>
      <c r="P584" s="85">
        <f t="shared" si="50"/>
        <v>0</v>
      </c>
      <c r="AD584" s="22" t="str">
        <f t="shared" si="52"/>
        <v/>
      </c>
      <c r="AE584" s="16"/>
      <c r="AF584" s="34"/>
      <c r="AH584" s="22" t="str">
        <f t="shared" si="53"/>
        <v/>
      </c>
      <c r="AI584" s="16"/>
      <c r="AJ584" s="34"/>
      <c r="AK584" s="34"/>
      <c r="AL584" s="34"/>
      <c r="AM584" s="34"/>
      <c r="AN584" s="34"/>
      <c r="AO584" s="34"/>
    </row>
    <row r="585" spans="2:41" x14ac:dyDescent="0.3">
      <c r="B585" s="22" t="str">
        <f t="shared" si="51"/>
        <v/>
      </c>
      <c r="C585" s="16"/>
      <c r="D585" s="23"/>
      <c r="E585" s="23"/>
      <c r="N585" s="85">
        <f t="shared" si="48"/>
        <v>0</v>
      </c>
      <c r="O585" s="85">
        <f t="shared" si="49"/>
        <v>0</v>
      </c>
      <c r="P585" s="85">
        <f t="shared" si="50"/>
        <v>0</v>
      </c>
      <c r="AD585" s="22" t="str">
        <f t="shared" si="52"/>
        <v/>
      </c>
      <c r="AE585" s="16"/>
      <c r="AF585" s="34"/>
      <c r="AH585" s="22" t="str">
        <f t="shared" si="53"/>
        <v/>
      </c>
      <c r="AI585" s="16"/>
      <c r="AJ585" s="34"/>
      <c r="AK585" s="34"/>
      <c r="AL585" s="34"/>
      <c r="AM585" s="34"/>
      <c r="AN585" s="34"/>
      <c r="AO585" s="34"/>
    </row>
    <row r="586" spans="2:41" x14ac:dyDescent="0.3">
      <c r="B586" s="22" t="str">
        <f t="shared" si="51"/>
        <v/>
      </c>
      <c r="C586" s="16"/>
      <c r="D586" s="23"/>
      <c r="E586" s="23"/>
      <c r="N586" s="85">
        <f t="shared" si="48"/>
        <v>0</v>
      </c>
      <c r="O586" s="85">
        <f t="shared" si="49"/>
        <v>0</v>
      </c>
      <c r="P586" s="85">
        <f t="shared" si="50"/>
        <v>0</v>
      </c>
      <c r="AD586" s="22" t="str">
        <f t="shared" si="52"/>
        <v/>
      </c>
      <c r="AE586" s="16"/>
      <c r="AF586" s="34"/>
      <c r="AH586" s="22" t="str">
        <f t="shared" si="53"/>
        <v/>
      </c>
      <c r="AI586" s="16"/>
      <c r="AJ586" s="34"/>
      <c r="AK586" s="34"/>
      <c r="AL586" s="34"/>
      <c r="AM586" s="34"/>
      <c r="AN586" s="34"/>
      <c r="AO586" s="34"/>
    </row>
    <row r="587" spans="2:41" x14ac:dyDescent="0.3">
      <c r="B587" s="22" t="str">
        <f t="shared" si="51"/>
        <v/>
      </c>
      <c r="C587" s="16"/>
      <c r="D587" s="23"/>
      <c r="E587" s="23"/>
      <c r="N587" s="85">
        <f t="shared" si="48"/>
        <v>0</v>
      </c>
      <c r="O587" s="85">
        <f t="shared" si="49"/>
        <v>0</v>
      </c>
      <c r="P587" s="85">
        <f t="shared" si="50"/>
        <v>0</v>
      </c>
      <c r="AD587" s="22" t="str">
        <f t="shared" si="52"/>
        <v/>
      </c>
      <c r="AE587" s="16"/>
      <c r="AF587" s="34"/>
      <c r="AH587" s="22" t="str">
        <f t="shared" si="53"/>
        <v/>
      </c>
      <c r="AI587" s="16"/>
      <c r="AJ587" s="34"/>
      <c r="AK587" s="34"/>
      <c r="AL587" s="34"/>
      <c r="AM587" s="34"/>
      <c r="AN587" s="34"/>
      <c r="AO587" s="34"/>
    </row>
    <row r="588" spans="2:41" x14ac:dyDescent="0.3">
      <c r="B588" s="22" t="str">
        <f t="shared" si="51"/>
        <v/>
      </c>
      <c r="C588" s="16"/>
      <c r="D588" s="23"/>
      <c r="E588" s="23"/>
      <c r="N588" s="85">
        <f t="shared" si="48"/>
        <v>0</v>
      </c>
      <c r="O588" s="85">
        <f t="shared" si="49"/>
        <v>0</v>
      </c>
      <c r="P588" s="85">
        <f t="shared" si="50"/>
        <v>0</v>
      </c>
      <c r="AD588" s="22" t="str">
        <f t="shared" si="52"/>
        <v/>
      </c>
      <c r="AE588" s="16"/>
      <c r="AF588" s="34"/>
      <c r="AH588" s="22" t="str">
        <f t="shared" si="53"/>
        <v/>
      </c>
      <c r="AI588" s="16"/>
      <c r="AJ588" s="34"/>
      <c r="AK588" s="34"/>
      <c r="AL588" s="34"/>
      <c r="AM588" s="34"/>
      <c r="AN588" s="34"/>
      <c r="AO588" s="34"/>
    </row>
    <row r="589" spans="2:41" x14ac:dyDescent="0.3">
      <c r="B589" s="22" t="str">
        <f t="shared" si="51"/>
        <v/>
      </c>
      <c r="C589" s="16"/>
      <c r="D589" s="23"/>
      <c r="E589" s="23"/>
      <c r="N589" s="85">
        <f t="shared" si="48"/>
        <v>0</v>
      </c>
      <c r="O589" s="85">
        <f t="shared" si="49"/>
        <v>0</v>
      </c>
      <c r="P589" s="85">
        <f t="shared" si="50"/>
        <v>0</v>
      </c>
      <c r="AD589" s="22" t="str">
        <f t="shared" si="52"/>
        <v/>
      </c>
      <c r="AE589" s="16"/>
      <c r="AF589" s="34"/>
      <c r="AH589" s="22" t="str">
        <f t="shared" si="53"/>
        <v/>
      </c>
      <c r="AI589" s="16"/>
      <c r="AJ589" s="34"/>
      <c r="AK589" s="34"/>
      <c r="AL589" s="34"/>
      <c r="AM589" s="34"/>
      <c r="AN589" s="34"/>
      <c r="AO589" s="34"/>
    </row>
    <row r="590" spans="2:41" x14ac:dyDescent="0.3">
      <c r="B590" s="22" t="str">
        <f t="shared" si="51"/>
        <v/>
      </c>
      <c r="C590" s="16"/>
      <c r="D590" s="23"/>
      <c r="E590" s="23"/>
      <c r="N590" s="85">
        <f t="shared" ref="N590:N653" si="54">C590*E590</f>
        <v>0</v>
      </c>
      <c r="O590" s="85">
        <f t="shared" ref="O590:O653" si="55">MIN(N590,C590*ROUND($O$13,0))</f>
        <v>0</v>
      </c>
      <c r="P590" s="85">
        <f t="shared" ref="P590:P653" si="56">MIN(N590,C590*ROUND($P$13,0))</f>
        <v>0</v>
      </c>
      <c r="AD590" s="22" t="str">
        <f t="shared" si="52"/>
        <v/>
      </c>
      <c r="AE590" s="16"/>
      <c r="AF590" s="34"/>
      <c r="AH590" s="22" t="str">
        <f t="shared" si="53"/>
        <v/>
      </c>
      <c r="AI590" s="16"/>
      <c r="AJ590" s="34"/>
      <c r="AK590" s="34"/>
      <c r="AL590" s="34"/>
      <c r="AM590" s="34"/>
      <c r="AN590" s="34"/>
      <c r="AO590" s="34"/>
    </row>
    <row r="591" spans="2:41" x14ac:dyDescent="0.3">
      <c r="B591" s="22" t="str">
        <f t="shared" si="51"/>
        <v/>
      </c>
      <c r="C591" s="16"/>
      <c r="D591" s="23"/>
      <c r="E591" s="23"/>
      <c r="N591" s="85">
        <f t="shared" si="54"/>
        <v>0</v>
      </c>
      <c r="O591" s="85">
        <f t="shared" si="55"/>
        <v>0</v>
      </c>
      <c r="P591" s="85">
        <f t="shared" si="56"/>
        <v>0</v>
      </c>
      <c r="AD591" s="22" t="str">
        <f t="shared" si="52"/>
        <v/>
      </c>
      <c r="AE591" s="16"/>
      <c r="AF591" s="34"/>
      <c r="AH591" s="22" t="str">
        <f t="shared" si="53"/>
        <v/>
      </c>
      <c r="AI591" s="16"/>
      <c r="AJ591" s="34"/>
      <c r="AK591" s="34"/>
      <c r="AL591" s="34"/>
      <c r="AM591" s="34"/>
      <c r="AN591" s="34"/>
      <c r="AO591" s="34"/>
    </row>
    <row r="592" spans="2:41" x14ac:dyDescent="0.3">
      <c r="B592" s="22" t="str">
        <f t="shared" si="51"/>
        <v/>
      </c>
      <c r="C592" s="16"/>
      <c r="D592" s="23"/>
      <c r="E592" s="23"/>
      <c r="N592" s="85">
        <f t="shared" si="54"/>
        <v>0</v>
      </c>
      <c r="O592" s="85">
        <f t="shared" si="55"/>
        <v>0</v>
      </c>
      <c r="P592" s="85">
        <f t="shared" si="56"/>
        <v>0</v>
      </c>
      <c r="AD592" s="22" t="str">
        <f t="shared" si="52"/>
        <v/>
      </c>
      <c r="AE592" s="16"/>
      <c r="AF592" s="34"/>
      <c r="AH592" s="22" t="str">
        <f t="shared" si="53"/>
        <v/>
      </c>
      <c r="AI592" s="16"/>
      <c r="AJ592" s="34"/>
      <c r="AK592" s="34"/>
      <c r="AL592" s="34"/>
      <c r="AM592" s="34"/>
      <c r="AN592" s="34"/>
      <c r="AO592" s="34"/>
    </row>
    <row r="593" spans="2:41" x14ac:dyDescent="0.3">
      <c r="B593" s="22" t="str">
        <f t="shared" ref="B593:B656" si="57">IF(C593="","",B592+C593)</f>
        <v/>
      </c>
      <c r="C593" s="16"/>
      <c r="D593" s="23"/>
      <c r="E593" s="23"/>
      <c r="N593" s="85">
        <f t="shared" si="54"/>
        <v>0</v>
      </c>
      <c r="O593" s="85">
        <f t="shared" si="55"/>
        <v>0</v>
      </c>
      <c r="P593" s="85">
        <f t="shared" si="56"/>
        <v>0</v>
      </c>
      <c r="AD593" s="22" t="str">
        <f t="shared" si="52"/>
        <v/>
      </c>
      <c r="AE593" s="16"/>
      <c r="AF593" s="34"/>
      <c r="AH593" s="22" t="str">
        <f t="shared" si="53"/>
        <v/>
      </c>
      <c r="AI593" s="16"/>
      <c r="AJ593" s="34"/>
      <c r="AK593" s="34"/>
      <c r="AL593" s="34"/>
      <c r="AM593" s="34"/>
      <c r="AN593" s="34"/>
      <c r="AO593" s="34"/>
    </row>
    <row r="594" spans="2:41" x14ac:dyDescent="0.3">
      <c r="B594" s="22" t="str">
        <f t="shared" si="57"/>
        <v/>
      </c>
      <c r="C594" s="16"/>
      <c r="D594" s="23"/>
      <c r="E594" s="23"/>
      <c r="N594" s="85">
        <f t="shared" si="54"/>
        <v>0</v>
      </c>
      <c r="O594" s="85">
        <f t="shared" si="55"/>
        <v>0</v>
      </c>
      <c r="P594" s="85">
        <f t="shared" si="56"/>
        <v>0</v>
      </c>
      <c r="AD594" s="22" t="str">
        <f t="shared" si="52"/>
        <v/>
      </c>
      <c r="AE594" s="16"/>
      <c r="AF594" s="34"/>
      <c r="AH594" s="22" t="str">
        <f t="shared" si="53"/>
        <v/>
      </c>
      <c r="AI594" s="16"/>
      <c r="AJ594" s="34"/>
      <c r="AK594" s="34"/>
      <c r="AL594" s="34"/>
      <c r="AM594" s="34"/>
      <c r="AN594" s="34"/>
      <c r="AO594" s="34"/>
    </row>
    <row r="595" spans="2:41" x14ac:dyDescent="0.3">
      <c r="B595" s="22" t="str">
        <f t="shared" si="57"/>
        <v/>
      </c>
      <c r="C595" s="16"/>
      <c r="D595" s="23"/>
      <c r="E595" s="23"/>
      <c r="N595" s="85">
        <f t="shared" si="54"/>
        <v>0</v>
      </c>
      <c r="O595" s="85">
        <f t="shared" si="55"/>
        <v>0</v>
      </c>
      <c r="P595" s="85">
        <f t="shared" si="56"/>
        <v>0</v>
      </c>
      <c r="AD595" s="22" t="str">
        <f t="shared" ref="AD595:AD658" si="58">IF(AE595="","",AD594+AE595)</f>
        <v/>
      </c>
      <c r="AE595" s="16"/>
      <c r="AF595" s="34"/>
      <c r="AH595" s="22" t="str">
        <f t="shared" ref="AH595:AH658" si="59">IF(AI595="","",AH594+AI595)</f>
        <v/>
      </c>
      <c r="AI595" s="16"/>
      <c r="AJ595" s="34"/>
      <c r="AK595" s="34"/>
      <c r="AL595" s="34"/>
      <c r="AM595" s="34"/>
      <c r="AN595" s="34"/>
      <c r="AO595" s="34"/>
    </row>
    <row r="596" spans="2:41" x14ac:dyDescent="0.3">
      <c r="B596" s="22" t="str">
        <f t="shared" si="57"/>
        <v/>
      </c>
      <c r="C596" s="16"/>
      <c r="D596" s="23"/>
      <c r="E596" s="23"/>
      <c r="N596" s="85">
        <f t="shared" si="54"/>
        <v>0</v>
      </c>
      <c r="O596" s="85">
        <f t="shared" si="55"/>
        <v>0</v>
      </c>
      <c r="P596" s="85">
        <f t="shared" si="56"/>
        <v>0</v>
      </c>
      <c r="AD596" s="22" t="str">
        <f t="shared" si="58"/>
        <v/>
      </c>
      <c r="AE596" s="16"/>
      <c r="AF596" s="34"/>
      <c r="AH596" s="22" t="str">
        <f t="shared" si="59"/>
        <v/>
      </c>
      <c r="AI596" s="16"/>
      <c r="AJ596" s="34"/>
      <c r="AK596" s="34"/>
      <c r="AL596" s="34"/>
      <c r="AM596" s="34"/>
      <c r="AN596" s="34"/>
      <c r="AO596" s="34"/>
    </row>
    <row r="597" spans="2:41" x14ac:dyDescent="0.3">
      <c r="B597" s="22" t="str">
        <f t="shared" si="57"/>
        <v/>
      </c>
      <c r="C597" s="16"/>
      <c r="D597" s="23"/>
      <c r="E597" s="23"/>
      <c r="N597" s="85">
        <f t="shared" si="54"/>
        <v>0</v>
      </c>
      <c r="O597" s="85">
        <f t="shared" si="55"/>
        <v>0</v>
      </c>
      <c r="P597" s="85">
        <f t="shared" si="56"/>
        <v>0</v>
      </c>
      <c r="AD597" s="22" t="str">
        <f t="shared" si="58"/>
        <v/>
      </c>
      <c r="AE597" s="16"/>
      <c r="AF597" s="34"/>
      <c r="AH597" s="22" t="str">
        <f t="shared" si="59"/>
        <v/>
      </c>
      <c r="AI597" s="16"/>
      <c r="AJ597" s="34"/>
      <c r="AK597" s="34"/>
      <c r="AL597" s="34"/>
      <c r="AM597" s="34"/>
      <c r="AN597" s="34"/>
      <c r="AO597" s="34"/>
    </row>
    <row r="598" spans="2:41" x14ac:dyDescent="0.3">
      <c r="B598" s="22" t="str">
        <f t="shared" si="57"/>
        <v/>
      </c>
      <c r="C598" s="16"/>
      <c r="D598" s="23"/>
      <c r="E598" s="23"/>
      <c r="N598" s="85">
        <f t="shared" si="54"/>
        <v>0</v>
      </c>
      <c r="O598" s="85">
        <f t="shared" si="55"/>
        <v>0</v>
      </c>
      <c r="P598" s="85">
        <f t="shared" si="56"/>
        <v>0</v>
      </c>
      <c r="AD598" s="22" t="str">
        <f t="shared" si="58"/>
        <v/>
      </c>
      <c r="AE598" s="16"/>
      <c r="AF598" s="34"/>
      <c r="AH598" s="22" t="str">
        <f t="shared" si="59"/>
        <v/>
      </c>
      <c r="AI598" s="16"/>
      <c r="AJ598" s="34"/>
      <c r="AK598" s="34"/>
      <c r="AL598" s="34"/>
      <c r="AM598" s="34"/>
      <c r="AN598" s="34"/>
      <c r="AO598" s="34"/>
    </row>
    <row r="599" spans="2:41" x14ac:dyDescent="0.3">
      <c r="B599" s="22" t="str">
        <f t="shared" si="57"/>
        <v/>
      </c>
      <c r="C599" s="16"/>
      <c r="D599" s="23"/>
      <c r="E599" s="23"/>
      <c r="N599" s="85">
        <f t="shared" si="54"/>
        <v>0</v>
      </c>
      <c r="O599" s="85">
        <f t="shared" si="55"/>
        <v>0</v>
      </c>
      <c r="P599" s="85">
        <f t="shared" si="56"/>
        <v>0</v>
      </c>
      <c r="AD599" s="22" t="str">
        <f t="shared" si="58"/>
        <v/>
      </c>
      <c r="AE599" s="16"/>
      <c r="AF599" s="34"/>
      <c r="AH599" s="22" t="str">
        <f t="shared" si="59"/>
        <v/>
      </c>
      <c r="AI599" s="16"/>
      <c r="AJ599" s="34"/>
      <c r="AK599" s="34"/>
      <c r="AL599" s="34"/>
      <c r="AM599" s="34"/>
      <c r="AN599" s="34"/>
      <c r="AO599" s="34"/>
    </row>
    <row r="600" spans="2:41" x14ac:dyDescent="0.3">
      <c r="B600" s="22" t="str">
        <f t="shared" si="57"/>
        <v/>
      </c>
      <c r="C600" s="16"/>
      <c r="D600" s="23"/>
      <c r="E600" s="23"/>
      <c r="N600" s="85">
        <f t="shared" si="54"/>
        <v>0</v>
      </c>
      <c r="O600" s="85">
        <f t="shared" si="55"/>
        <v>0</v>
      </c>
      <c r="P600" s="85">
        <f t="shared" si="56"/>
        <v>0</v>
      </c>
      <c r="AD600" s="22" t="str">
        <f t="shared" si="58"/>
        <v/>
      </c>
      <c r="AE600" s="16"/>
      <c r="AF600" s="34"/>
      <c r="AH600" s="22" t="str">
        <f t="shared" si="59"/>
        <v/>
      </c>
      <c r="AI600" s="16"/>
      <c r="AJ600" s="34"/>
      <c r="AK600" s="34"/>
      <c r="AL600" s="34"/>
      <c r="AM600" s="34"/>
      <c r="AN600" s="34"/>
      <c r="AO600" s="34"/>
    </row>
    <row r="601" spans="2:41" x14ac:dyDescent="0.3">
      <c r="B601" s="22" t="str">
        <f t="shared" si="57"/>
        <v/>
      </c>
      <c r="C601" s="16"/>
      <c r="D601" s="23"/>
      <c r="E601" s="23"/>
      <c r="N601" s="85">
        <f t="shared" si="54"/>
        <v>0</v>
      </c>
      <c r="O601" s="85">
        <f t="shared" si="55"/>
        <v>0</v>
      </c>
      <c r="P601" s="85">
        <f t="shared" si="56"/>
        <v>0</v>
      </c>
      <c r="AD601" s="22" t="str">
        <f t="shared" si="58"/>
        <v/>
      </c>
      <c r="AE601" s="16"/>
      <c r="AF601" s="34"/>
      <c r="AH601" s="22" t="str">
        <f t="shared" si="59"/>
        <v/>
      </c>
      <c r="AI601" s="16"/>
      <c r="AJ601" s="34"/>
      <c r="AK601" s="34"/>
      <c r="AL601" s="34"/>
      <c r="AM601" s="34"/>
      <c r="AN601" s="34"/>
      <c r="AO601" s="34"/>
    </row>
    <row r="602" spans="2:41" x14ac:dyDescent="0.3">
      <c r="B602" s="22" t="str">
        <f t="shared" si="57"/>
        <v/>
      </c>
      <c r="C602" s="16"/>
      <c r="D602" s="23"/>
      <c r="E602" s="23"/>
      <c r="N602" s="85">
        <f t="shared" si="54"/>
        <v>0</v>
      </c>
      <c r="O602" s="85">
        <f t="shared" si="55"/>
        <v>0</v>
      </c>
      <c r="P602" s="85">
        <f t="shared" si="56"/>
        <v>0</v>
      </c>
      <c r="AD602" s="22" t="str">
        <f t="shared" si="58"/>
        <v/>
      </c>
      <c r="AE602" s="16"/>
      <c r="AF602" s="34"/>
      <c r="AH602" s="22" t="str">
        <f t="shared" si="59"/>
        <v/>
      </c>
      <c r="AI602" s="16"/>
      <c r="AJ602" s="34"/>
      <c r="AK602" s="34"/>
      <c r="AL602" s="34"/>
      <c r="AM602" s="34"/>
      <c r="AN602" s="34"/>
      <c r="AO602" s="34"/>
    </row>
    <row r="603" spans="2:41" x14ac:dyDescent="0.3">
      <c r="B603" s="22" t="str">
        <f t="shared" si="57"/>
        <v/>
      </c>
      <c r="C603" s="16"/>
      <c r="D603" s="23"/>
      <c r="E603" s="23"/>
      <c r="N603" s="85">
        <f t="shared" si="54"/>
        <v>0</v>
      </c>
      <c r="O603" s="85">
        <f t="shared" si="55"/>
        <v>0</v>
      </c>
      <c r="P603" s="85">
        <f t="shared" si="56"/>
        <v>0</v>
      </c>
      <c r="AD603" s="22" t="str">
        <f t="shared" si="58"/>
        <v/>
      </c>
      <c r="AE603" s="16"/>
      <c r="AF603" s="34"/>
      <c r="AH603" s="22" t="str">
        <f t="shared" si="59"/>
        <v/>
      </c>
      <c r="AI603" s="16"/>
      <c r="AJ603" s="34"/>
      <c r="AK603" s="34"/>
      <c r="AL603" s="34"/>
      <c r="AM603" s="34"/>
      <c r="AN603" s="34"/>
      <c r="AO603" s="34"/>
    </row>
    <row r="604" spans="2:41" x14ac:dyDescent="0.3">
      <c r="B604" s="22" t="str">
        <f t="shared" si="57"/>
        <v/>
      </c>
      <c r="C604" s="16"/>
      <c r="D604" s="23"/>
      <c r="E604" s="23"/>
      <c r="N604" s="85">
        <f t="shared" si="54"/>
        <v>0</v>
      </c>
      <c r="O604" s="85">
        <f t="shared" si="55"/>
        <v>0</v>
      </c>
      <c r="P604" s="85">
        <f t="shared" si="56"/>
        <v>0</v>
      </c>
      <c r="AD604" s="22" t="str">
        <f t="shared" si="58"/>
        <v/>
      </c>
      <c r="AE604" s="16"/>
      <c r="AF604" s="34"/>
      <c r="AH604" s="22" t="str">
        <f t="shared" si="59"/>
        <v/>
      </c>
      <c r="AI604" s="16"/>
      <c r="AJ604" s="34"/>
      <c r="AK604" s="34"/>
      <c r="AL604" s="34"/>
      <c r="AM604" s="34"/>
      <c r="AN604" s="34"/>
      <c r="AO604" s="34"/>
    </row>
    <row r="605" spans="2:41" x14ac:dyDescent="0.3">
      <c r="B605" s="22" t="str">
        <f t="shared" si="57"/>
        <v/>
      </c>
      <c r="C605" s="16"/>
      <c r="D605" s="23"/>
      <c r="E605" s="23"/>
      <c r="N605" s="85">
        <f t="shared" si="54"/>
        <v>0</v>
      </c>
      <c r="O605" s="85">
        <f t="shared" si="55"/>
        <v>0</v>
      </c>
      <c r="P605" s="85">
        <f t="shared" si="56"/>
        <v>0</v>
      </c>
      <c r="AD605" s="22" t="str">
        <f t="shared" si="58"/>
        <v/>
      </c>
      <c r="AE605" s="16"/>
      <c r="AF605" s="34"/>
      <c r="AH605" s="22" t="str">
        <f t="shared" si="59"/>
        <v/>
      </c>
      <c r="AI605" s="16"/>
      <c r="AJ605" s="34"/>
      <c r="AK605" s="34"/>
      <c r="AL605" s="34"/>
      <c r="AM605" s="34"/>
      <c r="AN605" s="34"/>
      <c r="AO605" s="34"/>
    </row>
    <row r="606" spans="2:41" x14ac:dyDescent="0.3">
      <c r="B606" s="22" t="str">
        <f t="shared" si="57"/>
        <v/>
      </c>
      <c r="C606" s="16"/>
      <c r="D606" s="23"/>
      <c r="E606" s="23"/>
      <c r="N606" s="85">
        <f t="shared" si="54"/>
        <v>0</v>
      </c>
      <c r="O606" s="85">
        <f t="shared" si="55"/>
        <v>0</v>
      </c>
      <c r="P606" s="85">
        <f t="shared" si="56"/>
        <v>0</v>
      </c>
      <c r="AD606" s="22" t="str">
        <f t="shared" si="58"/>
        <v/>
      </c>
      <c r="AE606" s="16"/>
      <c r="AF606" s="34"/>
      <c r="AH606" s="22" t="str">
        <f t="shared" si="59"/>
        <v/>
      </c>
      <c r="AI606" s="16"/>
      <c r="AJ606" s="34"/>
      <c r="AK606" s="34"/>
      <c r="AL606" s="34"/>
      <c r="AM606" s="34"/>
      <c r="AN606" s="34"/>
      <c r="AO606" s="34"/>
    </row>
    <row r="607" spans="2:41" x14ac:dyDescent="0.3">
      <c r="B607" s="22" t="str">
        <f t="shared" si="57"/>
        <v/>
      </c>
      <c r="C607" s="16"/>
      <c r="D607" s="23"/>
      <c r="E607" s="23"/>
      <c r="N607" s="85">
        <f t="shared" si="54"/>
        <v>0</v>
      </c>
      <c r="O607" s="85">
        <f t="shared" si="55"/>
        <v>0</v>
      </c>
      <c r="P607" s="85">
        <f t="shared" si="56"/>
        <v>0</v>
      </c>
      <c r="AD607" s="22" t="str">
        <f t="shared" si="58"/>
        <v/>
      </c>
      <c r="AE607" s="16"/>
      <c r="AF607" s="34"/>
      <c r="AH607" s="22" t="str">
        <f t="shared" si="59"/>
        <v/>
      </c>
      <c r="AI607" s="16"/>
      <c r="AJ607" s="34"/>
      <c r="AK607" s="34"/>
      <c r="AL607" s="34"/>
      <c r="AM607" s="34"/>
      <c r="AN607" s="34"/>
      <c r="AO607" s="34"/>
    </row>
    <row r="608" spans="2:41" x14ac:dyDescent="0.3">
      <c r="B608" s="22" t="str">
        <f t="shared" si="57"/>
        <v/>
      </c>
      <c r="C608" s="16"/>
      <c r="D608" s="23"/>
      <c r="E608" s="23"/>
      <c r="N608" s="85">
        <f t="shared" si="54"/>
        <v>0</v>
      </c>
      <c r="O608" s="85">
        <f t="shared" si="55"/>
        <v>0</v>
      </c>
      <c r="P608" s="85">
        <f t="shared" si="56"/>
        <v>0</v>
      </c>
      <c r="AD608" s="22" t="str">
        <f t="shared" si="58"/>
        <v/>
      </c>
      <c r="AE608" s="16"/>
      <c r="AF608" s="34"/>
      <c r="AH608" s="22" t="str">
        <f t="shared" si="59"/>
        <v/>
      </c>
      <c r="AI608" s="16"/>
      <c r="AJ608" s="34"/>
      <c r="AK608" s="34"/>
      <c r="AL608" s="34"/>
      <c r="AM608" s="34"/>
      <c r="AN608" s="34"/>
      <c r="AO608" s="34"/>
    </row>
    <row r="609" spans="2:41" x14ac:dyDescent="0.3">
      <c r="B609" s="22" t="str">
        <f t="shared" si="57"/>
        <v/>
      </c>
      <c r="C609" s="16"/>
      <c r="D609" s="23"/>
      <c r="E609" s="23"/>
      <c r="N609" s="85">
        <f t="shared" si="54"/>
        <v>0</v>
      </c>
      <c r="O609" s="85">
        <f t="shared" si="55"/>
        <v>0</v>
      </c>
      <c r="P609" s="85">
        <f t="shared" si="56"/>
        <v>0</v>
      </c>
      <c r="AD609" s="22" t="str">
        <f t="shared" si="58"/>
        <v/>
      </c>
      <c r="AE609" s="16"/>
      <c r="AF609" s="34"/>
      <c r="AH609" s="22" t="str">
        <f t="shared" si="59"/>
        <v/>
      </c>
      <c r="AI609" s="16"/>
      <c r="AJ609" s="34"/>
      <c r="AK609" s="34"/>
      <c r="AL609" s="34"/>
      <c r="AM609" s="34"/>
      <c r="AN609" s="34"/>
      <c r="AO609" s="34"/>
    </row>
    <row r="610" spans="2:41" x14ac:dyDescent="0.3">
      <c r="B610" s="22" t="str">
        <f t="shared" si="57"/>
        <v/>
      </c>
      <c r="C610" s="16"/>
      <c r="D610" s="23"/>
      <c r="E610" s="23"/>
      <c r="N610" s="85">
        <f t="shared" si="54"/>
        <v>0</v>
      </c>
      <c r="O610" s="85">
        <f t="shared" si="55"/>
        <v>0</v>
      </c>
      <c r="P610" s="85">
        <f t="shared" si="56"/>
        <v>0</v>
      </c>
      <c r="AD610" s="22" t="str">
        <f t="shared" si="58"/>
        <v/>
      </c>
      <c r="AE610" s="16"/>
      <c r="AF610" s="34"/>
      <c r="AH610" s="22" t="str">
        <f t="shared" si="59"/>
        <v/>
      </c>
      <c r="AI610" s="16"/>
      <c r="AJ610" s="34"/>
      <c r="AK610" s="34"/>
      <c r="AL610" s="34"/>
      <c r="AM610" s="34"/>
      <c r="AN610" s="34"/>
      <c r="AO610" s="34"/>
    </row>
    <row r="611" spans="2:41" x14ac:dyDescent="0.3">
      <c r="B611" s="22" t="str">
        <f t="shared" si="57"/>
        <v/>
      </c>
      <c r="C611" s="16"/>
      <c r="D611" s="23"/>
      <c r="E611" s="23"/>
      <c r="N611" s="85">
        <f t="shared" si="54"/>
        <v>0</v>
      </c>
      <c r="O611" s="85">
        <f t="shared" si="55"/>
        <v>0</v>
      </c>
      <c r="P611" s="85">
        <f t="shared" si="56"/>
        <v>0</v>
      </c>
      <c r="AD611" s="22" t="str">
        <f t="shared" si="58"/>
        <v/>
      </c>
      <c r="AE611" s="16"/>
      <c r="AF611" s="34"/>
      <c r="AH611" s="22" t="str">
        <f t="shared" si="59"/>
        <v/>
      </c>
      <c r="AI611" s="16"/>
      <c r="AJ611" s="34"/>
      <c r="AK611" s="34"/>
      <c r="AL611" s="34"/>
      <c r="AM611" s="34"/>
      <c r="AN611" s="34"/>
      <c r="AO611" s="34"/>
    </row>
    <row r="612" spans="2:41" x14ac:dyDescent="0.3">
      <c r="B612" s="22" t="str">
        <f t="shared" si="57"/>
        <v/>
      </c>
      <c r="C612" s="16"/>
      <c r="D612" s="23"/>
      <c r="E612" s="23"/>
      <c r="N612" s="85">
        <f t="shared" si="54"/>
        <v>0</v>
      </c>
      <c r="O612" s="85">
        <f t="shared" si="55"/>
        <v>0</v>
      </c>
      <c r="P612" s="85">
        <f t="shared" si="56"/>
        <v>0</v>
      </c>
      <c r="AD612" s="22" t="str">
        <f t="shared" si="58"/>
        <v/>
      </c>
      <c r="AE612" s="16"/>
      <c r="AF612" s="34"/>
      <c r="AH612" s="22" t="str">
        <f t="shared" si="59"/>
        <v/>
      </c>
      <c r="AI612" s="16"/>
      <c r="AJ612" s="34"/>
      <c r="AK612" s="34"/>
      <c r="AL612" s="34"/>
      <c r="AM612" s="34"/>
      <c r="AN612" s="34"/>
      <c r="AO612" s="34"/>
    </row>
    <row r="613" spans="2:41" x14ac:dyDescent="0.3">
      <c r="B613" s="22" t="str">
        <f t="shared" si="57"/>
        <v/>
      </c>
      <c r="C613" s="16"/>
      <c r="D613" s="23"/>
      <c r="E613" s="23"/>
      <c r="N613" s="85">
        <f t="shared" si="54"/>
        <v>0</v>
      </c>
      <c r="O613" s="85">
        <f t="shared" si="55"/>
        <v>0</v>
      </c>
      <c r="P613" s="85">
        <f t="shared" si="56"/>
        <v>0</v>
      </c>
      <c r="AD613" s="22" t="str">
        <f t="shared" si="58"/>
        <v/>
      </c>
      <c r="AE613" s="16"/>
      <c r="AF613" s="34"/>
      <c r="AH613" s="22" t="str">
        <f t="shared" si="59"/>
        <v/>
      </c>
      <c r="AI613" s="16"/>
      <c r="AJ613" s="34"/>
      <c r="AK613" s="34"/>
      <c r="AL613" s="34"/>
      <c r="AM613" s="34"/>
      <c r="AN613" s="34"/>
      <c r="AO613" s="34"/>
    </row>
    <row r="614" spans="2:41" x14ac:dyDescent="0.3">
      <c r="B614" s="22" t="str">
        <f t="shared" si="57"/>
        <v/>
      </c>
      <c r="C614" s="16"/>
      <c r="D614" s="23"/>
      <c r="E614" s="23"/>
      <c r="N614" s="85">
        <f t="shared" si="54"/>
        <v>0</v>
      </c>
      <c r="O614" s="85">
        <f t="shared" si="55"/>
        <v>0</v>
      </c>
      <c r="P614" s="85">
        <f t="shared" si="56"/>
        <v>0</v>
      </c>
      <c r="AD614" s="22" t="str">
        <f t="shared" si="58"/>
        <v/>
      </c>
      <c r="AE614" s="16"/>
      <c r="AF614" s="34"/>
      <c r="AH614" s="22" t="str">
        <f t="shared" si="59"/>
        <v/>
      </c>
      <c r="AI614" s="16"/>
      <c r="AJ614" s="34"/>
      <c r="AK614" s="34"/>
      <c r="AL614" s="34"/>
      <c r="AM614" s="34"/>
      <c r="AN614" s="34"/>
      <c r="AO614" s="34"/>
    </row>
    <row r="615" spans="2:41" x14ac:dyDescent="0.3">
      <c r="B615" s="22" t="str">
        <f t="shared" si="57"/>
        <v/>
      </c>
      <c r="C615" s="16"/>
      <c r="D615" s="23"/>
      <c r="E615" s="23"/>
      <c r="N615" s="85">
        <f t="shared" si="54"/>
        <v>0</v>
      </c>
      <c r="O615" s="85">
        <f t="shared" si="55"/>
        <v>0</v>
      </c>
      <c r="P615" s="85">
        <f t="shared" si="56"/>
        <v>0</v>
      </c>
      <c r="AD615" s="22" t="str">
        <f t="shared" si="58"/>
        <v/>
      </c>
      <c r="AE615" s="16"/>
      <c r="AF615" s="34"/>
      <c r="AH615" s="22" t="str">
        <f t="shared" si="59"/>
        <v/>
      </c>
      <c r="AI615" s="16"/>
      <c r="AJ615" s="34"/>
      <c r="AK615" s="34"/>
      <c r="AL615" s="34"/>
      <c r="AM615" s="34"/>
      <c r="AN615" s="34"/>
      <c r="AO615" s="34"/>
    </row>
    <row r="616" spans="2:41" x14ac:dyDescent="0.3">
      <c r="B616" s="22" t="str">
        <f t="shared" si="57"/>
        <v/>
      </c>
      <c r="C616" s="16"/>
      <c r="D616" s="23"/>
      <c r="E616" s="23"/>
      <c r="N616" s="85">
        <f t="shared" si="54"/>
        <v>0</v>
      </c>
      <c r="O616" s="85">
        <f t="shared" si="55"/>
        <v>0</v>
      </c>
      <c r="P616" s="85">
        <f t="shared" si="56"/>
        <v>0</v>
      </c>
      <c r="AD616" s="22" t="str">
        <f t="shared" si="58"/>
        <v/>
      </c>
      <c r="AE616" s="16"/>
      <c r="AF616" s="34"/>
      <c r="AH616" s="22" t="str">
        <f t="shared" si="59"/>
        <v/>
      </c>
      <c r="AI616" s="16"/>
      <c r="AJ616" s="34"/>
      <c r="AK616" s="34"/>
      <c r="AL616" s="34"/>
      <c r="AM616" s="34"/>
      <c r="AN616" s="34"/>
      <c r="AO616" s="34"/>
    </row>
    <row r="617" spans="2:41" x14ac:dyDescent="0.3">
      <c r="B617" s="22" t="str">
        <f t="shared" si="57"/>
        <v/>
      </c>
      <c r="C617" s="16"/>
      <c r="D617" s="23"/>
      <c r="E617" s="23"/>
      <c r="N617" s="85">
        <f t="shared" si="54"/>
        <v>0</v>
      </c>
      <c r="O617" s="85">
        <f t="shared" si="55"/>
        <v>0</v>
      </c>
      <c r="P617" s="85">
        <f t="shared" si="56"/>
        <v>0</v>
      </c>
      <c r="AD617" s="22" t="str">
        <f t="shared" si="58"/>
        <v/>
      </c>
      <c r="AE617" s="16"/>
      <c r="AF617" s="34"/>
      <c r="AH617" s="22" t="str">
        <f t="shared" si="59"/>
        <v/>
      </c>
      <c r="AI617" s="16"/>
      <c r="AJ617" s="34"/>
      <c r="AK617" s="34"/>
      <c r="AL617" s="34"/>
      <c r="AM617" s="34"/>
      <c r="AN617" s="34"/>
      <c r="AO617" s="34"/>
    </row>
    <row r="618" spans="2:41" x14ac:dyDescent="0.3">
      <c r="B618" s="22" t="str">
        <f t="shared" si="57"/>
        <v/>
      </c>
      <c r="C618" s="16"/>
      <c r="D618" s="23"/>
      <c r="E618" s="23"/>
      <c r="N618" s="85">
        <f t="shared" si="54"/>
        <v>0</v>
      </c>
      <c r="O618" s="85">
        <f t="shared" si="55"/>
        <v>0</v>
      </c>
      <c r="P618" s="85">
        <f t="shared" si="56"/>
        <v>0</v>
      </c>
      <c r="AD618" s="22" t="str">
        <f t="shared" si="58"/>
        <v/>
      </c>
      <c r="AE618" s="16"/>
      <c r="AF618" s="34"/>
      <c r="AH618" s="22" t="str">
        <f t="shared" si="59"/>
        <v/>
      </c>
      <c r="AI618" s="16"/>
      <c r="AJ618" s="34"/>
      <c r="AK618" s="34"/>
      <c r="AL618" s="34"/>
      <c r="AM618" s="34"/>
      <c r="AN618" s="34"/>
      <c r="AO618" s="34"/>
    </row>
    <row r="619" spans="2:41" x14ac:dyDescent="0.3">
      <c r="B619" s="22" t="str">
        <f t="shared" si="57"/>
        <v/>
      </c>
      <c r="C619" s="16"/>
      <c r="D619" s="23"/>
      <c r="E619" s="23"/>
      <c r="N619" s="85">
        <f t="shared" si="54"/>
        <v>0</v>
      </c>
      <c r="O619" s="85">
        <f t="shared" si="55"/>
        <v>0</v>
      </c>
      <c r="P619" s="85">
        <f t="shared" si="56"/>
        <v>0</v>
      </c>
      <c r="AD619" s="22" t="str">
        <f t="shared" si="58"/>
        <v/>
      </c>
      <c r="AE619" s="16"/>
      <c r="AF619" s="34"/>
      <c r="AH619" s="22" t="str">
        <f t="shared" si="59"/>
        <v/>
      </c>
      <c r="AI619" s="16"/>
      <c r="AJ619" s="34"/>
      <c r="AK619" s="34"/>
      <c r="AL619" s="34"/>
      <c r="AM619" s="34"/>
      <c r="AN619" s="34"/>
      <c r="AO619" s="34"/>
    </row>
    <row r="620" spans="2:41" x14ac:dyDescent="0.3">
      <c r="B620" s="22" t="str">
        <f t="shared" si="57"/>
        <v/>
      </c>
      <c r="C620" s="16"/>
      <c r="D620" s="23"/>
      <c r="E620" s="23"/>
      <c r="N620" s="85">
        <f t="shared" si="54"/>
        <v>0</v>
      </c>
      <c r="O620" s="85">
        <f t="shared" si="55"/>
        <v>0</v>
      </c>
      <c r="P620" s="85">
        <f t="shared" si="56"/>
        <v>0</v>
      </c>
      <c r="AD620" s="22" t="str">
        <f t="shared" si="58"/>
        <v/>
      </c>
      <c r="AE620" s="16"/>
      <c r="AF620" s="34"/>
      <c r="AH620" s="22" t="str">
        <f t="shared" si="59"/>
        <v/>
      </c>
      <c r="AI620" s="16"/>
      <c r="AJ620" s="34"/>
      <c r="AK620" s="34"/>
      <c r="AL620" s="34"/>
      <c r="AM620" s="34"/>
      <c r="AN620" s="34"/>
      <c r="AO620" s="34"/>
    </row>
    <row r="621" spans="2:41" x14ac:dyDescent="0.3">
      <c r="B621" s="22" t="str">
        <f t="shared" si="57"/>
        <v/>
      </c>
      <c r="C621" s="16"/>
      <c r="D621" s="23"/>
      <c r="E621" s="23"/>
      <c r="N621" s="85">
        <f t="shared" si="54"/>
        <v>0</v>
      </c>
      <c r="O621" s="85">
        <f t="shared" si="55"/>
        <v>0</v>
      </c>
      <c r="P621" s="85">
        <f t="shared" si="56"/>
        <v>0</v>
      </c>
      <c r="AD621" s="22" t="str">
        <f t="shared" si="58"/>
        <v/>
      </c>
      <c r="AE621" s="16"/>
      <c r="AF621" s="34"/>
      <c r="AH621" s="22" t="str">
        <f t="shared" si="59"/>
        <v/>
      </c>
      <c r="AI621" s="16"/>
      <c r="AJ621" s="34"/>
      <c r="AK621" s="34"/>
      <c r="AL621" s="34"/>
      <c r="AM621" s="34"/>
      <c r="AN621" s="34"/>
      <c r="AO621" s="34"/>
    </row>
    <row r="622" spans="2:41" x14ac:dyDescent="0.3">
      <c r="B622" s="22" t="str">
        <f t="shared" si="57"/>
        <v/>
      </c>
      <c r="C622" s="16"/>
      <c r="D622" s="23"/>
      <c r="E622" s="23"/>
      <c r="N622" s="85">
        <f t="shared" si="54"/>
        <v>0</v>
      </c>
      <c r="O622" s="85">
        <f t="shared" si="55"/>
        <v>0</v>
      </c>
      <c r="P622" s="85">
        <f t="shared" si="56"/>
        <v>0</v>
      </c>
      <c r="AD622" s="22" t="str">
        <f t="shared" si="58"/>
        <v/>
      </c>
      <c r="AE622" s="16"/>
      <c r="AF622" s="34"/>
      <c r="AH622" s="22" t="str">
        <f t="shared" si="59"/>
        <v/>
      </c>
      <c r="AI622" s="16"/>
      <c r="AJ622" s="34"/>
      <c r="AK622" s="34"/>
      <c r="AL622" s="34"/>
      <c r="AM622" s="34"/>
      <c r="AN622" s="34"/>
      <c r="AO622" s="34"/>
    </row>
    <row r="623" spans="2:41" x14ac:dyDescent="0.3">
      <c r="B623" s="22" t="str">
        <f t="shared" si="57"/>
        <v/>
      </c>
      <c r="C623" s="16"/>
      <c r="D623" s="23"/>
      <c r="E623" s="23"/>
      <c r="N623" s="85">
        <f t="shared" si="54"/>
        <v>0</v>
      </c>
      <c r="O623" s="85">
        <f t="shared" si="55"/>
        <v>0</v>
      </c>
      <c r="P623" s="85">
        <f t="shared" si="56"/>
        <v>0</v>
      </c>
      <c r="AD623" s="22" t="str">
        <f t="shared" si="58"/>
        <v/>
      </c>
      <c r="AE623" s="16"/>
      <c r="AF623" s="34"/>
      <c r="AH623" s="22" t="str">
        <f t="shared" si="59"/>
        <v/>
      </c>
      <c r="AI623" s="16"/>
      <c r="AJ623" s="34"/>
      <c r="AK623" s="34"/>
      <c r="AL623" s="34"/>
      <c r="AM623" s="34"/>
      <c r="AN623" s="34"/>
      <c r="AO623" s="34"/>
    </row>
    <row r="624" spans="2:41" x14ac:dyDescent="0.3">
      <c r="B624" s="22" t="str">
        <f t="shared" si="57"/>
        <v/>
      </c>
      <c r="C624" s="16"/>
      <c r="D624" s="23"/>
      <c r="E624" s="23"/>
      <c r="N624" s="85">
        <f t="shared" si="54"/>
        <v>0</v>
      </c>
      <c r="O624" s="85">
        <f t="shared" si="55"/>
        <v>0</v>
      </c>
      <c r="P624" s="85">
        <f t="shared" si="56"/>
        <v>0</v>
      </c>
      <c r="AD624" s="22" t="str">
        <f t="shared" si="58"/>
        <v/>
      </c>
      <c r="AE624" s="16"/>
      <c r="AF624" s="34"/>
      <c r="AH624" s="22" t="str">
        <f t="shared" si="59"/>
        <v/>
      </c>
      <c r="AI624" s="16"/>
      <c r="AJ624" s="34"/>
      <c r="AK624" s="34"/>
      <c r="AL624" s="34"/>
      <c r="AM624" s="34"/>
      <c r="AN624" s="34"/>
      <c r="AO624" s="34"/>
    </row>
    <row r="625" spans="2:41" x14ac:dyDescent="0.3">
      <c r="B625" s="22" t="str">
        <f t="shared" si="57"/>
        <v/>
      </c>
      <c r="C625" s="16"/>
      <c r="D625" s="23"/>
      <c r="E625" s="23"/>
      <c r="N625" s="85">
        <f t="shared" si="54"/>
        <v>0</v>
      </c>
      <c r="O625" s="85">
        <f t="shared" si="55"/>
        <v>0</v>
      </c>
      <c r="P625" s="85">
        <f t="shared" si="56"/>
        <v>0</v>
      </c>
      <c r="AD625" s="22" t="str">
        <f t="shared" si="58"/>
        <v/>
      </c>
      <c r="AE625" s="16"/>
      <c r="AF625" s="34"/>
      <c r="AH625" s="22" t="str">
        <f t="shared" si="59"/>
        <v/>
      </c>
      <c r="AI625" s="16"/>
      <c r="AJ625" s="34"/>
      <c r="AK625" s="34"/>
      <c r="AL625" s="34"/>
      <c r="AM625" s="34"/>
      <c r="AN625" s="34"/>
      <c r="AO625" s="34"/>
    </row>
    <row r="626" spans="2:41" x14ac:dyDescent="0.3">
      <c r="B626" s="22" t="str">
        <f t="shared" si="57"/>
        <v/>
      </c>
      <c r="C626" s="16"/>
      <c r="D626" s="23"/>
      <c r="E626" s="23"/>
      <c r="N626" s="85">
        <f t="shared" si="54"/>
        <v>0</v>
      </c>
      <c r="O626" s="85">
        <f t="shared" si="55"/>
        <v>0</v>
      </c>
      <c r="P626" s="85">
        <f t="shared" si="56"/>
        <v>0</v>
      </c>
      <c r="AD626" s="22" t="str">
        <f t="shared" si="58"/>
        <v/>
      </c>
      <c r="AE626" s="16"/>
      <c r="AF626" s="34"/>
      <c r="AH626" s="22" t="str">
        <f t="shared" si="59"/>
        <v/>
      </c>
      <c r="AI626" s="16"/>
      <c r="AJ626" s="34"/>
      <c r="AK626" s="34"/>
      <c r="AL626" s="34"/>
      <c r="AM626" s="34"/>
      <c r="AN626" s="34"/>
      <c r="AO626" s="34"/>
    </row>
    <row r="627" spans="2:41" x14ac:dyDescent="0.3">
      <c r="B627" s="22" t="str">
        <f t="shared" si="57"/>
        <v/>
      </c>
      <c r="C627" s="16"/>
      <c r="D627" s="23"/>
      <c r="E627" s="23"/>
      <c r="N627" s="85">
        <f t="shared" si="54"/>
        <v>0</v>
      </c>
      <c r="O627" s="85">
        <f t="shared" si="55"/>
        <v>0</v>
      </c>
      <c r="P627" s="85">
        <f t="shared" si="56"/>
        <v>0</v>
      </c>
      <c r="AD627" s="22" t="str">
        <f t="shared" si="58"/>
        <v/>
      </c>
      <c r="AE627" s="16"/>
      <c r="AF627" s="34"/>
      <c r="AH627" s="22" t="str">
        <f t="shared" si="59"/>
        <v/>
      </c>
      <c r="AI627" s="16"/>
      <c r="AJ627" s="34"/>
      <c r="AK627" s="34"/>
      <c r="AL627" s="34"/>
      <c r="AM627" s="34"/>
      <c r="AN627" s="34"/>
      <c r="AO627" s="34"/>
    </row>
    <row r="628" spans="2:41" x14ac:dyDescent="0.3">
      <c r="B628" s="22" t="str">
        <f t="shared" si="57"/>
        <v/>
      </c>
      <c r="C628" s="16"/>
      <c r="D628" s="23"/>
      <c r="E628" s="23"/>
      <c r="N628" s="85">
        <f t="shared" si="54"/>
        <v>0</v>
      </c>
      <c r="O628" s="85">
        <f t="shared" si="55"/>
        <v>0</v>
      </c>
      <c r="P628" s="85">
        <f t="shared" si="56"/>
        <v>0</v>
      </c>
      <c r="AD628" s="22" t="str">
        <f t="shared" si="58"/>
        <v/>
      </c>
      <c r="AE628" s="16"/>
      <c r="AF628" s="34"/>
      <c r="AH628" s="22" t="str">
        <f t="shared" si="59"/>
        <v/>
      </c>
      <c r="AI628" s="16"/>
      <c r="AJ628" s="34"/>
      <c r="AK628" s="34"/>
      <c r="AL628" s="34"/>
      <c r="AM628" s="34"/>
      <c r="AN628" s="34"/>
      <c r="AO628" s="34"/>
    </row>
    <row r="629" spans="2:41" x14ac:dyDescent="0.3">
      <c r="B629" s="22" t="str">
        <f t="shared" si="57"/>
        <v/>
      </c>
      <c r="C629" s="16"/>
      <c r="D629" s="23"/>
      <c r="E629" s="23"/>
      <c r="N629" s="85">
        <f t="shared" si="54"/>
        <v>0</v>
      </c>
      <c r="O629" s="85">
        <f t="shared" si="55"/>
        <v>0</v>
      </c>
      <c r="P629" s="85">
        <f t="shared" si="56"/>
        <v>0</v>
      </c>
      <c r="AD629" s="22" t="str">
        <f t="shared" si="58"/>
        <v/>
      </c>
      <c r="AE629" s="16"/>
      <c r="AF629" s="34"/>
      <c r="AH629" s="22" t="str">
        <f t="shared" si="59"/>
        <v/>
      </c>
      <c r="AI629" s="16"/>
      <c r="AJ629" s="34"/>
      <c r="AK629" s="34"/>
      <c r="AL629" s="34"/>
      <c r="AM629" s="34"/>
      <c r="AN629" s="34"/>
      <c r="AO629" s="34"/>
    </row>
    <row r="630" spans="2:41" x14ac:dyDescent="0.3">
      <c r="B630" s="22" t="str">
        <f t="shared" si="57"/>
        <v/>
      </c>
      <c r="C630" s="16"/>
      <c r="D630" s="23"/>
      <c r="E630" s="23"/>
      <c r="N630" s="85">
        <f t="shared" si="54"/>
        <v>0</v>
      </c>
      <c r="O630" s="85">
        <f t="shared" si="55"/>
        <v>0</v>
      </c>
      <c r="P630" s="85">
        <f t="shared" si="56"/>
        <v>0</v>
      </c>
      <c r="AD630" s="22" t="str">
        <f t="shared" si="58"/>
        <v/>
      </c>
      <c r="AE630" s="16"/>
      <c r="AF630" s="34"/>
      <c r="AH630" s="22" t="str">
        <f t="shared" si="59"/>
        <v/>
      </c>
      <c r="AI630" s="16"/>
      <c r="AJ630" s="34"/>
      <c r="AK630" s="34"/>
      <c r="AL630" s="34"/>
      <c r="AM630" s="34"/>
      <c r="AN630" s="34"/>
      <c r="AO630" s="34"/>
    </row>
    <row r="631" spans="2:41" x14ac:dyDescent="0.3">
      <c r="B631" s="22" t="str">
        <f t="shared" si="57"/>
        <v/>
      </c>
      <c r="C631" s="16"/>
      <c r="D631" s="23"/>
      <c r="E631" s="23"/>
      <c r="N631" s="85">
        <f t="shared" si="54"/>
        <v>0</v>
      </c>
      <c r="O631" s="85">
        <f t="shared" si="55"/>
        <v>0</v>
      </c>
      <c r="P631" s="85">
        <f t="shared" si="56"/>
        <v>0</v>
      </c>
      <c r="AD631" s="22" t="str">
        <f t="shared" si="58"/>
        <v/>
      </c>
      <c r="AE631" s="16"/>
      <c r="AF631" s="34"/>
      <c r="AH631" s="22" t="str">
        <f t="shared" si="59"/>
        <v/>
      </c>
      <c r="AI631" s="16"/>
      <c r="AJ631" s="34"/>
      <c r="AK631" s="34"/>
      <c r="AL631" s="34"/>
      <c r="AM631" s="34"/>
      <c r="AN631" s="34"/>
      <c r="AO631" s="34"/>
    </row>
    <row r="632" spans="2:41" x14ac:dyDescent="0.3">
      <c r="B632" s="22" t="str">
        <f t="shared" si="57"/>
        <v/>
      </c>
      <c r="C632" s="16"/>
      <c r="D632" s="23"/>
      <c r="E632" s="23"/>
      <c r="N632" s="85">
        <f t="shared" si="54"/>
        <v>0</v>
      </c>
      <c r="O632" s="85">
        <f t="shared" si="55"/>
        <v>0</v>
      </c>
      <c r="P632" s="85">
        <f t="shared" si="56"/>
        <v>0</v>
      </c>
      <c r="AD632" s="22" t="str">
        <f t="shared" si="58"/>
        <v/>
      </c>
      <c r="AE632" s="16"/>
      <c r="AF632" s="34"/>
      <c r="AH632" s="22" t="str">
        <f t="shared" si="59"/>
        <v/>
      </c>
      <c r="AI632" s="16"/>
      <c r="AJ632" s="34"/>
      <c r="AK632" s="34"/>
      <c r="AL632" s="34"/>
      <c r="AM632" s="34"/>
      <c r="AN632" s="34"/>
      <c r="AO632" s="34"/>
    </row>
    <row r="633" spans="2:41" x14ac:dyDescent="0.3">
      <c r="B633" s="22" t="str">
        <f t="shared" si="57"/>
        <v/>
      </c>
      <c r="C633" s="16"/>
      <c r="D633" s="23"/>
      <c r="E633" s="23"/>
      <c r="N633" s="85">
        <f t="shared" si="54"/>
        <v>0</v>
      </c>
      <c r="O633" s="85">
        <f t="shared" si="55"/>
        <v>0</v>
      </c>
      <c r="P633" s="85">
        <f t="shared" si="56"/>
        <v>0</v>
      </c>
      <c r="AD633" s="22" t="str">
        <f t="shared" si="58"/>
        <v/>
      </c>
      <c r="AE633" s="16"/>
      <c r="AF633" s="34"/>
      <c r="AH633" s="22" t="str">
        <f t="shared" si="59"/>
        <v/>
      </c>
      <c r="AI633" s="16"/>
      <c r="AJ633" s="34"/>
      <c r="AK633" s="34"/>
      <c r="AL633" s="34"/>
      <c r="AM633" s="34"/>
      <c r="AN633" s="34"/>
      <c r="AO633" s="34"/>
    </row>
    <row r="634" spans="2:41" x14ac:dyDescent="0.3">
      <c r="B634" s="22" t="str">
        <f t="shared" si="57"/>
        <v/>
      </c>
      <c r="C634" s="16"/>
      <c r="D634" s="23"/>
      <c r="E634" s="23"/>
      <c r="N634" s="85">
        <f t="shared" si="54"/>
        <v>0</v>
      </c>
      <c r="O634" s="85">
        <f t="shared" si="55"/>
        <v>0</v>
      </c>
      <c r="P634" s="85">
        <f t="shared" si="56"/>
        <v>0</v>
      </c>
      <c r="AD634" s="22" t="str">
        <f t="shared" si="58"/>
        <v/>
      </c>
      <c r="AE634" s="16"/>
      <c r="AF634" s="34"/>
      <c r="AH634" s="22" t="str">
        <f t="shared" si="59"/>
        <v/>
      </c>
      <c r="AI634" s="16"/>
      <c r="AJ634" s="34"/>
      <c r="AK634" s="34"/>
      <c r="AL634" s="34"/>
      <c r="AM634" s="34"/>
      <c r="AN634" s="34"/>
      <c r="AO634" s="34"/>
    </row>
    <row r="635" spans="2:41" x14ac:dyDescent="0.3">
      <c r="B635" s="22" t="str">
        <f t="shared" si="57"/>
        <v/>
      </c>
      <c r="C635" s="16"/>
      <c r="D635" s="23"/>
      <c r="E635" s="23"/>
      <c r="N635" s="85">
        <f t="shared" si="54"/>
        <v>0</v>
      </c>
      <c r="O635" s="85">
        <f t="shared" si="55"/>
        <v>0</v>
      </c>
      <c r="P635" s="85">
        <f t="shared" si="56"/>
        <v>0</v>
      </c>
      <c r="AD635" s="22" t="str">
        <f t="shared" si="58"/>
        <v/>
      </c>
      <c r="AE635" s="16"/>
      <c r="AF635" s="34"/>
      <c r="AH635" s="22" t="str">
        <f t="shared" si="59"/>
        <v/>
      </c>
      <c r="AI635" s="16"/>
      <c r="AJ635" s="34"/>
      <c r="AK635" s="34"/>
      <c r="AL635" s="34"/>
      <c r="AM635" s="34"/>
      <c r="AN635" s="34"/>
      <c r="AO635" s="34"/>
    </row>
    <row r="636" spans="2:41" x14ac:dyDescent="0.3">
      <c r="B636" s="22" t="str">
        <f t="shared" si="57"/>
        <v/>
      </c>
      <c r="C636" s="16"/>
      <c r="D636" s="23"/>
      <c r="E636" s="23"/>
      <c r="N636" s="85">
        <f t="shared" si="54"/>
        <v>0</v>
      </c>
      <c r="O636" s="85">
        <f t="shared" si="55"/>
        <v>0</v>
      </c>
      <c r="P636" s="85">
        <f t="shared" si="56"/>
        <v>0</v>
      </c>
      <c r="AD636" s="22" t="str">
        <f t="shared" si="58"/>
        <v/>
      </c>
      <c r="AE636" s="16"/>
      <c r="AF636" s="34"/>
      <c r="AH636" s="22" t="str">
        <f t="shared" si="59"/>
        <v/>
      </c>
      <c r="AI636" s="16"/>
      <c r="AJ636" s="34"/>
      <c r="AK636" s="34"/>
      <c r="AL636" s="34"/>
      <c r="AM636" s="34"/>
      <c r="AN636" s="34"/>
      <c r="AO636" s="34"/>
    </row>
    <row r="637" spans="2:41" x14ac:dyDescent="0.3">
      <c r="B637" s="22" t="str">
        <f t="shared" si="57"/>
        <v/>
      </c>
      <c r="C637" s="16"/>
      <c r="D637" s="23"/>
      <c r="E637" s="23"/>
      <c r="N637" s="85">
        <f t="shared" si="54"/>
        <v>0</v>
      </c>
      <c r="O637" s="85">
        <f t="shared" si="55"/>
        <v>0</v>
      </c>
      <c r="P637" s="85">
        <f t="shared" si="56"/>
        <v>0</v>
      </c>
      <c r="AD637" s="22" t="str">
        <f t="shared" si="58"/>
        <v/>
      </c>
      <c r="AE637" s="16"/>
      <c r="AF637" s="34"/>
      <c r="AH637" s="22" t="str">
        <f t="shared" si="59"/>
        <v/>
      </c>
      <c r="AI637" s="16"/>
      <c r="AJ637" s="34"/>
      <c r="AK637" s="34"/>
      <c r="AL637" s="34"/>
      <c r="AM637" s="34"/>
      <c r="AN637" s="34"/>
      <c r="AO637" s="34"/>
    </row>
    <row r="638" spans="2:41" x14ac:dyDescent="0.3">
      <c r="B638" s="22" t="str">
        <f t="shared" si="57"/>
        <v/>
      </c>
      <c r="C638" s="16"/>
      <c r="D638" s="23"/>
      <c r="E638" s="23"/>
      <c r="N638" s="85">
        <f t="shared" si="54"/>
        <v>0</v>
      </c>
      <c r="O638" s="85">
        <f t="shared" si="55"/>
        <v>0</v>
      </c>
      <c r="P638" s="85">
        <f t="shared" si="56"/>
        <v>0</v>
      </c>
      <c r="AD638" s="22" t="str">
        <f t="shared" si="58"/>
        <v/>
      </c>
      <c r="AE638" s="16"/>
      <c r="AF638" s="34"/>
      <c r="AH638" s="22" t="str">
        <f t="shared" si="59"/>
        <v/>
      </c>
      <c r="AI638" s="16"/>
      <c r="AJ638" s="34"/>
      <c r="AK638" s="34"/>
      <c r="AL638" s="34"/>
      <c r="AM638" s="34"/>
      <c r="AN638" s="34"/>
      <c r="AO638" s="34"/>
    </row>
    <row r="639" spans="2:41" x14ac:dyDescent="0.3">
      <c r="B639" s="22" t="str">
        <f t="shared" si="57"/>
        <v/>
      </c>
      <c r="C639" s="16"/>
      <c r="D639" s="23"/>
      <c r="E639" s="23"/>
      <c r="N639" s="85">
        <f t="shared" si="54"/>
        <v>0</v>
      </c>
      <c r="O639" s="85">
        <f t="shared" si="55"/>
        <v>0</v>
      </c>
      <c r="P639" s="85">
        <f t="shared" si="56"/>
        <v>0</v>
      </c>
      <c r="AD639" s="22" t="str">
        <f t="shared" si="58"/>
        <v/>
      </c>
      <c r="AE639" s="16"/>
      <c r="AF639" s="34"/>
      <c r="AH639" s="22" t="str">
        <f t="shared" si="59"/>
        <v/>
      </c>
      <c r="AI639" s="16"/>
      <c r="AJ639" s="34"/>
      <c r="AK639" s="34"/>
      <c r="AL639" s="34"/>
      <c r="AM639" s="34"/>
      <c r="AN639" s="34"/>
      <c r="AO639" s="34"/>
    </row>
    <row r="640" spans="2:41" x14ac:dyDescent="0.3">
      <c r="B640" s="22" t="str">
        <f t="shared" si="57"/>
        <v/>
      </c>
      <c r="C640" s="16"/>
      <c r="D640" s="23"/>
      <c r="E640" s="23"/>
      <c r="N640" s="85">
        <f t="shared" si="54"/>
        <v>0</v>
      </c>
      <c r="O640" s="85">
        <f t="shared" si="55"/>
        <v>0</v>
      </c>
      <c r="P640" s="85">
        <f t="shared" si="56"/>
        <v>0</v>
      </c>
      <c r="AD640" s="22" t="str">
        <f t="shared" si="58"/>
        <v/>
      </c>
      <c r="AE640" s="16"/>
      <c r="AF640" s="34"/>
      <c r="AH640" s="22" t="str">
        <f t="shared" si="59"/>
        <v/>
      </c>
      <c r="AI640" s="16"/>
      <c r="AJ640" s="34"/>
      <c r="AK640" s="34"/>
      <c r="AL640" s="34"/>
      <c r="AM640" s="34"/>
      <c r="AN640" s="34"/>
      <c r="AO640" s="34"/>
    </row>
    <row r="641" spans="2:41" x14ac:dyDescent="0.3">
      <c r="B641" s="22" t="str">
        <f t="shared" si="57"/>
        <v/>
      </c>
      <c r="C641" s="16"/>
      <c r="D641" s="23"/>
      <c r="E641" s="23"/>
      <c r="N641" s="85">
        <f t="shared" si="54"/>
        <v>0</v>
      </c>
      <c r="O641" s="85">
        <f t="shared" si="55"/>
        <v>0</v>
      </c>
      <c r="P641" s="85">
        <f t="shared" si="56"/>
        <v>0</v>
      </c>
      <c r="AD641" s="22" t="str">
        <f t="shared" si="58"/>
        <v/>
      </c>
      <c r="AE641" s="16"/>
      <c r="AF641" s="34"/>
      <c r="AH641" s="22" t="str">
        <f t="shared" si="59"/>
        <v/>
      </c>
      <c r="AI641" s="16"/>
      <c r="AJ641" s="34"/>
      <c r="AK641" s="34"/>
      <c r="AL641" s="34"/>
      <c r="AM641" s="34"/>
      <c r="AN641" s="34"/>
      <c r="AO641" s="34"/>
    </row>
    <row r="642" spans="2:41" x14ac:dyDescent="0.3">
      <c r="B642" s="22" t="str">
        <f t="shared" si="57"/>
        <v/>
      </c>
      <c r="C642" s="16"/>
      <c r="D642" s="23"/>
      <c r="E642" s="23"/>
      <c r="N642" s="85">
        <f t="shared" si="54"/>
        <v>0</v>
      </c>
      <c r="O642" s="85">
        <f t="shared" si="55"/>
        <v>0</v>
      </c>
      <c r="P642" s="85">
        <f t="shared" si="56"/>
        <v>0</v>
      </c>
      <c r="AD642" s="22" t="str">
        <f t="shared" si="58"/>
        <v/>
      </c>
      <c r="AE642" s="16"/>
      <c r="AF642" s="34"/>
      <c r="AH642" s="22" t="str">
        <f t="shared" si="59"/>
        <v/>
      </c>
      <c r="AI642" s="16"/>
      <c r="AJ642" s="34"/>
      <c r="AK642" s="34"/>
      <c r="AL642" s="34"/>
      <c r="AM642" s="34"/>
      <c r="AN642" s="34"/>
      <c r="AO642" s="34"/>
    </row>
    <row r="643" spans="2:41" x14ac:dyDescent="0.3">
      <c r="B643" s="22" t="str">
        <f t="shared" si="57"/>
        <v/>
      </c>
      <c r="C643" s="16"/>
      <c r="D643" s="23"/>
      <c r="E643" s="23"/>
      <c r="N643" s="85">
        <f t="shared" si="54"/>
        <v>0</v>
      </c>
      <c r="O643" s="85">
        <f t="shared" si="55"/>
        <v>0</v>
      </c>
      <c r="P643" s="85">
        <f t="shared" si="56"/>
        <v>0</v>
      </c>
      <c r="AD643" s="22" t="str">
        <f t="shared" si="58"/>
        <v/>
      </c>
      <c r="AE643" s="16"/>
      <c r="AF643" s="34"/>
      <c r="AH643" s="22" t="str">
        <f t="shared" si="59"/>
        <v/>
      </c>
      <c r="AI643" s="16"/>
      <c r="AJ643" s="34"/>
      <c r="AK643" s="34"/>
      <c r="AL643" s="34"/>
      <c r="AM643" s="34"/>
      <c r="AN643" s="34"/>
      <c r="AO643" s="34"/>
    </row>
    <row r="644" spans="2:41" x14ac:dyDescent="0.3">
      <c r="B644" s="22" t="str">
        <f t="shared" si="57"/>
        <v/>
      </c>
      <c r="C644" s="16"/>
      <c r="D644" s="23"/>
      <c r="E644" s="23"/>
      <c r="N644" s="85">
        <f t="shared" si="54"/>
        <v>0</v>
      </c>
      <c r="O644" s="85">
        <f t="shared" si="55"/>
        <v>0</v>
      </c>
      <c r="P644" s="85">
        <f t="shared" si="56"/>
        <v>0</v>
      </c>
      <c r="AD644" s="22" t="str">
        <f t="shared" si="58"/>
        <v/>
      </c>
      <c r="AE644" s="16"/>
      <c r="AF644" s="34"/>
      <c r="AH644" s="22" t="str">
        <f t="shared" si="59"/>
        <v/>
      </c>
      <c r="AI644" s="16"/>
      <c r="AJ644" s="34"/>
      <c r="AK644" s="34"/>
      <c r="AL644" s="34"/>
      <c r="AM644" s="34"/>
      <c r="AN644" s="34"/>
      <c r="AO644" s="34"/>
    </row>
    <row r="645" spans="2:41" x14ac:dyDescent="0.3">
      <c r="B645" s="22" t="str">
        <f t="shared" si="57"/>
        <v/>
      </c>
      <c r="C645" s="16"/>
      <c r="D645" s="23"/>
      <c r="E645" s="23"/>
      <c r="N645" s="85">
        <f t="shared" si="54"/>
        <v>0</v>
      </c>
      <c r="O645" s="85">
        <f t="shared" si="55"/>
        <v>0</v>
      </c>
      <c r="P645" s="85">
        <f t="shared" si="56"/>
        <v>0</v>
      </c>
      <c r="AD645" s="22" t="str">
        <f t="shared" si="58"/>
        <v/>
      </c>
      <c r="AE645" s="16"/>
      <c r="AF645" s="34"/>
      <c r="AH645" s="22" t="str">
        <f t="shared" si="59"/>
        <v/>
      </c>
      <c r="AI645" s="16"/>
      <c r="AJ645" s="34"/>
      <c r="AK645" s="34"/>
      <c r="AL645" s="34"/>
      <c r="AM645" s="34"/>
      <c r="AN645" s="34"/>
      <c r="AO645" s="34"/>
    </row>
    <row r="646" spans="2:41" x14ac:dyDescent="0.3">
      <c r="B646" s="22" t="str">
        <f t="shared" si="57"/>
        <v/>
      </c>
      <c r="C646" s="16"/>
      <c r="D646" s="23"/>
      <c r="E646" s="23"/>
      <c r="N646" s="85">
        <f t="shared" si="54"/>
        <v>0</v>
      </c>
      <c r="O646" s="85">
        <f t="shared" si="55"/>
        <v>0</v>
      </c>
      <c r="P646" s="85">
        <f t="shared" si="56"/>
        <v>0</v>
      </c>
      <c r="AD646" s="22" t="str">
        <f t="shared" si="58"/>
        <v/>
      </c>
      <c r="AE646" s="16"/>
      <c r="AF646" s="34"/>
      <c r="AH646" s="22" t="str">
        <f t="shared" si="59"/>
        <v/>
      </c>
      <c r="AI646" s="16"/>
      <c r="AJ646" s="34"/>
      <c r="AK646" s="34"/>
      <c r="AL646" s="34"/>
      <c r="AM646" s="34"/>
      <c r="AN646" s="34"/>
      <c r="AO646" s="34"/>
    </row>
    <row r="647" spans="2:41" x14ac:dyDescent="0.3">
      <c r="B647" s="22" t="str">
        <f t="shared" si="57"/>
        <v/>
      </c>
      <c r="C647" s="16"/>
      <c r="D647" s="23"/>
      <c r="E647" s="23"/>
      <c r="N647" s="85">
        <f t="shared" si="54"/>
        <v>0</v>
      </c>
      <c r="O647" s="85">
        <f t="shared" si="55"/>
        <v>0</v>
      </c>
      <c r="P647" s="85">
        <f t="shared" si="56"/>
        <v>0</v>
      </c>
      <c r="AD647" s="22" t="str">
        <f t="shared" si="58"/>
        <v/>
      </c>
      <c r="AE647" s="16"/>
      <c r="AF647" s="34"/>
      <c r="AH647" s="22" t="str">
        <f t="shared" si="59"/>
        <v/>
      </c>
      <c r="AI647" s="16"/>
      <c r="AJ647" s="34"/>
      <c r="AK647" s="34"/>
      <c r="AL647" s="34"/>
      <c r="AM647" s="34"/>
      <c r="AN647" s="34"/>
      <c r="AO647" s="34"/>
    </row>
    <row r="648" spans="2:41" x14ac:dyDescent="0.3">
      <c r="B648" s="22" t="str">
        <f t="shared" si="57"/>
        <v/>
      </c>
      <c r="C648" s="16"/>
      <c r="D648" s="23"/>
      <c r="E648" s="23"/>
      <c r="N648" s="85">
        <f t="shared" si="54"/>
        <v>0</v>
      </c>
      <c r="O648" s="85">
        <f t="shared" si="55"/>
        <v>0</v>
      </c>
      <c r="P648" s="85">
        <f t="shared" si="56"/>
        <v>0</v>
      </c>
      <c r="AD648" s="22" t="str">
        <f t="shared" si="58"/>
        <v/>
      </c>
      <c r="AE648" s="16"/>
      <c r="AF648" s="34"/>
      <c r="AH648" s="22" t="str">
        <f t="shared" si="59"/>
        <v/>
      </c>
      <c r="AI648" s="16"/>
      <c r="AJ648" s="34"/>
      <c r="AK648" s="34"/>
      <c r="AL648" s="34"/>
      <c r="AM648" s="34"/>
      <c r="AN648" s="34"/>
      <c r="AO648" s="34"/>
    </row>
    <row r="649" spans="2:41" x14ac:dyDescent="0.3">
      <c r="B649" s="22" t="str">
        <f t="shared" si="57"/>
        <v/>
      </c>
      <c r="C649" s="16"/>
      <c r="D649" s="23"/>
      <c r="E649" s="23"/>
      <c r="N649" s="85">
        <f t="shared" si="54"/>
        <v>0</v>
      </c>
      <c r="O649" s="85">
        <f t="shared" si="55"/>
        <v>0</v>
      </c>
      <c r="P649" s="85">
        <f t="shared" si="56"/>
        <v>0</v>
      </c>
      <c r="AD649" s="22" t="str">
        <f t="shared" si="58"/>
        <v/>
      </c>
      <c r="AE649" s="16"/>
      <c r="AF649" s="34"/>
      <c r="AH649" s="22" t="str">
        <f t="shared" si="59"/>
        <v/>
      </c>
      <c r="AI649" s="16"/>
      <c r="AJ649" s="34"/>
      <c r="AK649" s="34"/>
      <c r="AL649" s="34"/>
      <c r="AM649" s="34"/>
      <c r="AN649" s="34"/>
      <c r="AO649" s="34"/>
    </row>
    <row r="650" spans="2:41" x14ac:dyDescent="0.3">
      <c r="B650" s="22" t="str">
        <f t="shared" si="57"/>
        <v/>
      </c>
      <c r="C650" s="16"/>
      <c r="D650" s="23"/>
      <c r="E650" s="23"/>
      <c r="N650" s="85">
        <f t="shared" si="54"/>
        <v>0</v>
      </c>
      <c r="O650" s="85">
        <f t="shared" si="55"/>
        <v>0</v>
      </c>
      <c r="P650" s="85">
        <f t="shared" si="56"/>
        <v>0</v>
      </c>
      <c r="AD650" s="22" t="str">
        <f t="shared" si="58"/>
        <v/>
      </c>
      <c r="AE650" s="16"/>
      <c r="AF650" s="34"/>
      <c r="AH650" s="22" t="str">
        <f t="shared" si="59"/>
        <v/>
      </c>
      <c r="AI650" s="16"/>
      <c r="AJ650" s="34"/>
      <c r="AK650" s="34"/>
      <c r="AL650" s="34"/>
      <c r="AM650" s="34"/>
      <c r="AN650" s="34"/>
      <c r="AO650" s="34"/>
    </row>
    <row r="651" spans="2:41" x14ac:dyDescent="0.3">
      <c r="B651" s="22" t="str">
        <f t="shared" si="57"/>
        <v/>
      </c>
      <c r="C651" s="16"/>
      <c r="D651" s="23"/>
      <c r="E651" s="23"/>
      <c r="N651" s="85">
        <f t="shared" si="54"/>
        <v>0</v>
      </c>
      <c r="O651" s="85">
        <f t="shared" si="55"/>
        <v>0</v>
      </c>
      <c r="P651" s="85">
        <f t="shared" si="56"/>
        <v>0</v>
      </c>
      <c r="AD651" s="22" t="str">
        <f t="shared" si="58"/>
        <v/>
      </c>
      <c r="AE651" s="16"/>
      <c r="AF651" s="34"/>
      <c r="AH651" s="22" t="str">
        <f t="shared" si="59"/>
        <v/>
      </c>
      <c r="AI651" s="16"/>
      <c r="AJ651" s="34"/>
      <c r="AK651" s="34"/>
      <c r="AL651" s="34"/>
      <c r="AM651" s="34"/>
      <c r="AN651" s="34"/>
      <c r="AO651" s="34"/>
    </row>
    <row r="652" spans="2:41" x14ac:dyDescent="0.3">
      <c r="B652" s="22" t="str">
        <f t="shared" si="57"/>
        <v/>
      </c>
      <c r="C652" s="16"/>
      <c r="D652" s="23"/>
      <c r="E652" s="23"/>
      <c r="N652" s="85">
        <f t="shared" si="54"/>
        <v>0</v>
      </c>
      <c r="O652" s="85">
        <f t="shared" si="55"/>
        <v>0</v>
      </c>
      <c r="P652" s="85">
        <f t="shared" si="56"/>
        <v>0</v>
      </c>
      <c r="AD652" s="22" t="str">
        <f t="shared" si="58"/>
        <v/>
      </c>
      <c r="AE652" s="16"/>
      <c r="AF652" s="34"/>
      <c r="AH652" s="22" t="str">
        <f t="shared" si="59"/>
        <v/>
      </c>
      <c r="AI652" s="16"/>
      <c r="AJ652" s="34"/>
      <c r="AK652" s="34"/>
      <c r="AL652" s="34"/>
      <c r="AM652" s="34"/>
      <c r="AN652" s="34"/>
      <c r="AO652" s="34"/>
    </row>
    <row r="653" spans="2:41" x14ac:dyDescent="0.3">
      <c r="B653" s="22" t="str">
        <f t="shared" si="57"/>
        <v/>
      </c>
      <c r="C653" s="16"/>
      <c r="D653" s="23"/>
      <c r="E653" s="23"/>
      <c r="N653" s="85">
        <f t="shared" si="54"/>
        <v>0</v>
      </c>
      <c r="O653" s="85">
        <f t="shared" si="55"/>
        <v>0</v>
      </c>
      <c r="P653" s="85">
        <f t="shared" si="56"/>
        <v>0</v>
      </c>
      <c r="AD653" s="22" t="str">
        <f t="shared" si="58"/>
        <v/>
      </c>
      <c r="AE653" s="16"/>
      <c r="AF653" s="34"/>
      <c r="AH653" s="22" t="str">
        <f t="shared" si="59"/>
        <v/>
      </c>
      <c r="AI653" s="16"/>
      <c r="AJ653" s="34"/>
      <c r="AK653" s="34"/>
      <c r="AL653" s="34"/>
      <c r="AM653" s="34"/>
      <c r="AN653" s="34"/>
      <c r="AO653" s="34"/>
    </row>
    <row r="654" spans="2:41" x14ac:dyDescent="0.3">
      <c r="B654" s="22" t="str">
        <f t="shared" si="57"/>
        <v/>
      </c>
      <c r="C654" s="16"/>
      <c r="D654" s="23"/>
      <c r="E654" s="23"/>
      <c r="N654" s="85">
        <f t="shared" ref="N654:N717" si="60">C654*E654</f>
        <v>0</v>
      </c>
      <c r="O654" s="85">
        <f t="shared" ref="O654:O717" si="61">MIN(N654,C654*ROUND($O$13,0))</f>
        <v>0</v>
      </c>
      <c r="P654" s="85">
        <f t="shared" ref="P654:P717" si="62">MIN(N654,C654*ROUND($P$13,0))</f>
        <v>0</v>
      </c>
      <c r="AD654" s="22" t="str">
        <f t="shared" si="58"/>
        <v/>
      </c>
      <c r="AE654" s="16"/>
      <c r="AF654" s="34"/>
      <c r="AH654" s="22" t="str">
        <f t="shared" si="59"/>
        <v/>
      </c>
      <c r="AI654" s="16"/>
      <c r="AJ654" s="34"/>
      <c r="AK654" s="34"/>
      <c r="AL654" s="34"/>
      <c r="AM654" s="34"/>
      <c r="AN654" s="34"/>
      <c r="AO654" s="34"/>
    </row>
    <row r="655" spans="2:41" x14ac:dyDescent="0.3">
      <c r="B655" s="22" t="str">
        <f t="shared" si="57"/>
        <v/>
      </c>
      <c r="C655" s="16"/>
      <c r="D655" s="23"/>
      <c r="E655" s="23"/>
      <c r="N655" s="85">
        <f t="shared" si="60"/>
        <v>0</v>
      </c>
      <c r="O655" s="85">
        <f t="shared" si="61"/>
        <v>0</v>
      </c>
      <c r="P655" s="85">
        <f t="shared" si="62"/>
        <v>0</v>
      </c>
      <c r="AD655" s="22" t="str">
        <f t="shared" si="58"/>
        <v/>
      </c>
      <c r="AE655" s="16"/>
      <c r="AF655" s="34"/>
      <c r="AH655" s="22" t="str">
        <f t="shared" si="59"/>
        <v/>
      </c>
      <c r="AI655" s="16"/>
      <c r="AJ655" s="34"/>
      <c r="AK655" s="34"/>
      <c r="AL655" s="34"/>
      <c r="AM655" s="34"/>
      <c r="AN655" s="34"/>
      <c r="AO655" s="34"/>
    </row>
    <row r="656" spans="2:41" x14ac:dyDescent="0.3">
      <c r="B656" s="22" t="str">
        <f t="shared" si="57"/>
        <v/>
      </c>
      <c r="C656" s="16"/>
      <c r="D656" s="23"/>
      <c r="E656" s="23"/>
      <c r="N656" s="85">
        <f t="shared" si="60"/>
        <v>0</v>
      </c>
      <c r="O656" s="85">
        <f t="shared" si="61"/>
        <v>0</v>
      </c>
      <c r="P656" s="85">
        <f t="shared" si="62"/>
        <v>0</v>
      </c>
      <c r="AD656" s="22" t="str">
        <f t="shared" si="58"/>
        <v/>
      </c>
      <c r="AE656" s="16"/>
      <c r="AF656" s="34"/>
      <c r="AH656" s="22" t="str">
        <f t="shared" si="59"/>
        <v/>
      </c>
      <c r="AI656" s="16"/>
      <c r="AJ656" s="34"/>
      <c r="AK656" s="34"/>
      <c r="AL656" s="34"/>
      <c r="AM656" s="34"/>
      <c r="AN656" s="34"/>
      <c r="AO656" s="34"/>
    </row>
    <row r="657" spans="2:41" x14ac:dyDescent="0.3">
      <c r="B657" s="22" t="str">
        <f t="shared" ref="B657:B720" si="63">IF(C657="","",B656+C657)</f>
        <v/>
      </c>
      <c r="C657" s="16"/>
      <c r="D657" s="23"/>
      <c r="E657" s="23"/>
      <c r="N657" s="85">
        <f t="shared" si="60"/>
        <v>0</v>
      </c>
      <c r="O657" s="85">
        <f t="shared" si="61"/>
        <v>0</v>
      </c>
      <c r="P657" s="85">
        <f t="shared" si="62"/>
        <v>0</v>
      </c>
      <c r="AD657" s="22" t="str">
        <f t="shared" si="58"/>
        <v/>
      </c>
      <c r="AE657" s="16"/>
      <c r="AF657" s="34"/>
      <c r="AH657" s="22" t="str">
        <f t="shared" si="59"/>
        <v/>
      </c>
      <c r="AI657" s="16"/>
      <c r="AJ657" s="34"/>
      <c r="AK657" s="34"/>
      <c r="AL657" s="34"/>
      <c r="AM657" s="34"/>
      <c r="AN657" s="34"/>
      <c r="AO657" s="34"/>
    </row>
    <row r="658" spans="2:41" x14ac:dyDescent="0.3">
      <c r="B658" s="22" t="str">
        <f t="shared" si="63"/>
        <v/>
      </c>
      <c r="C658" s="16"/>
      <c r="D658" s="23"/>
      <c r="E658" s="23"/>
      <c r="N658" s="85">
        <f t="shared" si="60"/>
        <v>0</v>
      </c>
      <c r="O658" s="85">
        <f t="shared" si="61"/>
        <v>0</v>
      </c>
      <c r="P658" s="85">
        <f t="shared" si="62"/>
        <v>0</v>
      </c>
      <c r="AD658" s="22" t="str">
        <f t="shared" si="58"/>
        <v/>
      </c>
      <c r="AE658" s="16"/>
      <c r="AF658" s="34"/>
      <c r="AH658" s="22" t="str">
        <f t="shared" si="59"/>
        <v/>
      </c>
      <c r="AI658" s="16"/>
      <c r="AJ658" s="34"/>
      <c r="AK658" s="34"/>
      <c r="AL658" s="34"/>
      <c r="AM658" s="34"/>
      <c r="AN658" s="34"/>
      <c r="AO658" s="34"/>
    </row>
    <row r="659" spans="2:41" x14ac:dyDescent="0.3">
      <c r="B659" s="22" t="str">
        <f t="shared" si="63"/>
        <v/>
      </c>
      <c r="C659" s="16"/>
      <c r="D659" s="23"/>
      <c r="E659" s="23"/>
      <c r="N659" s="85">
        <f t="shared" si="60"/>
        <v>0</v>
      </c>
      <c r="O659" s="85">
        <f t="shared" si="61"/>
        <v>0</v>
      </c>
      <c r="P659" s="85">
        <f t="shared" si="62"/>
        <v>0</v>
      </c>
      <c r="AD659" s="22" t="str">
        <f t="shared" ref="AD659:AD722" si="64">IF(AE659="","",AD658+AE659)</f>
        <v/>
      </c>
      <c r="AE659" s="16"/>
      <c r="AF659" s="34"/>
      <c r="AH659" s="22" t="str">
        <f t="shared" ref="AH659:AH722" si="65">IF(AI659="","",AH658+AI659)</f>
        <v/>
      </c>
      <c r="AI659" s="16"/>
      <c r="AJ659" s="34"/>
      <c r="AK659" s="34"/>
      <c r="AL659" s="34"/>
      <c r="AM659" s="34"/>
      <c r="AN659" s="34"/>
      <c r="AO659" s="34"/>
    </row>
    <row r="660" spans="2:41" x14ac:dyDescent="0.3">
      <c r="B660" s="22" t="str">
        <f t="shared" si="63"/>
        <v/>
      </c>
      <c r="C660" s="16"/>
      <c r="D660" s="23"/>
      <c r="E660" s="23"/>
      <c r="N660" s="85">
        <f t="shared" si="60"/>
        <v>0</v>
      </c>
      <c r="O660" s="85">
        <f t="shared" si="61"/>
        <v>0</v>
      </c>
      <c r="P660" s="85">
        <f t="shared" si="62"/>
        <v>0</v>
      </c>
      <c r="AD660" s="22" t="str">
        <f t="shared" si="64"/>
        <v/>
      </c>
      <c r="AE660" s="16"/>
      <c r="AF660" s="34"/>
      <c r="AH660" s="22" t="str">
        <f t="shared" si="65"/>
        <v/>
      </c>
      <c r="AI660" s="16"/>
      <c r="AJ660" s="34"/>
      <c r="AK660" s="34"/>
      <c r="AL660" s="34"/>
      <c r="AM660" s="34"/>
      <c r="AN660" s="34"/>
      <c r="AO660" s="34"/>
    </row>
    <row r="661" spans="2:41" x14ac:dyDescent="0.3">
      <c r="B661" s="22" t="str">
        <f t="shared" si="63"/>
        <v/>
      </c>
      <c r="C661" s="16"/>
      <c r="D661" s="23"/>
      <c r="E661" s="23"/>
      <c r="N661" s="85">
        <f t="shared" si="60"/>
        <v>0</v>
      </c>
      <c r="O661" s="85">
        <f t="shared" si="61"/>
        <v>0</v>
      </c>
      <c r="P661" s="85">
        <f t="shared" si="62"/>
        <v>0</v>
      </c>
      <c r="AD661" s="22" t="str">
        <f t="shared" si="64"/>
        <v/>
      </c>
      <c r="AE661" s="16"/>
      <c r="AF661" s="34"/>
      <c r="AH661" s="22" t="str">
        <f t="shared" si="65"/>
        <v/>
      </c>
      <c r="AI661" s="16"/>
      <c r="AJ661" s="34"/>
      <c r="AK661" s="34"/>
      <c r="AL661" s="34"/>
      <c r="AM661" s="34"/>
      <c r="AN661" s="34"/>
      <c r="AO661" s="34"/>
    </row>
    <row r="662" spans="2:41" x14ac:dyDescent="0.3">
      <c r="B662" s="22" t="str">
        <f t="shared" si="63"/>
        <v/>
      </c>
      <c r="C662" s="16"/>
      <c r="D662" s="23"/>
      <c r="E662" s="23"/>
      <c r="N662" s="85">
        <f t="shared" si="60"/>
        <v>0</v>
      </c>
      <c r="O662" s="85">
        <f t="shared" si="61"/>
        <v>0</v>
      </c>
      <c r="P662" s="85">
        <f t="shared" si="62"/>
        <v>0</v>
      </c>
      <c r="AD662" s="22" t="str">
        <f t="shared" si="64"/>
        <v/>
      </c>
      <c r="AE662" s="16"/>
      <c r="AF662" s="34"/>
      <c r="AH662" s="22" t="str">
        <f t="shared" si="65"/>
        <v/>
      </c>
      <c r="AI662" s="16"/>
      <c r="AJ662" s="34"/>
      <c r="AK662" s="34"/>
      <c r="AL662" s="34"/>
      <c r="AM662" s="34"/>
      <c r="AN662" s="34"/>
      <c r="AO662" s="34"/>
    </row>
    <row r="663" spans="2:41" x14ac:dyDescent="0.3">
      <c r="B663" s="22" t="str">
        <f t="shared" si="63"/>
        <v/>
      </c>
      <c r="C663" s="16"/>
      <c r="D663" s="23"/>
      <c r="E663" s="23"/>
      <c r="N663" s="85">
        <f t="shared" si="60"/>
        <v>0</v>
      </c>
      <c r="O663" s="85">
        <f t="shared" si="61"/>
        <v>0</v>
      </c>
      <c r="P663" s="85">
        <f t="shared" si="62"/>
        <v>0</v>
      </c>
      <c r="AD663" s="22" t="str">
        <f t="shared" si="64"/>
        <v/>
      </c>
      <c r="AE663" s="16"/>
      <c r="AF663" s="34"/>
      <c r="AH663" s="22" t="str">
        <f t="shared" si="65"/>
        <v/>
      </c>
      <c r="AI663" s="16"/>
      <c r="AJ663" s="34"/>
      <c r="AK663" s="34"/>
      <c r="AL663" s="34"/>
      <c r="AM663" s="34"/>
      <c r="AN663" s="34"/>
      <c r="AO663" s="34"/>
    </row>
    <row r="664" spans="2:41" x14ac:dyDescent="0.3">
      <c r="B664" s="22" t="str">
        <f t="shared" si="63"/>
        <v/>
      </c>
      <c r="C664" s="16"/>
      <c r="D664" s="23"/>
      <c r="E664" s="23"/>
      <c r="N664" s="85">
        <f t="shared" si="60"/>
        <v>0</v>
      </c>
      <c r="O664" s="85">
        <f t="shared" si="61"/>
        <v>0</v>
      </c>
      <c r="P664" s="85">
        <f t="shared" si="62"/>
        <v>0</v>
      </c>
      <c r="AD664" s="22" t="str">
        <f t="shared" si="64"/>
        <v/>
      </c>
      <c r="AE664" s="16"/>
      <c r="AF664" s="34"/>
      <c r="AH664" s="22" t="str">
        <f t="shared" si="65"/>
        <v/>
      </c>
      <c r="AI664" s="16"/>
      <c r="AJ664" s="34"/>
      <c r="AK664" s="34"/>
      <c r="AL664" s="34"/>
      <c r="AM664" s="34"/>
      <c r="AN664" s="34"/>
      <c r="AO664" s="34"/>
    </row>
    <row r="665" spans="2:41" x14ac:dyDescent="0.3">
      <c r="B665" s="22" t="str">
        <f t="shared" si="63"/>
        <v/>
      </c>
      <c r="C665" s="16"/>
      <c r="D665" s="23"/>
      <c r="E665" s="23"/>
      <c r="N665" s="85">
        <f t="shared" si="60"/>
        <v>0</v>
      </c>
      <c r="O665" s="85">
        <f t="shared" si="61"/>
        <v>0</v>
      </c>
      <c r="P665" s="85">
        <f t="shared" si="62"/>
        <v>0</v>
      </c>
      <c r="AD665" s="22" t="str">
        <f t="shared" si="64"/>
        <v/>
      </c>
      <c r="AE665" s="16"/>
      <c r="AF665" s="34"/>
      <c r="AH665" s="22" t="str">
        <f t="shared" si="65"/>
        <v/>
      </c>
      <c r="AI665" s="16"/>
      <c r="AJ665" s="34"/>
      <c r="AK665" s="34"/>
      <c r="AL665" s="34"/>
      <c r="AM665" s="34"/>
      <c r="AN665" s="34"/>
      <c r="AO665" s="34"/>
    </row>
    <row r="666" spans="2:41" x14ac:dyDescent="0.3">
      <c r="B666" s="22" t="str">
        <f t="shared" si="63"/>
        <v/>
      </c>
      <c r="C666" s="16"/>
      <c r="D666" s="23"/>
      <c r="E666" s="23"/>
      <c r="N666" s="85">
        <f t="shared" si="60"/>
        <v>0</v>
      </c>
      <c r="O666" s="85">
        <f t="shared" si="61"/>
        <v>0</v>
      </c>
      <c r="P666" s="85">
        <f t="shared" si="62"/>
        <v>0</v>
      </c>
      <c r="AD666" s="22" t="str">
        <f t="shared" si="64"/>
        <v/>
      </c>
      <c r="AE666" s="16"/>
      <c r="AF666" s="34"/>
      <c r="AH666" s="22" t="str">
        <f t="shared" si="65"/>
        <v/>
      </c>
      <c r="AI666" s="16"/>
      <c r="AJ666" s="34"/>
      <c r="AK666" s="34"/>
      <c r="AL666" s="34"/>
      <c r="AM666" s="34"/>
      <c r="AN666" s="34"/>
      <c r="AO666" s="34"/>
    </row>
    <row r="667" spans="2:41" x14ac:dyDescent="0.3">
      <c r="B667" s="22" t="str">
        <f t="shared" si="63"/>
        <v/>
      </c>
      <c r="C667" s="16"/>
      <c r="D667" s="23"/>
      <c r="E667" s="23"/>
      <c r="N667" s="85">
        <f t="shared" si="60"/>
        <v>0</v>
      </c>
      <c r="O667" s="85">
        <f t="shared" si="61"/>
        <v>0</v>
      </c>
      <c r="P667" s="85">
        <f t="shared" si="62"/>
        <v>0</v>
      </c>
      <c r="AD667" s="22" t="str">
        <f t="shared" si="64"/>
        <v/>
      </c>
      <c r="AE667" s="16"/>
      <c r="AF667" s="34"/>
      <c r="AH667" s="22" t="str">
        <f t="shared" si="65"/>
        <v/>
      </c>
      <c r="AI667" s="16"/>
      <c r="AJ667" s="34"/>
      <c r="AK667" s="34"/>
      <c r="AL667" s="34"/>
      <c r="AM667" s="34"/>
      <c r="AN667" s="34"/>
      <c r="AO667" s="34"/>
    </row>
    <row r="668" spans="2:41" x14ac:dyDescent="0.3">
      <c r="B668" s="22" t="str">
        <f t="shared" si="63"/>
        <v/>
      </c>
      <c r="C668" s="16"/>
      <c r="D668" s="23"/>
      <c r="E668" s="23"/>
      <c r="N668" s="85">
        <f t="shared" si="60"/>
        <v>0</v>
      </c>
      <c r="O668" s="85">
        <f t="shared" si="61"/>
        <v>0</v>
      </c>
      <c r="P668" s="85">
        <f t="shared" si="62"/>
        <v>0</v>
      </c>
      <c r="AD668" s="22" t="str">
        <f t="shared" si="64"/>
        <v/>
      </c>
      <c r="AE668" s="16"/>
      <c r="AF668" s="34"/>
      <c r="AH668" s="22" t="str">
        <f t="shared" si="65"/>
        <v/>
      </c>
      <c r="AI668" s="16"/>
      <c r="AJ668" s="34"/>
      <c r="AK668" s="34"/>
      <c r="AL668" s="34"/>
      <c r="AM668" s="34"/>
      <c r="AN668" s="34"/>
      <c r="AO668" s="34"/>
    </row>
    <row r="669" spans="2:41" x14ac:dyDescent="0.3">
      <c r="B669" s="22" t="str">
        <f t="shared" si="63"/>
        <v/>
      </c>
      <c r="C669" s="16"/>
      <c r="D669" s="23"/>
      <c r="E669" s="23"/>
      <c r="N669" s="85">
        <f t="shared" si="60"/>
        <v>0</v>
      </c>
      <c r="O669" s="85">
        <f t="shared" si="61"/>
        <v>0</v>
      </c>
      <c r="P669" s="85">
        <f t="shared" si="62"/>
        <v>0</v>
      </c>
      <c r="AD669" s="22" t="str">
        <f t="shared" si="64"/>
        <v/>
      </c>
      <c r="AE669" s="16"/>
      <c r="AF669" s="34"/>
      <c r="AH669" s="22" t="str">
        <f t="shared" si="65"/>
        <v/>
      </c>
      <c r="AI669" s="16"/>
      <c r="AJ669" s="34"/>
      <c r="AK669" s="34"/>
      <c r="AL669" s="34"/>
      <c r="AM669" s="34"/>
      <c r="AN669" s="34"/>
      <c r="AO669" s="34"/>
    </row>
    <row r="670" spans="2:41" x14ac:dyDescent="0.3">
      <c r="B670" s="22" t="str">
        <f t="shared" si="63"/>
        <v/>
      </c>
      <c r="C670" s="16"/>
      <c r="D670" s="23"/>
      <c r="E670" s="23"/>
      <c r="N670" s="85">
        <f t="shared" si="60"/>
        <v>0</v>
      </c>
      <c r="O670" s="85">
        <f t="shared" si="61"/>
        <v>0</v>
      </c>
      <c r="P670" s="85">
        <f t="shared" si="62"/>
        <v>0</v>
      </c>
      <c r="AD670" s="22" t="str">
        <f t="shared" si="64"/>
        <v/>
      </c>
      <c r="AE670" s="16"/>
      <c r="AF670" s="34"/>
      <c r="AH670" s="22" t="str">
        <f t="shared" si="65"/>
        <v/>
      </c>
      <c r="AI670" s="16"/>
      <c r="AJ670" s="34"/>
      <c r="AK670" s="34"/>
      <c r="AL670" s="34"/>
      <c r="AM670" s="34"/>
      <c r="AN670" s="34"/>
      <c r="AO670" s="34"/>
    </row>
    <row r="671" spans="2:41" x14ac:dyDescent="0.3">
      <c r="B671" s="22" t="str">
        <f t="shared" si="63"/>
        <v/>
      </c>
      <c r="C671" s="16"/>
      <c r="D671" s="23"/>
      <c r="E671" s="23"/>
      <c r="N671" s="85">
        <f t="shared" si="60"/>
        <v>0</v>
      </c>
      <c r="O671" s="85">
        <f t="shared" si="61"/>
        <v>0</v>
      </c>
      <c r="P671" s="85">
        <f t="shared" si="62"/>
        <v>0</v>
      </c>
      <c r="AD671" s="22" t="str">
        <f t="shared" si="64"/>
        <v/>
      </c>
      <c r="AE671" s="16"/>
      <c r="AF671" s="34"/>
      <c r="AH671" s="22" t="str">
        <f t="shared" si="65"/>
        <v/>
      </c>
      <c r="AI671" s="16"/>
      <c r="AJ671" s="34"/>
      <c r="AK671" s="34"/>
      <c r="AL671" s="34"/>
      <c r="AM671" s="34"/>
      <c r="AN671" s="34"/>
      <c r="AO671" s="34"/>
    </row>
    <row r="672" spans="2:41" x14ac:dyDescent="0.3">
      <c r="B672" s="22" t="str">
        <f t="shared" si="63"/>
        <v/>
      </c>
      <c r="C672" s="16"/>
      <c r="D672" s="23"/>
      <c r="E672" s="23"/>
      <c r="N672" s="85">
        <f t="shared" si="60"/>
        <v>0</v>
      </c>
      <c r="O672" s="85">
        <f t="shared" si="61"/>
        <v>0</v>
      </c>
      <c r="P672" s="85">
        <f t="shared" si="62"/>
        <v>0</v>
      </c>
      <c r="AD672" s="22" t="str">
        <f t="shared" si="64"/>
        <v/>
      </c>
      <c r="AE672" s="16"/>
      <c r="AF672" s="34"/>
      <c r="AH672" s="22" t="str">
        <f t="shared" si="65"/>
        <v/>
      </c>
      <c r="AI672" s="16"/>
      <c r="AJ672" s="34"/>
      <c r="AK672" s="34"/>
      <c r="AL672" s="34"/>
      <c r="AM672" s="34"/>
      <c r="AN672" s="34"/>
      <c r="AO672" s="34"/>
    </row>
    <row r="673" spans="2:41" x14ac:dyDescent="0.3">
      <c r="B673" s="22" t="str">
        <f t="shared" si="63"/>
        <v/>
      </c>
      <c r="C673" s="16"/>
      <c r="D673" s="23"/>
      <c r="E673" s="23"/>
      <c r="N673" s="85">
        <f t="shared" si="60"/>
        <v>0</v>
      </c>
      <c r="O673" s="85">
        <f t="shared" si="61"/>
        <v>0</v>
      </c>
      <c r="P673" s="85">
        <f t="shared" si="62"/>
        <v>0</v>
      </c>
      <c r="AD673" s="22" t="str">
        <f t="shared" si="64"/>
        <v/>
      </c>
      <c r="AE673" s="16"/>
      <c r="AF673" s="34"/>
      <c r="AH673" s="22" t="str">
        <f t="shared" si="65"/>
        <v/>
      </c>
      <c r="AI673" s="16"/>
      <c r="AJ673" s="34"/>
      <c r="AK673" s="34"/>
      <c r="AL673" s="34"/>
      <c r="AM673" s="34"/>
      <c r="AN673" s="34"/>
      <c r="AO673" s="34"/>
    </row>
    <row r="674" spans="2:41" x14ac:dyDescent="0.3">
      <c r="B674" s="22" t="str">
        <f t="shared" si="63"/>
        <v/>
      </c>
      <c r="C674" s="16"/>
      <c r="D674" s="23"/>
      <c r="E674" s="23"/>
      <c r="N674" s="85">
        <f t="shared" si="60"/>
        <v>0</v>
      </c>
      <c r="O674" s="85">
        <f t="shared" si="61"/>
        <v>0</v>
      </c>
      <c r="P674" s="85">
        <f t="shared" si="62"/>
        <v>0</v>
      </c>
      <c r="AD674" s="22" t="str">
        <f t="shared" si="64"/>
        <v/>
      </c>
      <c r="AE674" s="16"/>
      <c r="AF674" s="34"/>
      <c r="AH674" s="22" t="str">
        <f t="shared" si="65"/>
        <v/>
      </c>
      <c r="AI674" s="16"/>
      <c r="AJ674" s="34"/>
      <c r="AK674" s="34"/>
      <c r="AL674" s="34"/>
      <c r="AM674" s="34"/>
      <c r="AN674" s="34"/>
      <c r="AO674" s="34"/>
    </row>
    <row r="675" spans="2:41" x14ac:dyDescent="0.3">
      <c r="B675" s="22" t="str">
        <f t="shared" si="63"/>
        <v/>
      </c>
      <c r="C675" s="16"/>
      <c r="D675" s="23"/>
      <c r="E675" s="23"/>
      <c r="N675" s="85">
        <f t="shared" si="60"/>
        <v>0</v>
      </c>
      <c r="O675" s="85">
        <f t="shared" si="61"/>
        <v>0</v>
      </c>
      <c r="P675" s="85">
        <f t="shared" si="62"/>
        <v>0</v>
      </c>
      <c r="AD675" s="22" t="str">
        <f t="shared" si="64"/>
        <v/>
      </c>
      <c r="AE675" s="16"/>
      <c r="AF675" s="34"/>
      <c r="AH675" s="22" t="str">
        <f t="shared" si="65"/>
        <v/>
      </c>
      <c r="AI675" s="16"/>
      <c r="AJ675" s="34"/>
      <c r="AK675" s="34"/>
      <c r="AL675" s="34"/>
      <c r="AM675" s="34"/>
      <c r="AN675" s="34"/>
      <c r="AO675" s="34"/>
    </row>
    <row r="676" spans="2:41" x14ac:dyDescent="0.3">
      <c r="B676" s="22" t="str">
        <f t="shared" si="63"/>
        <v/>
      </c>
      <c r="C676" s="16"/>
      <c r="D676" s="23"/>
      <c r="E676" s="23"/>
      <c r="N676" s="85">
        <f t="shared" si="60"/>
        <v>0</v>
      </c>
      <c r="O676" s="85">
        <f t="shared" si="61"/>
        <v>0</v>
      </c>
      <c r="P676" s="85">
        <f t="shared" si="62"/>
        <v>0</v>
      </c>
      <c r="AD676" s="22" t="str">
        <f t="shared" si="64"/>
        <v/>
      </c>
      <c r="AE676" s="16"/>
      <c r="AF676" s="34"/>
      <c r="AH676" s="22" t="str">
        <f t="shared" si="65"/>
        <v/>
      </c>
      <c r="AI676" s="16"/>
      <c r="AJ676" s="34"/>
      <c r="AK676" s="34"/>
      <c r="AL676" s="34"/>
      <c r="AM676" s="34"/>
      <c r="AN676" s="34"/>
      <c r="AO676" s="34"/>
    </row>
    <row r="677" spans="2:41" x14ac:dyDescent="0.3">
      <c r="B677" s="22" t="str">
        <f t="shared" si="63"/>
        <v/>
      </c>
      <c r="C677" s="16"/>
      <c r="D677" s="23"/>
      <c r="E677" s="23"/>
      <c r="N677" s="85">
        <f t="shared" si="60"/>
        <v>0</v>
      </c>
      <c r="O677" s="85">
        <f t="shared" si="61"/>
        <v>0</v>
      </c>
      <c r="P677" s="85">
        <f t="shared" si="62"/>
        <v>0</v>
      </c>
      <c r="AD677" s="22" t="str">
        <f t="shared" si="64"/>
        <v/>
      </c>
      <c r="AE677" s="16"/>
      <c r="AF677" s="34"/>
      <c r="AH677" s="22" t="str">
        <f t="shared" si="65"/>
        <v/>
      </c>
      <c r="AI677" s="16"/>
      <c r="AJ677" s="34"/>
      <c r="AK677" s="34"/>
      <c r="AL677" s="34"/>
      <c r="AM677" s="34"/>
      <c r="AN677" s="34"/>
      <c r="AO677" s="34"/>
    </row>
    <row r="678" spans="2:41" x14ac:dyDescent="0.3">
      <c r="B678" s="22" t="str">
        <f t="shared" si="63"/>
        <v/>
      </c>
      <c r="C678" s="16"/>
      <c r="D678" s="23"/>
      <c r="E678" s="23"/>
      <c r="N678" s="85">
        <f t="shared" si="60"/>
        <v>0</v>
      </c>
      <c r="O678" s="85">
        <f t="shared" si="61"/>
        <v>0</v>
      </c>
      <c r="P678" s="85">
        <f t="shared" si="62"/>
        <v>0</v>
      </c>
      <c r="AD678" s="22" t="str">
        <f t="shared" si="64"/>
        <v/>
      </c>
      <c r="AE678" s="16"/>
      <c r="AF678" s="34"/>
      <c r="AH678" s="22" t="str">
        <f t="shared" si="65"/>
        <v/>
      </c>
      <c r="AI678" s="16"/>
      <c r="AJ678" s="34"/>
      <c r="AK678" s="34"/>
      <c r="AL678" s="34"/>
      <c r="AM678" s="34"/>
      <c r="AN678" s="34"/>
      <c r="AO678" s="34"/>
    </row>
    <row r="679" spans="2:41" x14ac:dyDescent="0.3">
      <c r="B679" s="22" t="str">
        <f t="shared" si="63"/>
        <v/>
      </c>
      <c r="C679" s="16"/>
      <c r="D679" s="23"/>
      <c r="E679" s="23"/>
      <c r="N679" s="85">
        <f t="shared" si="60"/>
        <v>0</v>
      </c>
      <c r="O679" s="85">
        <f t="shared" si="61"/>
        <v>0</v>
      </c>
      <c r="P679" s="85">
        <f t="shared" si="62"/>
        <v>0</v>
      </c>
      <c r="AD679" s="22" t="str">
        <f t="shared" si="64"/>
        <v/>
      </c>
      <c r="AE679" s="16"/>
      <c r="AF679" s="34"/>
      <c r="AH679" s="22" t="str">
        <f t="shared" si="65"/>
        <v/>
      </c>
      <c r="AI679" s="16"/>
      <c r="AJ679" s="34"/>
      <c r="AK679" s="34"/>
      <c r="AL679" s="34"/>
      <c r="AM679" s="34"/>
      <c r="AN679" s="34"/>
      <c r="AO679" s="34"/>
    </row>
    <row r="680" spans="2:41" x14ac:dyDescent="0.3">
      <c r="B680" s="22" t="str">
        <f t="shared" si="63"/>
        <v/>
      </c>
      <c r="C680" s="16"/>
      <c r="D680" s="23"/>
      <c r="E680" s="23"/>
      <c r="N680" s="85">
        <f t="shared" si="60"/>
        <v>0</v>
      </c>
      <c r="O680" s="85">
        <f t="shared" si="61"/>
        <v>0</v>
      </c>
      <c r="P680" s="85">
        <f t="shared" si="62"/>
        <v>0</v>
      </c>
      <c r="AD680" s="22" t="str">
        <f t="shared" si="64"/>
        <v/>
      </c>
      <c r="AE680" s="16"/>
      <c r="AF680" s="34"/>
      <c r="AH680" s="22" t="str">
        <f t="shared" si="65"/>
        <v/>
      </c>
      <c r="AI680" s="16"/>
      <c r="AJ680" s="34"/>
      <c r="AK680" s="34"/>
      <c r="AL680" s="34"/>
      <c r="AM680" s="34"/>
      <c r="AN680" s="34"/>
      <c r="AO680" s="34"/>
    </row>
    <row r="681" spans="2:41" x14ac:dyDescent="0.3">
      <c r="B681" s="22" t="str">
        <f t="shared" si="63"/>
        <v/>
      </c>
      <c r="C681" s="16"/>
      <c r="D681" s="23"/>
      <c r="E681" s="23"/>
      <c r="N681" s="85">
        <f t="shared" si="60"/>
        <v>0</v>
      </c>
      <c r="O681" s="85">
        <f t="shared" si="61"/>
        <v>0</v>
      </c>
      <c r="P681" s="85">
        <f t="shared" si="62"/>
        <v>0</v>
      </c>
      <c r="AD681" s="22" t="str">
        <f t="shared" si="64"/>
        <v/>
      </c>
      <c r="AE681" s="16"/>
      <c r="AF681" s="34"/>
      <c r="AH681" s="22" t="str">
        <f t="shared" si="65"/>
        <v/>
      </c>
      <c r="AI681" s="16"/>
      <c r="AJ681" s="34"/>
      <c r="AK681" s="34"/>
      <c r="AL681" s="34"/>
      <c r="AM681" s="34"/>
      <c r="AN681" s="34"/>
      <c r="AO681" s="34"/>
    </row>
    <row r="682" spans="2:41" x14ac:dyDescent="0.3">
      <c r="B682" s="22" t="str">
        <f t="shared" si="63"/>
        <v/>
      </c>
      <c r="C682" s="16"/>
      <c r="D682" s="23"/>
      <c r="E682" s="23"/>
      <c r="N682" s="85">
        <f t="shared" si="60"/>
        <v>0</v>
      </c>
      <c r="O682" s="85">
        <f t="shared" si="61"/>
        <v>0</v>
      </c>
      <c r="P682" s="85">
        <f t="shared" si="62"/>
        <v>0</v>
      </c>
      <c r="AD682" s="22" t="str">
        <f t="shared" si="64"/>
        <v/>
      </c>
      <c r="AE682" s="16"/>
      <c r="AF682" s="34"/>
      <c r="AH682" s="22" t="str">
        <f t="shared" si="65"/>
        <v/>
      </c>
      <c r="AI682" s="16"/>
      <c r="AJ682" s="34"/>
      <c r="AK682" s="34"/>
      <c r="AL682" s="34"/>
      <c r="AM682" s="34"/>
      <c r="AN682" s="34"/>
      <c r="AO682" s="34"/>
    </row>
    <row r="683" spans="2:41" x14ac:dyDescent="0.3">
      <c r="B683" s="22" t="str">
        <f t="shared" si="63"/>
        <v/>
      </c>
      <c r="C683" s="16"/>
      <c r="D683" s="23"/>
      <c r="E683" s="23"/>
      <c r="N683" s="85">
        <f t="shared" si="60"/>
        <v>0</v>
      </c>
      <c r="O683" s="85">
        <f t="shared" si="61"/>
        <v>0</v>
      </c>
      <c r="P683" s="85">
        <f t="shared" si="62"/>
        <v>0</v>
      </c>
      <c r="AD683" s="22" t="str">
        <f t="shared" si="64"/>
        <v/>
      </c>
      <c r="AE683" s="16"/>
      <c r="AF683" s="34"/>
      <c r="AH683" s="22" t="str">
        <f t="shared" si="65"/>
        <v/>
      </c>
      <c r="AI683" s="16"/>
      <c r="AJ683" s="34"/>
      <c r="AK683" s="34"/>
      <c r="AL683" s="34"/>
      <c r="AM683" s="34"/>
      <c r="AN683" s="34"/>
      <c r="AO683" s="34"/>
    </row>
    <row r="684" spans="2:41" x14ac:dyDescent="0.3">
      <c r="B684" s="22" t="str">
        <f t="shared" si="63"/>
        <v/>
      </c>
      <c r="C684" s="16"/>
      <c r="D684" s="23"/>
      <c r="E684" s="23"/>
      <c r="N684" s="85">
        <f t="shared" si="60"/>
        <v>0</v>
      </c>
      <c r="O684" s="85">
        <f t="shared" si="61"/>
        <v>0</v>
      </c>
      <c r="P684" s="85">
        <f t="shared" si="62"/>
        <v>0</v>
      </c>
      <c r="AD684" s="22" t="str">
        <f t="shared" si="64"/>
        <v/>
      </c>
      <c r="AE684" s="16"/>
      <c r="AF684" s="34"/>
      <c r="AH684" s="22" t="str">
        <f t="shared" si="65"/>
        <v/>
      </c>
      <c r="AI684" s="16"/>
      <c r="AJ684" s="34"/>
      <c r="AK684" s="34"/>
      <c r="AL684" s="34"/>
      <c r="AM684" s="34"/>
      <c r="AN684" s="34"/>
      <c r="AO684" s="34"/>
    </row>
    <row r="685" spans="2:41" x14ac:dyDescent="0.3">
      <c r="B685" s="22" t="str">
        <f t="shared" si="63"/>
        <v/>
      </c>
      <c r="C685" s="16"/>
      <c r="D685" s="23"/>
      <c r="E685" s="23"/>
      <c r="N685" s="85">
        <f t="shared" si="60"/>
        <v>0</v>
      </c>
      <c r="O685" s="85">
        <f t="shared" si="61"/>
        <v>0</v>
      </c>
      <c r="P685" s="85">
        <f t="shared" si="62"/>
        <v>0</v>
      </c>
      <c r="AD685" s="22" t="str">
        <f t="shared" si="64"/>
        <v/>
      </c>
      <c r="AE685" s="16"/>
      <c r="AF685" s="34"/>
      <c r="AH685" s="22" t="str">
        <f t="shared" si="65"/>
        <v/>
      </c>
      <c r="AI685" s="16"/>
      <c r="AJ685" s="34"/>
      <c r="AK685" s="34"/>
      <c r="AL685" s="34"/>
      <c r="AM685" s="34"/>
      <c r="AN685" s="34"/>
      <c r="AO685" s="34"/>
    </row>
    <row r="686" spans="2:41" x14ac:dyDescent="0.3">
      <c r="B686" s="22" t="str">
        <f t="shared" si="63"/>
        <v/>
      </c>
      <c r="C686" s="16"/>
      <c r="D686" s="23"/>
      <c r="E686" s="23"/>
      <c r="N686" s="85">
        <f t="shared" si="60"/>
        <v>0</v>
      </c>
      <c r="O686" s="85">
        <f t="shared" si="61"/>
        <v>0</v>
      </c>
      <c r="P686" s="85">
        <f t="shared" si="62"/>
        <v>0</v>
      </c>
      <c r="AD686" s="22" t="str">
        <f t="shared" si="64"/>
        <v/>
      </c>
      <c r="AE686" s="16"/>
      <c r="AF686" s="34"/>
      <c r="AH686" s="22" t="str">
        <f t="shared" si="65"/>
        <v/>
      </c>
      <c r="AI686" s="16"/>
      <c r="AJ686" s="34"/>
      <c r="AK686" s="34"/>
      <c r="AL686" s="34"/>
      <c r="AM686" s="34"/>
      <c r="AN686" s="34"/>
      <c r="AO686" s="34"/>
    </row>
    <row r="687" spans="2:41" x14ac:dyDescent="0.3">
      <c r="B687" s="22" t="str">
        <f t="shared" si="63"/>
        <v/>
      </c>
      <c r="C687" s="16"/>
      <c r="D687" s="23"/>
      <c r="E687" s="23"/>
      <c r="N687" s="85">
        <f t="shared" si="60"/>
        <v>0</v>
      </c>
      <c r="O687" s="85">
        <f t="shared" si="61"/>
        <v>0</v>
      </c>
      <c r="P687" s="85">
        <f t="shared" si="62"/>
        <v>0</v>
      </c>
      <c r="AD687" s="22" t="str">
        <f t="shared" si="64"/>
        <v/>
      </c>
      <c r="AE687" s="16"/>
      <c r="AF687" s="34"/>
      <c r="AH687" s="22" t="str">
        <f t="shared" si="65"/>
        <v/>
      </c>
      <c r="AI687" s="16"/>
      <c r="AJ687" s="34"/>
      <c r="AK687" s="34"/>
      <c r="AL687" s="34"/>
      <c r="AM687" s="34"/>
      <c r="AN687" s="34"/>
      <c r="AO687" s="34"/>
    </row>
    <row r="688" spans="2:41" x14ac:dyDescent="0.3">
      <c r="B688" s="22" t="str">
        <f t="shared" si="63"/>
        <v/>
      </c>
      <c r="C688" s="16"/>
      <c r="D688" s="23"/>
      <c r="E688" s="23"/>
      <c r="N688" s="85">
        <f t="shared" si="60"/>
        <v>0</v>
      </c>
      <c r="O688" s="85">
        <f t="shared" si="61"/>
        <v>0</v>
      </c>
      <c r="P688" s="85">
        <f t="shared" si="62"/>
        <v>0</v>
      </c>
      <c r="AD688" s="22" t="str">
        <f t="shared" si="64"/>
        <v/>
      </c>
      <c r="AE688" s="16"/>
      <c r="AF688" s="34"/>
      <c r="AH688" s="22" t="str">
        <f t="shared" si="65"/>
        <v/>
      </c>
      <c r="AI688" s="16"/>
      <c r="AJ688" s="34"/>
      <c r="AK688" s="34"/>
      <c r="AL688" s="34"/>
      <c r="AM688" s="34"/>
      <c r="AN688" s="34"/>
      <c r="AO688" s="34"/>
    </row>
    <row r="689" spans="2:41" x14ac:dyDescent="0.3">
      <c r="B689" s="22" t="str">
        <f t="shared" si="63"/>
        <v/>
      </c>
      <c r="C689" s="16"/>
      <c r="D689" s="23"/>
      <c r="E689" s="23"/>
      <c r="N689" s="85">
        <f t="shared" si="60"/>
        <v>0</v>
      </c>
      <c r="O689" s="85">
        <f t="shared" si="61"/>
        <v>0</v>
      </c>
      <c r="P689" s="85">
        <f t="shared" si="62"/>
        <v>0</v>
      </c>
      <c r="AD689" s="22" t="str">
        <f t="shared" si="64"/>
        <v/>
      </c>
      <c r="AE689" s="16"/>
      <c r="AF689" s="34"/>
      <c r="AH689" s="22" t="str">
        <f t="shared" si="65"/>
        <v/>
      </c>
      <c r="AI689" s="16"/>
      <c r="AJ689" s="34"/>
      <c r="AK689" s="34"/>
      <c r="AL689" s="34"/>
      <c r="AM689" s="34"/>
      <c r="AN689" s="34"/>
      <c r="AO689" s="34"/>
    </row>
    <row r="690" spans="2:41" x14ac:dyDescent="0.3">
      <c r="B690" s="22" t="str">
        <f t="shared" si="63"/>
        <v/>
      </c>
      <c r="C690" s="16"/>
      <c r="D690" s="23"/>
      <c r="E690" s="23"/>
      <c r="N690" s="85">
        <f t="shared" si="60"/>
        <v>0</v>
      </c>
      <c r="O690" s="85">
        <f t="shared" si="61"/>
        <v>0</v>
      </c>
      <c r="P690" s="85">
        <f t="shared" si="62"/>
        <v>0</v>
      </c>
      <c r="AD690" s="22" t="str">
        <f t="shared" si="64"/>
        <v/>
      </c>
      <c r="AE690" s="16"/>
      <c r="AF690" s="34"/>
      <c r="AH690" s="22" t="str">
        <f t="shared" si="65"/>
        <v/>
      </c>
      <c r="AI690" s="16"/>
      <c r="AJ690" s="34"/>
      <c r="AK690" s="34"/>
      <c r="AL690" s="34"/>
      <c r="AM690" s="34"/>
      <c r="AN690" s="34"/>
      <c r="AO690" s="34"/>
    </row>
    <row r="691" spans="2:41" x14ac:dyDescent="0.3">
      <c r="B691" s="22" t="str">
        <f t="shared" si="63"/>
        <v/>
      </c>
      <c r="C691" s="16"/>
      <c r="D691" s="23"/>
      <c r="E691" s="23"/>
      <c r="N691" s="85">
        <f t="shared" si="60"/>
        <v>0</v>
      </c>
      <c r="O691" s="85">
        <f t="shared" si="61"/>
        <v>0</v>
      </c>
      <c r="P691" s="85">
        <f t="shared" si="62"/>
        <v>0</v>
      </c>
      <c r="AD691" s="22" t="str">
        <f t="shared" si="64"/>
        <v/>
      </c>
      <c r="AE691" s="16"/>
      <c r="AF691" s="34"/>
      <c r="AH691" s="22" t="str">
        <f t="shared" si="65"/>
        <v/>
      </c>
      <c r="AI691" s="16"/>
      <c r="AJ691" s="34"/>
      <c r="AK691" s="34"/>
      <c r="AL691" s="34"/>
      <c r="AM691" s="34"/>
      <c r="AN691" s="34"/>
      <c r="AO691" s="34"/>
    </row>
    <row r="692" spans="2:41" x14ac:dyDescent="0.3">
      <c r="B692" s="22" t="str">
        <f t="shared" si="63"/>
        <v/>
      </c>
      <c r="C692" s="16"/>
      <c r="D692" s="23"/>
      <c r="E692" s="23"/>
      <c r="N692" s="85">
        <f t="shared" si="60"/>
        <v>0</v>
      </c>
      <c r="O692" s="85">
        <f t="shared" si="61"/>
        <v>0</v>
      </c>
      <c r="P692" s="85">
        <f t="shared" si="62"/>
        <v>0</v>
      </c>
      <c r="AD692" s="22" t="str">
        <f t="shared" si="64"/>
        <v/>
      </c>
      <c r="AE692" s="16"/>
      <c r="AF692" s="34"/>
      <c r="AH692" s="22" t="str">
        <f t="shared" si="65"/>
        <v/>
      </c>
      <c r="AI692" s="16"/>
      <c r="AJ692" s="34"/>
      <c r="AK692" s="34"/>
      <c r="AL692" s="34"/>
      <c r="AM692" s="34"/>
      <c r="AN692" s="34"/>
      <c r="AO692" s="34"/>
    </row>
    <row r="693" spans="2:41" x14ac:dyDescent="0.3">
      <c r="B693" s="22" t="str">
        <f t="shared" si="63"/>
        <v/>
      </c>
      <c r="C693" s="16"/>
      <c r="D693" s="23"/>
      <c r="E693" s="23"/>
      <c r="N693" s="85">
        <f t="shared" si="60"/>
        <v>0</v>
      </c>
      <c r="O693" s="85">
        <f t="shared" si="61"/>
        <v>0</v>
      </c>
      <c r="P693" s="85">
        <f t="shared" si="62"/>
        <v>0</v>
      </c>
      <c r="AD693" s="22" t="str">
        <f t="shared" si="64"/>
        <v/>
      </c>
      <c r="AE693" s="16"/>
      <c r="AF693" s="34"/>
      <c r="AH693" s="22" t="str">
        <f t="shared" si="65"/>
        <v/>
      </c>
      <c r="AI693" s="16"/>
      <c r="AJ693" s="34"/>
      <c r="AK693" s="34"/>
      <c r="AL693" s="34"/>
      <c r="AM693" s="34"/>
      <c r="AN693" s="34"/>
      <c r="AO693" s="34"/>
    </row>
    <row r="694" spans="2:41" x14ac:dyDescent="0.3">
      <c r="B694" s="22" t="str">
        <f t="shared" si="63"/>
        <v/>
      </c>
      <c r="C694" s="16"/>
      <c r="D694" s="23"/>
      <c r="E694" s="23"/>
      <c r="N694" s="85">
        <f t="shared" si="60"/>
        <v>0</v>
      </c>
      <c r="O694" s="85">
        <f t="shared" si="61"/>
        <v>0</v>
      </c>
      <c r="P694" s="85">
        <f t="shared" si="62"/>
        <v>0</v>
      </c>
      <c r="AD694" s="22" t="str">
        <f t="shared" si="64"/>
        <v/>
      </c>
      <c r="AE694" s="16"/>
      <c r="AF694" s="34"/>
      <c r="AH694" s="22" t="str">
        <f t="shared" si="65"/>
        <v/>
      </c>
      <c r="AI694" s="16"/>
      <c r="AJ694" s="34"/>
      <c r="AK694" s="34"/>
      <c r="AL694" s="34"/>
      <c r="AM694" s="34"/>
      <c r="AN694" s="34"/>
      <c r="AO694" s="34"/>
    </row>
    <row r="695" spans="2:41" x14ac:dyDescent="0.3">
      <c r="B695" s="22" t="str">
        <f t="shared" si="63"/>
        <v/>
      </c>
      <c r="C695" s="16"/>
      <c r="D695" s="23"/>
      <c r="E695" s="23"/>
      <c r="N695" s="85">
        <f t="shared" si="60"/>
        <v>0</v>
      </c>
      <c r="O695" s="85">
        <f t="shared" si="61"/>
        <v>0</v>
      </c>
      <c r="P695" s="85">
        <f t="shared" si="62"/>
        <v>0</v>
      </c>
      <c r="AD695" s="22" t="str">
        <f t="shared" si="64"/>
        <v/>
      </c>
      <c r="AE695" s="16"/>
      <c r="AF695" s="34"/>
      <c r="AH695" s="22" t="str">
        <f t="shared" si="65"/>
        <v/>
      </c>
      <c r="AI695" s="16"/>
      <c r="AJ695" s="34"/>
      <c r="AK695" s="34"/>
      <c r="AL695" s="34"/>
      <c r="AM695" s="34"/>
      <c r="AN695" s="34"/>
      <c r="AO695" s="34"/>
    </row>
    <row r="696" spans="2:41" x14ac:dyDescent="0.3">
      <c r="B696" s="22" t="str">
        <f t="shared" si="63"/>
        <v/>
      </c>
      <c r="C696" s="16"/>
      <c r="D696" s="23"/>
      <c r="E696" s="23"/>
      <c r="N696" s="85">
        <f t="shared" si="60"/>
        <v>0</v>
      </c>
      <c r="O696" s="85">
        <f t="shared" si="61"/>
        <v>0</v>
      </c>
      <c r="P696" s="85">
        <f t="shared" si="62"/>
        <v>0</v>
      </c>
      <c r="AD696" s="22" t="str">
        <f t="shared" si="64"/>
        <v/>
      </c>
      <c r="AE696" s="16"/>
      <c r="AF696" s="34"/>
      <c r="AH696" s="22" t="str">
        <f t="shared" si="65"/>
        <v/>
      </c>
      <c r="AI696" s="16"/>
      <c r="AJ696" s="34"/>
      <c r="AK696" s="34"/>
      <c r="AL696" s="34"/>
      <c r="AM696" s="34"/>
      <c r="AN696" s="34"/>
      <c r="AO696" s="34"/>
    </row>
    <row r="697" spans="2:41" x14ac:dyDescent="0.3">
      <c r="B697" s="22" t="str">
        <f t="shared" si="63"/>
        <v/>
      </c>
      <c r="C697" s="16"/>
      <c r="D697" s="23"/>
      <c r="E697" s="23"/>
      <c r="N697" s="85">
        <f t="shared" si="60"/>
        <v>0</v>
      </c>
      <c r="O697" s="85">
        <f t="shared" si="61"/>
        <v>0</v>
      </c>
      <c r="P697" s="85">
        <f t="shared" si="62"/>
        <v>0</v>
      </c>
      <c r="AD697" s="22" t="str">
        <f t="shared" si="64"/>
        <v/>
      </c>
      <c r="AE697" s="16"/>
      <c r="AF697" s="34"/>
      <c r="AH697" s="22" t="str">
        <f t="shared" si="65"/>
        <v/>
      </c>
      <c r="AI697" s="16"/>
      <c r="AJ697" s="34"/>
      <c r="AK697" s="34"/>
      <c r="AL697" s="34"/>
      <c r="AM697" s="34"/>
      <c r="AN697" s="34"/>
      <c r="AO697" s="34"/>
    </row>
    <row r="698" spans="2:41" x14ac:dyDescent="0.3">
      <c r="B698" s="22" t="str">
        <f t="shared" si="63"/>
        <v/>
      </c>
      <c r="C698" s="16"/>
      <c r="D698" s="23"/>
      <c r="E698" s="23"/>
      <c r="N698" s="85">
        <f t="shared" si="60"/>
        <v>0</v>
      </c>
      <c r="O698" s="85">
        <f t="shared" si="61"/>
        <v>0</v>
      </c>
      <c r="P698" s="85">
        <f t="shared" si="62"/>
        <v>0</v>
      </c>
      <c r="AD698" s="22" t="str">
        <f t="shared" si="64"/>
        <v/>
      </c>
      <c r="AE698" s="16"/>
      <c r="AF698" s="34"/>
      <c r="AH698" s="22" t="str">
        <f t="shared" si="65"/>
        <v/>
      </c>
      <c r="AI698" s="16"/>
      <c r="AJ698" s="34"/>
      <c r="AK698" s="34"/>
      <c r="AL698" s="34"/>
      <c r="AM698" s="34"/>
      <c r="AN698" s="34"/>
      <c r="AO698" s="34"/>
    </row>
    <row r="699" spans="2:41" x14ac:dyDescent="0.3">
      <c r="B699" s="22" t="str">
        <f t="shared" si="63"/>
        <v/>
      </c>
      <c r="C699" s="16"/>
      <c r="D699" s="23"/>
      <c r="E699" s="23"/>
      <c r="N699" s="85">
        <f t="shared" si="60"/>
        <v>0</v>
      </c>
      <c r="O699" s="85">
        <f t="shared" si="61"/>
        <v>0</v>
      </c>
      <c r="P699" s="85">
        <f t="shared" si="62"/>
        <v>0</v>
      </c>
      <c r="AD699" s="22" t="str">
        <f t="shared" si="64"/>
        <v/>
      </c>
      <c r="AE699" s="16"/>
      <c r="AF699" s="34"/>
      <c r="AH699" s="22" t="str">
        <f t="shared" si="65"/>
        <v/>
      </c>
      <c r="AI699" s="16"/>
      <c r="AJ699" s="34"/>
      <c r="AK699" s="34"/>
      <c r="AL699" s="34"/>
      <c r="AM699" s="34"/>
      <c r="AN699" s="34"/>
      <c r="AO699" s="34"/>
    </row>
    <row r="700" spans="2:41" x14ac:dyDescent="0.3">
      <c r="B700" s="22" t="str">
        <f t="shared" si="63"/>
        <v/>
      </c>
      <c r="C700" s="16"/>
      <c r="D700" s="23"/>
      <c r="E700" s="23"/>
      <c r="N700" s="85">
        <f t="shared" si="60"/>
        <v>0</v>
      </c>
      <c r="O700" s="85">
        <f t="shared" si="61"/>
        <v>0</v>
      </c>
      <c r="P700" s="85">
        <f t="shared" si="62"/>
        <v>0</v>
      </c>
      <c r="AD700" s="22" t="str">
        <f t="shared" si="64"/>
        <v/>
      </c>
      <c r="AE700" s="16"/>
      <c r="AF700" s="34"/>
      <c r="AH700" s="22" t="str">
        <f t="shared" si="65"/>
        <v/>
      </c>
      <c r="AI700" s="16"/>
      <c r="AJ700" s="34"/>
      <c r="AK700" s="34"/>
      <c r="AL700" s="34"/>
      <c r="AM700" s="34"/>
      <c r="AN700" s="34"/>
      <c r="AO700" s="34"/>
    </row>
    <row r="701" spans="2:41" x14ac:dyDescent="0.3">
      <c r="B701" s="22" t="str">
        <f t="shared" si="63"/>
        <v/>
      </c>
      <c r="C701" s="16"/>
      <c r="D701" s="23"/>
      <c r="E701" s="23"/>
      <c r="N701" s="85">
        <f t="shared" si="60"/>
        <v>0</v>
      </c>
      <c r="O701" s="85">
        <f t="shared" si="61"/>
        <v>0</v>
      </c>
      <c r="P701" s="85">
        <f t="shared" si="62"/>
        <v>0</v>
      </c>
      <c r="AD701" s="22" t="str">
        <f t="shared" si="64"/>
        <v/>
      </c>
      <c r="AE701" s="16"/>
      <c r="AF701" s="34"/>
      <c r="AH701" s="22" t="str">
        <f t="shared" si="65"/>
        <v/>
      </c>
      <c r="AI701" s="16"/>
      <c r="AJ701" s="34"/>
      <c r="AK701" s="34"/>
      <c r="AL701" s="34"/>
      <c r="AM701" s="34"/>
      <c r="AN701" s="34"/>
      <c r="AO701" s="34"/>
    </row>
    <row r="702" spans="2:41" x14ac:dyDescent="0.3">
      <c r="B702" s="22" t="str">
        <f t="shared" si="63"/>
        <v/>
      </c>
      <c r="C702" s="16"/>
      <c r="D702" s="23"/>
      <c r="E702" s="23"/>
      <c r="N702" s="85">
        <f t="shared" si="60"/>
        <v>0</v>
      </c>
      <c r="O702" s="85">
        <f t="shared" si="61"/>
        <v>0</v>
      </c>
      <c r="P702" s="85">
        <f t="shared" si="62"/>
        <v>0</v>
      </c>
      <c r="AD702" s="22" t="str">
        <f t="shared" si="64"/>
        <v/>
      </c>
      <c r="AE702" s="16"/>
      <c r="AF702" s="34"/>
      <c r="AH702" s="22" t="str">
        <f t="shared" si="65"/>
        <v/>
      </c>
      <c r="AI702" s="16"/>
      <c r="AJ702" s="34"/>
      <c r="AK702" s="34"/>
      <c r="AL702" s="34"/>
      <c r="AM702" s="34"/>
      <c r="AN702" s="34"/>
      <c r="AO702" s="34"/>
    </row>
    <row r="703" spans="2:41" x14ac:dyDescent="0.3">
      <c r="B703" s="22" t="str">
        <f t="shared" si="63"/>
        <v/>
      </c>
      <c r="C703" s="16"/>
      <c r="D703" s="23"/>
      <c r="E703" s="23"/>
      <c r="N703" s="85">
        <f t="shared" si="60"/>
        <v>0</v>
      </c>
      <c r="O703" s="85">
        <f t="shared" si="61"/>
        <v>0</v>
      </c>
      <c r="P703" s="85">
        <f t="shared" si="62"/>
        <v>0</v>
      </c>
      <c r="AD703" s="22" t="str">
        <f t="shared" si="64"/>
        <v/>
      </c>
      <c r="AE703" s="16"/>
      <c r="AF703" s="34"/>
      <c r="AH703" s="22" t="str">
        <f t="shared" si="65"/>
        <v/>
      </c>
      <c r="AI703" s="16"/>
      <c r="AJ703" s="34"/>
      <c r="AK703" s="34"/>
      <c r="AL703" s="34"/>
      <c r="AM703" s="34"/>
      <c r="AN703" s="34"/>
      <c r="AO703" s="34"/>
    </row>
    <row r="704" spans="2:41" x14ac:dyDescent="0.3">
      <c r="B704" s="22" t="str">
        <f t="shared" si="63"/>
        <v/>
      </c>
      <c r="C704" s="16"/>
      <c r="D704" s="23"/>
      <c r="E704" s="23"/>
      <c r="N704" s="85">
        <f t="shared" si="60"/>
        <v>0</v>
      </c>
      <c r="O704" s="85">
        <f t="shared" si="61"/>
        <v>0</v>
      </c>
      <c r="P704" s="85">
        <f t="shared" si="62"/>
        <v>0</v>
      </c>
      <c r="AD704" s="22" t="str">
        <f t="shared" si="64"/>
        <v/>
      </c>
      <c r="AE704" s="16"/>
      <c r="AF704" s="34"/>
      <c r="AH704" s="22" t="str">
        <f t="shared" si="65"/>
        <v/>
      </c>
      <c r="AI704" s="16"/>
      <c r="AJ704" s="34"/>
      <c r="AK704" s="34"/>
      <c r="AL704" s="34"/>
      <c r="AM704" s="34"/>
      <c r="AN704" s="34"/>
      <c r="AO704" s="34"/>
    </row>
    <row r="705" spans="2:41" x14ac:dyDescent="0.3">
      <c r="B705" s="22" t="str">
        <f t="shared" si="63"/>
        <v/>
      </c>
      <c r="C705" s="16"/>
      <c r="D705" s="23"/>
      <c r="E705" s="23"/>
      <c r="N705" s="85">
        <f t="shared" si="60"/>
        <v>0</v>
      </c>
      <c r="O705" s="85">
        <f t="shared" si="61"/>
        <v>0</v>
      </c>
      <c r="P705" s="85">
        <f t="shared" si="62"/>
        <v>0</v>
      </c>
      <c r="AD705" s="22" t="str">
        <f t="shared" si="64"/>
        <v/>
      </c>
      <c r="AE705" s="16"/>
      <c r="AF705" s="34"/>
      <c r="AH705" s="22" t="str">
        <f t="shared" si="65"/>
        <v/>
      </c>
      <c r="AI705" s="16"/>
      <c r="AJ705" s="34"/>
      <c r="AK705" s="34"/>
      <c r="AL705" s="34"/>
      <c r="AM705" s="34"/>
      <c r="AN705" s="34"/>
      <c r="AO705" s="34"/>
    </row>
    <row r="706" spans="2:41" x14ac:dyDescent="0.3">
      <c r="B706" s="22" t="str">
        <f t="shared" si="63"/>
        <v/>
      </c>
      <c r="C706" s="16"/>
      <c r="D706" s="23"/>
      <c r="E706" s="23"/>
      <c r="N706" s="85">
        <f t="shared" si="60"/>
        <v>0</v>
      </c>
      <c r="O706" s="85">
        <f t="shared" si="61"/>
        <v>0</v>
      </c>
      <c r="P706" s="85">
        <f t="shared" si="62"/>
        <v>0</v>
      </c>
      <c r="AD706" s="22" t="str">
        <f t="shared" si="64"/>
        <v/>
      </c>
      <c r="AE706" s="16"/>
      <c r="AF706" s="34"/>
      <c r="AH706" s="22" t="str">
        <f t="shared" si="65"/>
        <v/>
      </c>
      <c r="AI706" s="16"/>
      <c r="AJ706" s="34"/>
      <c r="AK706" s="34"/>
      <c r="AL706" s="34"/>
      <c r="AM706" s="34"/>
      <c r="AN706" s="34"/>
      <c r="AO706" s="34"/>
    </row>
    <row r="707" spans="2:41" x14ac:dyDescent="0.3">
      <c r="B707" s="22" t="str">
        <f t="shared" si="63"/>
        <v/>
      </c>
      <c r="C707" s="16"/>
      <c r="D707" s="23"/>
      <c r="E707" s="23"/>
      <c r="N707" s="85">
        <f t="shared" si="60"/>
        <v>0</v>
      </c>
      <c r="O707" s="85">
        <f t="shared" si="61"/>
        <v>0</v>
      </c>
      <c r="P707" s="85">
        <f t="shared" si="62"/>
        <v>0</v>
      </c>
      <c r="AD707" s="22" t="str">
        <f t="shared" si="64"/>
        <v/>
      </c>
      <c r="AE707" s="16"/>
      <c r="AF707" s="34"/>
      <c r="AH707" s="22" t="str">
        <f t="shared" si="65"/>
        <v/>
      </c>
      <c r="AI707" s="16"/>
      <c r="AJ707" s="34"/>
      <c r="AK707" s="34"/>
      <c r="AL707" s="34"/>
      <c r="AM707" s="34"/>
      <c r="AN707" s="34"/>
      <c r="AO707" s="34"/>
    </row>
    <row r="708" spans="2:41" x14ac:dyDescent="0.3">
      <c r="B708" s="22" t="str">
        <f t="shared" si="63"/>
        <v/>
      </c>
      <c r="C708" s="16"/>
      <c r="D708" s="23"/>
      <c r="E708" s="23"/>
      <c r="N708" s="85">
        <f t="shared" si="60"/>
        <v>0</v>
      </c>
      <c r="O708" s="85">
        <f t="shared" si="61"/>
        <v>0</v>
      </c>
      <c r="P708" s="85">
        <f t="shared" si="62"/>
        <v>0</v>
      </c>
      <c r="AD708" s="22" t="str">
        <f t="shared" si="64"/>
        <v/>
      </c>
      <c r="AE708" s="16"/>
      <c r="AF708" s="34"/>
      <c r="AH708" s="22" t="str">
        <f t="shared" si="65"/>
        <v/>
      </c>
      <c r="AI708" s="16"/>
      <c r="AJ708" s="34"/>
      <c r="AK708" s="34"/>
      <c r="AL708" s="34"/>
      <c r="AM708" s="34"/>
      <c r="AN708" s="34"/>
      <c r="AO708" s="34"/>
    </row>
    <row r="709" spans="2:41" x14ac:dyDescent="0.3">
      <c r="B709" s="22" t="str">
        <f t="shared" si="63"/>
        <v/>
      </c>
      <c r="C709" s="16"/>
      <c r="D709" s="23"/>
      <c r="E709" s="23"/>
      <c r="N709" s="85">
        <f t="shared" si="60"/>
        <v>0</v>
      </c>
      <c r="O709" s="85">
        <f t="shared" si="61"/>
        <v>0</v>
      </c>
      <c r="P709" s="85">
        <f t="shared" si="62"/>
        <v>0</v>
      </c>
      <c r="AD709" s="22" t="str">
        <f t="shared" si="64"/>
        <v/>
      </c>
      <c r="AE709" s="16"/>
      <c r="AF709" s="34"/>
      <c r="AH709" s="22" t="str">
        <f t="shared" si="65"/>
        <v/>
      </c>
      <c r="AI709" s="16"/>
      <c r="AJ709" s="34"/>
      <c r="AK709" s="34"/>
      <c r="AL709" s="34"/>
      <c r="AM709" s="34"/>
      <c r="AN709" s="34"/>
      <c r="AO709" s="34"/>
    </row>
    <row r="710" spans="2:41" x14ac:dyDescent="0.3">
      <c r="B710" s="22" t="str">
        <f t="shared" si="63"/>
        <v/>
      </c>
      <c r="C710" s="16"/>
      <c r="D710" s="23"/>
      <c r="E710" s="23"/>
      <c r="N710" s="85">
        <f t="shared" si="60"/>
        <v>0</v>
      </c>
      <c r="O710" s="85">
        <f t="shared" si="61"/>
        <v>0</v>
      </c>
      <c r="P710" s="85">
        <f t="shared" si="62"/>
        <v>0</v>
      </c>
      <c r="AD710" s="22" t="str">
        <f t="shared" si="64"/>
        <v/>
      </c>
      <c r="AE710" s="16"/>
      <c r="AF710" s="34"/>
      <c r="AH710" s="22" t="str">
        <f t="shared" si="65"/>
        <v/>
      </c>
      <c r="AI710" s="16"/>
      <c r="AJ710" s="34"/>
      <c r="AK710" s="34"/>
      <c r="AL710" s="34"/>
      <c r="AM710" s="34"/>
      <c r="AN710" s="34"/>
      <c r="AO710" s="34"/>
    </row>
    <row r="711" spans="2:41" x14ac:dyDescent="0.3">
      <c r="B711" s="22" t="str">
        <f t="shared" si="63"/>
        <v/>
      </c>
      <c r="C711" s="16"/>
      <c r="D711" s="23"/>
      <c r="E711" s="23"/>
      <c r="N711" s="85">
        <f t="shared" si="60"/>
        <v>0</v>
      </c>
      <c r="O711" s="85">
        <f t="shared" si="61"/>
        <v>0</v>
      </c>
      <c r="P711" s="85">
        <f t="shared" si="62"/>
        <v>0</v>
      </c>
      <c r="AD711" s="22" t="str">
        <f t="shared" si="64"/>
        <v/>
      </c>
      <c r="AE711" s="16"/>
      <c r="AF711" s="34"/>
      <c r="AH711" s="22" t="str">
        <f t="shared" si="65"/>
        <v/>
      </c>
      <c r="AI711" s="16"/>
      <c r="AJ711" s="34"/>
      <c r="AK711" s="34"/>
      <c r="AL711" s="34"/>
      <c r="AM711" s="34"/>
      <c r="AN711" s="34"/>
      <c r="AO711" s="34"/>
    </row>
    <row r="712" spans="2:41" x14ac:dyDescent="0.3">
      <c r="B712" s="22" t="str">
        <f t="shared" si="63"/>
        <v/>
      </c>
      <c r="C712" s="16"/>
      <c r="D712" s="23"/>
      <c r="E712" s="23"/>
      <c r="N712" s="85">
        <f t="shared" si="60"/>
        <v>0</v>
      </c>
      <c r="O712" s="85">
        <f t="shared" si="61"/>
        <v>0</v>
      </c>
      <c r="P712" s="85">
        <f t="shared" si="62"/>
        <v>0</v>
      </c>
      <c r="AD712" s="22" t="str">
        <f t="shared" si="64"/>
        <v/>
      </c>
      <c r="AE712" s="16"/>
      <c r="AF712" s="34"/>
      <c r="AH712" s="22" t="str">
        <f t="shared" si="65"/>
        <v/>
      </c>
      <c r="AI712" s="16"/>
      <c r="AJ712" s="34"/>
      <c r="AK712" s="34"/>
      <c r="AL712" s="34"/>
      <c r="AM712" s="34"/>
      <c r="AN712" s="34"/>
      <c r="AO712" s="34"/>
    </row>
    <row r="713" spans="2:41" x14ac:dyDescent="0.3">
      <c r="B713" s="22" t="str">
        <f t="shared" si="63"/>
        <v/>
      </c>
      <c r="C713" s="16"/>
      <c r="D713" s="23"/>
      <c r="E713" s="23"/>
      <c r="N713" s="85">
        <f t="shared" si="60"/>
        <v>0</v>
      </c>
      <c r="O713" s="85">
        <f t="shared" si="61"/>
        <v>0</v>
      </c>
      <c r="P713" s="85">
        <f t="shared" si="62"/>
        <v>0</v>
      </c>
      <c r="AD713" s="22" t="str">
        <f t="shared" si="64"/>
        <v/>
      </c>
      <c r="AE713" s="16"/>
      <c r="AF713" s="34"/>
      <c r="AH713" s="22" t="str">
        <f t="shared" si="65"/>
        <v/>
      </c>
      <c r="AI713" s="16"/>
      <c r="AJ713" s="34"/>
      <c r="AK713" s="34"/>
      <c r="AL713" s="34"/>
      <c r="AM713" s="34"/>
      <c r="AN713" s="34"/>
      <c r="AO713" s="34"/>
    </row>
    <row r="714" spans="2:41" x14ac:dyDescent="0.3">
      <c r="B714" s="22" t="str">
        <f t="shared" si="63"/>
        <v/>
      </c>
      <c r="C714" s="16"/>
      <c r="D714" s="23"/>
      <c r="E714" s="23"/>
      <c r="N714" s="85">
        <f t="shared" si="60"/>
        <v>0</v>
      </c>
      <c r="O714" s="85">
        <f t="shared" si="61"/>
        <v>0</v>
      </c>
      <c r="P714" s="85">
        <f t="shared" si="62"/>
        <v>0</v>
      </c>
      <c r="AD714" s="22" t="str">
        <f t="shared" si="64"/>
        <v/>
      </c>
      <c r="AE714" s="16"/>
      <c r="AF714" s="34"/>
      <c r="AH714" s="22" t="str">
        <f t="shared" si="65"/>
        <v/>
      </c>
      <c r="AI714" s="16"/>
      <c r="AJ714" s="34"/>
      <c r="AK714" s="34"/>
      <c r="AL714" s="34"/>
      <c r="AM714" s="34"/>
      <c r="AN714" s="34"/>
      <c r="AO714" s="34"/>
    </row>
    <row r="715" spans="2:41" x14ac:dyDescent="0.3">
      <c r="B715" s="22" t="str">
        <f t="shared" si="63"/>
        <v/>
      </c>
      <c r="C715" s="16"/>
      <c r="D715" s="23"/>
      <c r="E715" s="23"/>
      <c r="N715" s="85">
        <f t="shared" si="60"/>
        <v>0</v>
      </c>
      <c r="O715" s="85">
        <f t="shared" si="61"/>
        <v>0</v>
      </c>
      <c r="P715" s="85">
        <f t="shared" si="62"/>
        <v>0</v>
      </c>
      <c r="AD715" s="22" t="str">
        <f t="shared" si="64"/>
        <v/>
      </c>
      <c r="AE715" s="16"/>
      <c r="AF715" s="34"/>
      <c r="AH715" s="22" t="str">
        <f t="shared" si="65"/>
        <v/>
      </c>
      <c r="AI715" s="16"/>
      <c r="AJ715" s="34"/>
      <c r="AK715" s="34"/>
      <c r="AL715" s="34"/>
      <c r="AM715" s="34"/>
      <c r="AN715" s="34"/>
      <c r="AO715" s="34"/>
    </row>
    <row r="716" spans="2:41" x14ac:dyDescent="0.3">
      <c r="B716" s="22" t="str">
        <f t="shared" si="63"/>
        <v/>
      </c>
      <c r="C716" s="16"/>
      <c r="D716" s="23"/>
      <c r="E716" s="23"/>
      <c r="N716" s="85">
        <f t="shared" si="60"/>
        <v>0</v>
      </c>
      <c r="O716" s="85">
        <f t="shared" si="61"/>
        <v>0</v>
      </c>
      <c r="P716" s="85">
        <f t="shared" si="62"/>
        <v>0</v>
      </c>
      <c r="AD716" s="22" t="str">
        <f t="shared" si="64"/>
        <v/>
      </c>
      <c r="AE716" s="16"/>
      <c r="AF716" s="34"/>
      <c r="AH716" s="22" t="str">
        <f t="shared" si="65"/>
        <v/>
      </c>
      <c r="AI716" s="16"/>
      <c r="AJ716" s="34"/>
      <c r="AK716" s="34"/>
      <c r="AL716" s="34"/>
      <c r="AM716" s="34"/>
      <c r="AN716" s="34"/>
      <c r="AO716" s="34"/>
    </row>
    <row r="717" spans="2:41" x14ac:dyDescent="0.3">
      <c r="B717" s="22" t="str">
        <f t="shared" si="63"/>
        <v/>
      </c>
      <c r="C717" s="16"/>
      <c r="D717" s="23"/>
      <c r="E717" s="23"/>
      <c r="N717" s="85">
        <f t="shared" si="60"/>
        <v>0</v>
      </c>
      <c r="O717" s="85">
        <f t="shared" si="61"/>
        <v>0</v>
      </c>
      <c r="P717" s="85">
        <f t="shared" si="62"/>
        <v>0</v>
      </c>
      <c r="AD717" s="22" t="str">
        <f t="shared" si="64"/>
        <v/>
      </c>
      <c r="AE717" s="16"/>
      <c r="AF717" s="34"/>
      <c r="AH717" s="22" t="str">
        <f t="shared" si="65"/>
        <v/>
      </c>
      <c r="AI717" s="16"/>
      <c r="AJ717" s="34"/>
      <c r="AK717" s="34"/>
      <c r="AL717" s="34"/>
      <c r="AM717" s="34"/>
      <c r="AN717" s="34"/>
      <c r="AO717" s="34"/>
    </row>
    <row r="718" spans="2:41" x14ac:dyDescent="0.3">
      <c r="B718" s="22" t="str">
        <f t="shared" si="63"/>
        <v/>
      </c>
      <c r="C718" s="16"/>
      <c r="D718" s="23"/>
      <c r="E718" s="23"/>
      <c r="N718" s="85">
        <f t="shared" ref="N718:N781" si="66">C718*E718</f>
        <v>0</v>
      </c>
      <c r="O718" s="85">
        <f t="shared" ref="O718:O781" si="67">MIN(N718,C718*ROUND($O$13,0))</f>
        <v>0</v>
      </c>
      <c r="P718" s="85">
        <f t="shared" ref="P718:P781" si="68">MIN(N718,C718*ROUND($P$13,0))</f>
        <v>0</v>
      </c>
      <c r="AD718" s="22" t="str">
        <f t="shared" si="64"/>
        <v/>
      </c>
      <c r="AE718" s="16"/>
      <c r="AF718" s="34"/>
      <c r="AH718" s="22" t="str">
        <f t="shared" si="65"/>
        <v/>
      </c>
      <c r="AI718" s="16"/>
      <c r="AJ718" s="34"/>
      <c r="AK718" s="34"/>
      <c r="AL718" s="34"/>
      <c r="AM718" s="34"/>
      <c r="AN718" s="34"/>
      <c r="AO718" s="34"/>
    </row>
    <row r="719" spans="2:41" x14ac:dyDescent="0.3">
      <c r="B719" s="22" t="str">
        <f t="shared" si="63"/>
        <v/>
      </c>
      <c r="C719" s="16"/>
      <c r="D719" s="23"/>
      <c r="E719" s="23"/>
      <c r="N719" s="85">
        <f t="shared" si="66"/>
        <v>0</v>
      </c>
      <c r="O719" s="85">
        <f t="shared" si="67"/>
        <v>0</v>
      </c>
      <c r="P719" s="85">
        <f t="shared" si="68"/>
        <v>0</v>
      </c>
      <c r="AD719" s="22" t="str">
        <f t="shared" si="64"/>
        <v/>
      </c>
      <c r="AE719" s="16"/>
      <c r="AF719" s="34"/>
      <c r="AH719" s="22" t="str">
        <f t="shared" si="65"/>
        <v/>
      </c>
      <c r="AI719" s="16"/>
      <c r="AJ719" s="34"/>
      <c r="AK719" s="34"/>
      <c r="AL719" s="34"/>
      <c r="AM719" s="34"/>
      <c r="AN719" s="34"/>
      <c r="AO719" s="34"/>
    </row>
    <row r="720" spans="2:41" x14ac:dyDescent="0.3">
      <c r="B720" s="22" t="str">
        <f t="shared" si="63"/>
        <v/>
      </c>
      <c r="C720" s="16"/>
      <c r="D720" s="23"/>
      <c r="E720" s="23"/>
      <c r="N720" s="85">
        <f t="shared" si="66"/>
        <v>0</v>
      </c>
      <c r="O720" s="85">
        <f t="shared" si="67"/>
        <v>0</v>
      </c>
      <c r="P720" s="85">
        <f t="shared" si="68"/>
        <v>0</v>
      </c>
      <c r="AD720" s="22" t="str">
        <f t="shared" si="64"/>
        <v/>
      </c>
      <c r="AE720" s="16"/>
      <c r="AF720" s="34"/>
      <c r="AH720" s="22" t="str">
        <f t="shared" si="65"/>
        <v/>
      </c>
      <c r="AI720" s="16"/>
      <c r="AJ720" s="34"/>
      <c r="AK720" s="34"/>
      <c r="AL720" s="34"/>
      <c r="AM720" s="34"/>
      <c r="AN720" s="34"/>
      <c r="AO720" s="34"/>
    </row>
    <row r="721" spans="2:41" x14ac:dyDescent="0.3">
      <c r="B721" s="22" t="str">
        <f t="shared" ref="B721:B784" si="69">IF(C721="","",B720+C721)</f>
        <v/>
      </c>
      <c r="C721" s="16"/>
      <c r="D721" s="23"/>
      <c r="E721" s="23"/>
      <c r="N721" s="85">
        <f t="shared" si="66"/>
        <v>0</v>
      </c>
      <c r="O721" s="85">
        <f t="shared" si="67"/>
        <v>0</v>
      </c>
      <c r="P721" s="85">
        <f t="shared" si="68"/>
        <v>0</v>
      </c>
      <c r="AD721" s="22" t="str">
        <f t="shared" si="64"/>
        <v/>
      </c>
      <c r="AE721" s="16"/>
      <c r="AF721" s="34"/>
      <c r="AH721" s="22" t="str">
        <f t="shared" si="65"/>
        <v/>
      </c>
      <c r="AI721" s="16"/>
      <c r="AJ721" s="34"/>
      <c r="AK721" s="34"/>
      <c r="AL721" s="34"/>
      <c r="AM721" s="34"/>
      <c r="AN721" s="34"/>
      <c r="AO721" s="34"/>
    </row>
    <row r="722" spans="2:41" x14ac:dyDescent="0.3">
      <c r="B722" s="22" t="str">
        <f t="shared" si="69"/>
        <v/>
      </c>
      <c r="C722" s="16"/>
      <c r="D722" s="23"/>
      <c r="E722" s="23"/>
      <c r="N722" s="85">
        <f t="shared" si="66"/>
        <v>0</v>
      </c>
      <c r="O722" s="85">
        <f t="shared" si="67"/>
        <v>0</v>
      </c>
      <c r="P722" s="85">
        <f t="shared" si="68"/>
        <v>0</v>
      </c>
      <c r="AD722" s="22" t="str">
        <f t="shared" si="64"/>
        <v/>
      </c>
      <c r="AE722" s="16"/>
      <c r="AF722" s="34"/>
      <c r="AH722" s="22" t="str">
        <f t="shared" si="65"/>
        <v/>
      </c>
      <c r="AI722" s="16"/>
      <c r="AJ722" s="34"/>
      <c r="AK722" s="34"/>
      <c r="AL722" s="34"/>
      <c r="AM722" s="34"/>
      <c r="AN722" s="34"/>
      <c r="AO722" s="34"/>
    </row>
    <row r="723" spans="2:41" x14ac:dyDescent="0.3">
      <c r="B723" s="22" t="str">
        <f t="shared" si="69"/>
        <v/>
      </c>
      <c r="C723" s="16"/>
      <c r="D723" s="23"/>
      <c r="E723" s="23"/>
      <c r="N723" s="85">
        <f t="shared" si="66"/>
        <v>0</v>
      </c>
      <c r="O723" s="85">
        <f t="shared" si="67"/>
        <v>0</v>
      </c>
      <c r="P723" s="85">
        <f t="shared" si="68"/>
        <v>0</v>
      </c>
      <c r="AD723" s="22" t="str">
        <f t="shared" ref="AD723:AD786" si="70">IF(AE723="","",AD722+AE723)</f>
        <v/>
      </c>
      <c r="AE723" s="16"/>
      <c r="AF723" s="34"/>
      <c r="AH723" s="22" t="str">
        <f t="shared" ref="AH723:AH786" si="71">IF(AI723="","",AH722+AI723)</f>
        <v/>
      </c>
      <c r="AI723" s="16"/>
      <c r="AJ723" s="34"/>
      <c r="AK723" s="34"/>
      <c r="AL723" s="34"/>
      <c r="AM723" s="34"/>
      <c r="AN723" s="34"/>
      <c r="AO723" s="34"/>
    </row>
    <row r="724" spans="2:41" x14ac:dyDescent="0.3">
      <c r="B724" s="22" t="str">
        <f t="shared" si="69"/>
        <v/>
      </c>
      <c r="C724" s="16"/>
      <c r="D724" s="23"/>
      <c r="E724" s="23"/>
      <c r="N724" s="85">
        <f t="shared" si="66"/>
        <v>0</v>
      </c>
      <c r="O724" s="85">
        <f t="shared" si="67"/>
        <v>0</v>
      </c>
      <c r="P724" s="85">
        <f t="shared" si="68"/>
        <v>0</v>
      </c>
      <c r="AD724" s="22" t="str">
        <f t="shared" si="70"/>
        <v/>
      </c>
      <c r="AE724" s="16"/>
      <c r="AF724" s="34"/>
      <c r="AH724" s="22" t="str">
        <f t="shared" si="71"/>
        <v/>
      </c>
      <c r="AI724" s="16"/>
      <c r="AJ724" s="34"/>
      <c r="AK724" s="34"/>
      <c r="AL724" s="34"/>
      <c r="AM724" s="34"/>
      <c r="AN724" s="34"/>
      <c r="AO724" s="34"/>
    </row>
    <row r="725" spans="2:41" x14ac:dyDescent="0.3">
      <c r="B725" s="22" t="str">
        <f t="shared" si="69"/>
        <v/>
      </c>
      <c r="C725" s="16"/>
      <c r="D725" s="23"/>
      <c r="E725" s="23"/>
      <c r="N725" s="85">
        <f t="shared" si="66"/>
        <v>0</v>
      </c>
      <c r="O725" s="85">
        <f t="shared" si="67"/>
        <v>0</v>
      </c>
      <c r="P725" s="85">
        <f t="shared" si="68"/>
        <v>0</v>
      </c>
      <c r="AD725" s="22" t="str">
        <f t="shared" si="70"/>
        <v/>
      </c>
      <c r="AE725" s="16"/>
      <c r="AF725" s="34"/>
      <c r="AH725" s="22" t="str">
        <f t="shared" si="71"/>
        <v/>
      </c>
      <c r="AI725" s="16"/>
      <c r="AJ725" s="34"/>
      <c r="AK725" s="34"/>
      <c r="AL725" s="34"/>
      <c r="AM725" s="34"/>
      <c r="AN725" s="34"/>
      <c r="AO725" s="34"/>
    </row>
    <row r="726" spans="2:41" x14ac:dyDescent="0.3">
      <c r="B726" s="22" t="str">
        <f t="shared" si="69"/>
        <v/>
      </c>
      <c r="C726" s="16"/>
      <c r="D726" s="23"/>
      <c r="E726" s="23"/>
      <c r="N726" s="85">
        <f t="shared" si="66"/>
        <v>0</v>
      </c>
      <c r="O726" s="85">
        <f t="shared" si="67"/>
        <v>0</v>
      </c>
      <c r="P726" s="85">
        <f t="shared" si="68"/>
        <v>0</v>
      </c>
      <c r="AD726" s="22" t="str">
        <f t="shared" si="70"/>
        <v/>
      </c>
      <c r="AE726" s="16"/>
      <c r="AF726" s="34"/>
      <c r="AH726" s="22" t="str">
        <f t="shared" si="71"/>
        <v/>
      </c>
      <c r="AI726" s="16"/>
      <c r="AJ726" s="34"/>
      <c r="AK726" s="34"/>
      <c r="AL726" s="34"/>
      <c r="AM726" s="34"/>
      <c r="AN726" s="34"/>
      <c r="AO726" s="34"/>
    </row>
    <row r="727" spans="2:41" x14ac:dyDescent="0.3">
      <c r="B727" s="22" t="str">
        <f t="shared" si="69"/>
        <v/>
      </c>
      <c r="C727" s="16"/>
      <c r="D727" s="23"/>
      <c r="E727" s="23"/>
      <c r="N727" s="85">
        <f t="shared" si="66"/>
        <v>0</v>
      </c>
      <c r="O727" s="85">
        <f t="shared" si="67"/>
        <v>0</v>
      </c>
      <c r="P727" s="85">
        <f t="shared" si="68"/>
        <v>0</v>
      </c>
      <c r="AD727" s="22" t="str">
        <f t="shared" si="70"/>
        <v/>
      </c>
      <c r="AE727" s="16"/>
      <c r="AF727" s="34"/>
      <c r="AH727" s="22" t="str">
        <f t="shared" si="71"/>
        <v/>
      </c>
      <c r="AI727" s="16"/>
      <c r="AJ727" s="34"/>
      <c r="AK727" s="34"/>
      <c r="AL727" s="34"/>
      <c r="AM727" s="34"/>
      <c r="AN727" s="34"/>
      <c r="AO727" s="34"/>
    </row>
    <row r="728" spans="2:41" x14ac:dyDescent="0.3">
      <c r="B728" s="22" t="str">
        <f t="shared" si="69"/>
        <v/>
      </c>
      <c r="C728" s="16"/>
      <c r="D728" s="23"/>
      <c r="E728" s="23"/>
      <c r="N728" s="85">
        <f t="shared" si="66"/>
        <v>0</v>
      </c>
      <c r="O728" s="85">
        <f t="shared" si="67"/>
        <v>0</v>
      </c>
      <c r="P728" s="85">
        <f t="shared" si="68"/>
        <v>0</v>
      </c>
      <c r="AD728" s="22" t="str">
        <f t="shared" si="70"/>
        <v/>
      </c>
      <c r="AE728" s="16"/>
      <c r="AF728" s="34"/>
      <c r="AH728" s="22" t="str">
        <f t="shared" si="71"/>
        <v/>
      </c>
      <c r="AI728" s="16"/>
      <c r="AJ728" s="34"/>
      <c r="AK728" s="34"/>
      <c r="AL728" s="34"/>
      <c r="AM728" s="34"/>
      <c r="AN728" s="34"/>
      <c r="AO728" s="34"/>
    </row>
    <row r="729" spans="2:41" x14ac:dyDescent="0.3">
      <c r="B729" s="22" t="str">
        <f t="shared" si="69"/>
        <v/>
      </c>
      <c r="C729" s="16"/>
      <c r="D729" s="23"/>
      <c r="E729" s="23"/>
      <c r="N729" s="85">
        <f t="shared" si="66"/>
        <v>0</v>
      </c>
      <c r="O729" s="85">
        <f t="shared" si="67"/>
        <v>0</v>
      </c>
      <c r="P729" s="85">
        <f t="shared" si="68"/>
        <v>0</v>
      </c>
      <c r="AD729" s="22" t="str">
        <f t="shared" si="70"/>
        <v/>
      </c>
      <c r="AE729" s="16"/>
      <c r="AF729" s="34"/>
      <c r="AH729" s="22" t="str">
        <f t="shared" si="71"/>
        <v/>
      </c>
      <c r="AI729" s="16"/>
      <c r="AJ729" s="34"/>
      <c r="AK729" s="34"/>
      <c r="AL729" s="34"/>
      <c r="AM729" s="34"/>
      <c r="AN729" s="34"/>
      <c r="AO729" s="34"/>
    </row>
    <row r="730" spans="2:41" x14ac:dyDescent="0.3">
      <c r="B730" s="22" t="str">
        <f t="shared" si="69"/>
        <v/>
      </c>
      <c r="C730" s="16"/>
      <c r="D730" s="23"/>
      <c r="E730" s="23"/>
      <c r="N730" s="85">
        <f t="shared" si="66"/>
        <v>0</v>
      </c>
      <c r="O730" s="85">
        <f t="shared" si="67"/>
        <v>0</v>
      </c>
      <c r="P730" s="85">
        <f t="shared" si="68"/>
        <v>0</v>
      </c>
      <c r="AD730" s="22" t="str">
        <f t="shared" si="70"/>
        <v/>
      </c>
      <c r="AE730" s="16"/>
      <c r="AF730" s="34"/>
      <c r="AH730" s="22" t="str">
        <f t="shared" si="71"/>
        <v/>
      </c>
      <c r="AI730" s="16"/>
      <c r="AJ730" s="34"/>
      <c r="AK730" s="34"/>
      <c r="AL730" s="34"/>
      <c r="AM730" s="34"/>
      <c r="AN730" s="34"/>
      <c r="AO730" s="34"/>
    </row>
    <row r="731" spans="2:41" x14ac:dyDescent="0.3">
      <c r="B731" s="22" t="str">
        <f t="shared" si="69"/>
        <v/>
      </c>
      <c r="C731" s="16"/>
      <c r="D731" s="23"/>
      <c r="E731" s="23"/>
      <c r="N731" s="85">
        <f t="shared" si="66"/>
        <v>0</v>
      </c>
      <c r="O731" s="85">
        <f t="shared" si="67"/>
        <v>0</v>
      </c>
      <c r="P731" s="85">
        <f t="shared" si="68"/>
        <v>0</v>
      </c>
      <c r="AD731" s="22" t="str">
        <f t="shared" si="70"/>
        <v/>
      </c>
      <c r="AE731" s="16"/>
      <c r="AF731" s="34"/>
      <c r="AH731" s="22" t="str">
        <f t="shared" si="71"/>
        <v/>
      </c>
      <c r="AI731" s="16"/>
      <c r="AJ731" s="34"/>
      <c r="AK731" s="34"/>
      <c r="AL731" s="34"/>
      <c r="AM731" s="34"/>
      <c r="AN731" s="34"/>
      <c r="AO731" s="34"/>
    </row>
    <row r="732" spans="2:41" x14ac:dyDescent="0.3">
      <c r="B732" s="22" t="str">
        <f t="shared" si="69"/>
        <v/>
      </c>
      <c r="C732" s="16"/>
      <c r="D732" s="23"/>
      <c r="E732" s="23"/>
      <c r="N732" s="85">
        <f t="shared" si="66"/>
        <v>0</v>
      </c>
      <c r="O732" s="85">
        <f t="shared" si="67"/>
        <v>0</v>
      </c>
      <c r="P732" s="85">
        <f t="shared" si="68"/>
        <v>0</v>
      </c>
      <c r="AD732" s="22" t="str">
        <f t="shared" si="70"/>
        <v/>
      </c>
      <c r="AE732" s="16"/>
      <c r="AF732" s="34"/>
      <c r="AH732" s="22" t="str">
        <f t="shared" si="71"/>
        <v/>
      </c>
      <c r="AI732" s="16"/>
      <c r="AJ732" s="34"/>
      <c r="AK732" s="34"/>
      <c r="AL732" s="34"/>
      <c r="AM732" s="34"/>
      <c r="AN732" s="34"/>
      <c r="AO732" s="34"/>
    </row>
    <row r="733" spans="2:41" x14ac:dyDescent="0.3">
      <c r="B733" s="22" t="str">
        <f t="shared" si="69"/>
        <v/>
      </c>
      <c r="C733" s="16"/>
      <c r="D733" s="23"/>
      <c r="E733" s="23"/>
      <c r="N733" s="85">
        <f t="shared" si="66"/>
        <v>0</v>
      </c>
      <c r="O733" s="85">
        <f t="shared" si="67"/>
        <v>0</v>
      </c>
      <c r="P733" s="85">
        <f t="shared" si="68"/>
        <v>0</v>
      </c>
      <c r="AD733" s="22" t="str">
        <f t="shared" si="70"/>
        <v/>
      </c>
      <c r="AE733" s="16"/>
      <c r="AF733" s="34"/>
      <c r="AH733" s="22" t="str">
        <f t="shared" si="71"/>
        <v/>
      </c>
      <c r="AI733" s="16"/>
      <c r="AJ733" s="34"/>
      <c r="AK733" s="34"/>
      <c r="AL733" s="34"/>
      <c r="AM733" s="34"/>
      <c r="AN733" s="34"/>
      <c r="AO733" s="34"/>
    </row>
    <row r="734" spans="2:41" x14ac:dyDescent="0.3">
      <c r="B734" s="22" t="str">
        <f t="shared" si="69"/>
        <v/>
      </c>
      <c r="C734" s="16"/>
      <c r="D734" s="23"/>
      <c r="E734" s="23"/>
      <c r="N734" s="85">
        <f t="shared" si="66"/>
        <v>0</v>
      </c>
      <c r="O734" s="85">
        <f t="shared" si="67"/>
        <v>0</v>
      </c>
      <c r="P734" s="85">
        <f t="shared" si="68"/>
        <v>0</v>
      </c>
      <c r="AD734" s="22" t="str">
        <f t="shared" si="70"/>
        <v/>
      </c>
      <c r="AE734" s="16"/>
      <c r="AF734" s="34"/>
      <c r="AH734" s="22" t="str">
        <f t="shared" si="71"/>
        <v/>
      </c>
      <c r="AI734" s="16"/>
      <c r="AJ734" s="34"/>
      <c r="AK734" s="34"/>
      <c r="AL734" s="34"/>
      <c r="AM734" s="34"/>
      <c r="AN734" s="34"/>
      <c r="AO734" s="34"/>
    </row>
    <row r="735" spans="2:41" x14ac:dyDescent="0.3">
      <c r="B735" s="22" t="str">
        <f t="shared" si="69"/>
        <v/>
      </c>
      <c r="C735" s="16"/>
      <c r="D735" s="23"/>
      <c r="E735" s="23"/>
      <c r="N735" s="85">
        <f t="shared" si="66"/>
        <v>0</v>
      </c>
      <c r="O735" s="85">
        <f t="shared" si="67"/>
        <v>0</v>
      </c>
      <c r="P735" s="85">
        <f t="shared" si="68"/>
        <v>0</v>
      </c>
      <c r="AD735" s="22" t="str">
        <f t="shared" si="70"/>
        <v/>
      </c>
      <c r="AE735" s="16"/>
      <c r="AF735" s="34"/>
      <c r="AH735" s="22" t="str">
        <f t="shared" si="71"/>
        <v/>
      </c>
      <c r="AI735" s="16"/>
      <c r="AJ735" s="34"/>
      <c r="AK735" s="34"/>
      <c r="AL735" s="34"/>
      <c r="AM735" s="34"/>
      <c r="AN735" s="34"/>
      <c r="AO735" s="34"/>
    </row>
    <row r="736" spans="2:41" x14ac:dyDescent="0.3">
      <c r="B736" s="22" t="str">
        <f t="shared" si="69"/>
        <v/>
      </c>
      <c r="C736" s="16"/>
      <c r="D736" s="23"/>
      <c r="E736" s="23"/>
      <c r="N736" s="85">
        <f t="shared" si="66"/>
        <v>0</v>
      </c>
      <c r="O736" s="85">
        <f t="shared" si="67"/>
        <v>0</v>
      </c>
      <c r="P736" s="85">
        <f t="shared" si="68"/>
        <v>0</v>
      </c>
      <c r="AD736" s="22" t="str">
        <f t="shared" si="70"/>
        <v/>
      </c>
      <c r="AE736" s="16"/>
      <c r="AF736" s="34"/>
      <c r="AH736" s="22" t="str">
        <f t="shared" si="71"/>
        <v/>
      </c>
      <c r="AI736" s="16"/>
      <c r="AJ736" s="34"/>
      <c r="AK736" s="34"/>
      <c r="AL736" s="34"/>
      <c r="AM736" s="34"/>
      <c r="AN736" s="34"/>
      <c r="AO736" s="34"/>
    </row>
    <row r="737" spans="2:41" x14ac:dyDescent="0.3">
      <c r="B737" s="22" t="str">
        <f t="shared" si="69"/>
        <v/>
      </c>
      <c r="C737" s="16"/>
      <c r="D737" s="23"/>
      <c r="E737" s="23"/>
      <c r="N737" s="85">
        <f t="shared" si="66"/>
        <v>0</v>
      </c>
      <c r="O737" s="85">
        <f t="shared" si="67"/>
        <v>0</v>
      </c>
      <c r="P737" s="85">
        <f t="shared" si="68"/>
        <v>0</v>
      </c>
      <c r="AD737" s="22" t="str">
        <f t="shared" si="70"/>
        <v/>
      </c>
      <c r="AE737" s="16"/>
      <c r="AF737" s="34"/>
      <c r="AH737" s="22" t="str">
        <f t="shared" si="71"/>
        <v/>
      </c>
      <c r="AI737" s="16"/>
      <c r="AJ737" s="34"/>
      <c r="AK737" s="34"/>
      <c r="AL737" s="34"/>
      <c r="AM737" s="34"/>
      <c r="AN737" s="34"/>
      <c r="AO737" s="34"/>
    </row>
    <row r="738" spans="2:41" x14ac:dyDescent="0.3">
      <c r="B738" s="22" t="str">
        <f t="shared" si="69"/>
        <v/>
      </c>
      <c r="C738" s="16"/>
      <c r="D738" s="23"/>
      <c r="E738" s="23"/>
      <c r="N738" s="85">
        <f t="shared" si="66"/>
        <v>0</v>
      </c>
      <c r="O738" s="85">
        <f t="shared" si="67"/>
        <v>0</v>
      </c>
      <c r="P738" s="85">
        <f t="shared" si="68"/>
        <v>0</v>
      </c>
      <c r="AD738" s="22" t="str">
        <f t="shared" si="70"/>
        <v/>
      </c>
      <c r="AE738" s="16"/>
      <c r="AF738" s="34"/>
      <c r="AH738" s="22" t="str">
        <f t="shared" si="71"/>
        <v/>
      </c>
      <c r="AI738" s="16"/>
      <c r="AJ738" s="34"/>
      <c r="AK738" s="34"/>
      <c r="AL738" s="34"/>
      <c r="AM738" s="34"/>
      <c r="AN738" s="34"/>
      <c r="AO738" s="34"/>
    </row>
    <row r="739" spans="2:41" x14ac:dyDescent="0.3">
      <c r="B739" s="22" t="str">
        <f t="shared" si="69"/>
        <v/>
      </c>
      <c r="C739" s="16"/>
      <c r="D739" s="23"/>
      <c r="E739" s="23"/>
      <c r="N739" s="85">
        <f t="shared" si="66"/>
        <v>0</v>
      </c>
      <c r="O739" s="85">
        <f t="shared" si="67"/>
        <v>0</v>
      </c>
      <c r="P739" s="85">
        <f t="shared" si="68"/>
        <v>0</v>
      </c>
      <c r="AD739" s="22" t="str">
        <f t="shared" si="70"/>
        <v/>
      </c>
      <c r="AE739" s="16"/>
      <c r="AF739" s="34"/>
      <c r="AH739" s="22" t="str">
        <f t="shared" si="71"/>
        <v/>
      </c>
      <c r="AI739" s="16"/>
      <c r="AJ739" s="34"/>
      <c r="AK739" s="34"/>
      <c r="AL739" s="34"/>
      <c r="AM739" s="34"/>
      <c r="AN739" s="34"/>
      <c r="AO739" s="34"/>
    </row>
    <row r="740" spans="2:41" x14ac:dyDescent="0.3">
      <c r="B740" s="22" t="str">
        <f t="shared" si="69"/>
        <v/>
      </c>
      <c r="C740" s="16"/>
      <c r="D740" s="23"/>
      <c r="E740" s="23"/>
      <c r="N740" s="85">
        <f t="shared" si="66"/>
        <v>0</v>
      </c>
      <c r="O740" s="85">
        <f t="shared" si="67"/>
        <v>0</v>
      </c>
      <c r="P740" s="85">
        <f t="shared" si="68"/>
        <v>0</v>
      </c>
      <c r="AD740" s="22" t="str">
        <f t="shared" si="70"/>
        <v/>
      </c>
      <c r="AE740" s="16"/>
      <c r="AF740" s="34"/>
      <c r="AH740" s="22" t="str">
        <f t="shared" si="71"/>
        <v/>
      </c>
      <c r="AI740" s="16"/>
      <c r="AJ740" s="34"/>
      <c r="AK740" s="34"/>
      <c r="AL740" s="34"/>
      <c r="AM740" s="34"/>
      <c r="AN740" s="34"/>
      <c r="AO740" s="34"/>
    </row>
    <row r="741" spans="2:41" x14ac:dyDescent="0.3">
      <c r="B741" s="22" t="str">
        <f t="shared" si="69"/>
        <v/>
      </c>
      <c r="C741" s="16"/>
      <c r="D741" s="23"/>
      <c r="E741" s="23"/>
      <c r="N741" s="85">
        <f t="shared" si="66"/>
        <v>0</v>
      </c>
      <c r="O741" s="85">
        <f t="shared" si="67"/>
        <v>0</v>
      </c>
      <c r="P741" s="85">
        <f t="shared" si="68"/>
        <v>0</v>
      </c>
      <c r="AD741" s="22" t="str">
        <f t="shared" si="70"/>
        <v/>
      </c>
      <c r="AE741" s="16"/>
      <c r="AF741" s="34"/>
      <c r="AH741" s="22" t="str">
        <f t="shared" si="71"/>
        <v/>
      </c>
      <c r="AI741" s="16"/>
      <c r="AJ741" s="34"/>
      <c r="AK741" s="34"/>
      <c r="AL741" s="34"/>
      <c r="AM741" s="34"/>
      <c r="AN741" s="34"/>
      <c r="AO741" s="34"/>
    </row>
    <row r="742" spans="2:41" x14ac:dyDescent="0.3">
      <c r="B742" s="22" t="str">
        <f t="shared" si="69"/>
        <v/>
      </c>
      <c r="C742" s="16"/>
      <c r="D742" s="23"/>
      <c r="E742" s="23"/>
      <c r="N742" s="85">
        <f t="shared" si="66"/>
        <v>0</v>
      </c>
      <c r="O742" s="85">
        <f t="shared" si="67"/>
        <v>0</v>
      </c>
      <c r="P742" s="85">
        <f t="shared" si="68"/>
        <v>0</v>
      </c>
      <c r="AD742" s="22" t="str">
        <f t="shared" si="70"/>
        <v/>
      </c>
      <c r="AE742" s="16"/>
      <c r="AF742" s="34"/>
      <c r="AH742" s="22" t="str">
        <f t="shared" si="71"/>
        <v/>
      </c>
      <c r="AI742" s="16"/>
      <c r="AJ742" s="34"/>
      <c r="AK742" s="34"/>
      <c r="AL742" s="34"/>
      <c r="AM742" s="34"/>
      <c r="AN742" s="34"/>
      <c r="AO742" s="34"/>
    </row>
    <row r="743" spans="2:41" x14ac:dyDescent="0.3">
      <c r="B743" s="22" t="str">
        <f t="shared" si="69"/>
        <v/>
      </c>
      <c r="C743" s="16"/>
      <c r="D743" s="23"/>
      <c r="E743" s="23"/>
      <c r="N743" s="85">
        <f t="shared" si="66"/>
        <v>0</v>
      </c>
      <c r="O743" s="85">
        <f t="shared" si="67"/>
        <v>0</v>
      </c>
      <c r="P743" s="85">
        <f t="shared" si="68"/>
        <v>0</v>
      </c>
      <c r="AD743" s="22" t="str">
        <f t="shared" si="70"/>
        <v/>
      </c>
      <c r="AE743" s="16"/>
      <c r="AF743" s="34"/>
      <c r="AH743" s="22" t="str">
        <f t="shared" si="71"/>
        <v/>
      </c>
      <c r="AI743" s="16"/>
      <c r="AJ743" s="34"/>
      <c r="AK743" s="34"/>
      <c r="AL743" s="34"/>
      <c r="AM743" s="34"/>
      <c r="AN743" s="34"/>
      <c r="AO743" s="34"/>
    </row>
    <row r="744" spans="2:41" x14ac:dyDescent="0.3">
      <c r="B744" s="22" t="str">
        <f t="shared" si="69"/>
        <v/>
      </c>
      <c r="C744" s="16"/>
      <c r="D744" s="23"/>
      <c r="E744" s="23"/>
      <c r="N744" s="85">
        <f t="shared" si="66"/>
        <v>0</v>
      </c>
      <c r="O744" s="85">
        <f t="shared" si="67"/>
        <v>0</v>
      </c>
      <c r="P744" s="85">
        <f t="shared" si="68"/>
        <v>0</v>
      </c>
      <c r="AD744" s="22" t="str">
        <f t="shared" si="70"/>
        <v/>
      </c>
      <c r="AE744" s="16"/>
      <c r="AF744" s="34"/>
      <c r="AH744" s="22" t="str">
        <f t="shared" si="71"/>
        <v/>
      </c>
      <c r="AI744" s="16"/>
      <c r="AJ744" s="34"/>
      <c r="AK744" s="34"/>
      <c r="AL744" s="34"/>
      <c r="AM744" s="34"/>
      <c r="AN744" s="34"/>
      <c r="AO744" s="34"/>
    </row>
    <row r="745" spans="2:41" x14ac:dyDescent="0.3">
      <c r="B745" s="22" t="str">
        <f t="shared" si="69"/>
        <v/>
      </c>
      <c r="C745" s="16"/>
      <c r="D745" s="23"/>
      <c r="E745" s="23"/>
      <c r="N745" s="85">
        <f t="shared" si="66"/>
        <v>0</v>
      </c>
      <c r="O745" s="85">
        <f t="shared" si="67"/>
        <v>0</v>
      </c>
      <c r="P745" s="85">
        <f t="shared" si="68"/>
        <v>0</v>
      </c>
      <c r="AD745" s="22" t="str">
        <f t="shared" si="70"/>
        <v/>
      </c>
      <c r="AE745" s="16"/>
      <c r="AF745" s="34"/>
      <c r="AH745" s="22" t="str">
        <f t="shared" si="71"/>
        <v/>
      </c>
      <c r="AI745" s="16"/>
      <c r="AJ745" s="34"/>
      <c r="AK745" s="34"/>
      <c r="AL745" s="34"/>
      <c r="AM745" s="34"/>
      <c r="AN745" s="34"/>
      <c r="AO745" s="34"/>
    </row>
    <row r="746" spans="2:41" x14ac:dyDescent="0.3">
      <c r="B746" s="22" t="str">
        <f t="shared" si="69"/>
        <v/>
      </c>
      <c r="C746" s="16"/>
      <c r="D746" s="23"/>
      <c r="E746" s="23"/>
      <c r="N746" s="85">
        <f t="shared" si="66"/>
        <v>0</v>
      </c>
      <c r="O746" s="85">
        <f t="shared" si="67"/>
        <v>0</v>
      </c>
      <c r="P746" s="85">
        <f t="shared" si="68"/>
        <v>0</v>
      </c>
      <c r="AD746" s="22" t="str">
        <f t="shared" si="70"/>
        <v/>
      </c>
      <c r="AE746" s="16"/>
      <c r="AF746" s="34"/>
      <c r="AH746" s="22" t="str">
        <f t="shared" si="71"/>
        <v/>
      </c>
      <c r="AI746" s="16"/>
      <c r="AJ746" s="34"/>
      <c r="AK746" s="34"/>
      <c r="AL746" s="34"/>
      <c r="AM746" s="34"/>
      <c r="AN746" s="34"/>
      <c r="AO746" s="34"/>
    </row>
    <row r="747" spans="2:41" x14ac:dyDescent="0.3">
      <c r="B747" s="22" t="str">
        <f t="shared" si="69"/>
        <v/>
      </c>
      <c r="C747" s="16"/>
      <c r="D747" s="23"/>
      <c r="E747" s="23"/>
      <c r="N747" s="85">
        <f t="shared" si="66"/>
        <v>0</v>
      </c>
      <c r="O747" s="85">
        <f t="shared" si="67"/>
        <v>0</v>
      </c>
      <c r="P747" s="85">
        <f t="shared" si="68"/>
        <v>0</v>
      </c>
      <c r="AD747" s="22" t="str">
        <f t="shared" si="70"/>
        <v/>
      </c>
      <c r="AE747" s="16"/>
      <c r="AF747" s="34"/>
      <c r="AH747" s="22" t="str">
        <f t="shared" si="71"/>
        <v/>
      </c>
      <c r="AI747" s="16"/>
      <c r="AJ747" s="34"/>
      <c r="AK747" s="34"/>
      <c r="AL747" s="34"/>
      <c r="AM747" s="34"/>
      <c r="AN747" s="34"/>
      <c r="AO747" s="34"/>
    </row>
    <row r="748" spans="2:41" x14ac:dyDescent="0.3">
      <c r="B748" s="22" t="str">
        <f t="shared" si="69"/>
        <v/>
      </c>
      <c r="C748" s="16"/>
      <c r="D748" s="23"/>
      <c r="E748" s="23"/>
      <c r="N748" s="85">
        <f t="shared" si="66"/>
        <v>0</v>
      </c>
      <c r="O748" s="85">
        <f t="shared" si="67"/>
        <v>0</v>
      </c>
      <c r="P748" s="85">
        <f t="shared" si="68"/>
        <v>0</v>
      </c>
      <c r="AD748" s="22" t="str">
        <f t="shared" si="70"/>
        <v/>
      </c>
      <c r="AE748" s="16"/>
      <c r="AF748" s="34"/>
      <c r="AH748" s="22" t="str">
        <f t="shared" si="71"/>
        <v/>
      </c>
      <c r="AI748" s="16"/>
      <c r="AJ748" s="34"/>
      <c r="AK748" s="34"/>
      <c r="AL748" s="34"/>
      <c r="AM748" s="34"/>
      <c r="AN748" s="34"/>
      <c r="AO748" s="34"/>
    </row>
    <row r="749" spans="2:41" x14ac:dyDescent="0.3">
      <c r="B749" s="22" t="str">
        <f t="shared" si="69"/>
        <v/>
      </c>
      <c r="C749" s="16"/>
      <c r="D749" s="23"/>
      <c r="E749" s="23"/>
      <c r="N749" s="85">
        <f t="shared" si="66"/>
        <v>0</v>
      </c>
      <c r="O749" s="85">
        <f t="shared" si="67"/>
        <v>0</v>
      </c>
      <c r="P749" s="85">
        <f t="shared" si="68"/>
        <v>0</v>
      </c>
      <c r="AD749" s="22" t="str">
        <f t="shared" si="70"/>
        <v/>
      </c>
      <c r="AE749" s="16"/>
      <c r="AF749" s="34"/>
      <c r="AH749" s="22" t="str">
        <f t="shared" si="71"/>
        <v/>
      </c>
      <c r="AI749" s="16"/>
      <c r="AJ749" s="34"/>
      <c r="AK749" s="34"/>
      <c r="AL749" s="34"/>
      <c r="AM749" s="34"/>
      <c r="AN749" s="34"/>
      <c r="AO749" s="34"/>
    </row>
    <row r="750" spans="2:41" x14ac:dyDescent="0.3">
      <c r="B750" s="22" t="str">
        <f t="shared" si="69"/>
        <v/>
      </c>
      <c r="C750" s="16"/>
      <c r="D750" s="23"/>
      <c r="E750" s="23"/>
      <c r="N750" s="85">
        <f t="shared" si="66"/>
        <v>0</v>
      </c>
      <c r="O750" s="85">
        <f t="shared" si="67"/>
        <v>0</v>
      </c>
      <c r="P750" s="85">
        <f t="shared" si="68"/>
        <v>0</v>
      </c>
      <c r="AD750" s="22" t="str">
        <f t="shared" si="70"/>
        <v/>
      </c>
      <c r="AE750" s="16"/>
      <c r="AF750" s="34"/>
      <c r="AH750" s="22" t="str">
        <f t="shared" si="71"/>
        <v/>
      </c>
      <c r="AI750" s="16"/>
      <c r="AJ750" s="34"/>
      <c r="AK750" s="34"/>
      <c r="AL750" s="34"/>
      <c r="AM750" s="34"/>
      <c r="AN750" s="34"/>
      <c r="AO750" s="34"/>
    </row>
    <row r="751" spans="2:41" x14ac:dyDescent="0.3">
      <c r="B751" s="22" t="str">
        <f t="shared" si="69"/>
        <v/>
      </c>
      <c r="C751" s="16"/>
      <c r="D751" s="23"/>
      <c r="E751" s="23"/>
      <c r="N751" s="85">
        <f t="shared" si="66"/>
        <v>0</v>
      </c>
      <c r="O751" s="85">
        <f t="shared" si="67"/>
        <v>0</v>
      </c>
      <c r="P751" s="85">
        <f t="shared" si="68"/>
        <v>0</v>
      </c>
      <c r="AD751" s="22" t="str">
        <f t="shared" si="70"/>
        <v/>
      </c>
      <c r="AE751" s="16"/>
      <c r="AF751" s="34"/>
      <c r="AH751" s="22" t="str">
        <f t="shared" si="71"/>
        <v/>
      </c>
      <c r="AI751" s="16"/>
      <c r="AJ751" s="34"/>
      <c r="AK751" s="34"/>
      <c r="AL751" s="34"/>
      <c r="AM751" s="34"/>
      <c r="AN751" s="34"/>
      <c r="AO751" s="34"/>
    </row>
    <row r="752" spans="2:41" x14ac:dyDescent="0.3">
      <c r="B752" s="22" t="str">
        <f t="shared" si="69"/>
        <v/>
      </c>
      <c r="C752" s="16"/>
      <c r="D752" s="23"/>
      <c r="E752" s="23"/>
      <c r="N752" s="85">
        <f t="shared" si="66"/>
        <v>0</v>
      </c>
      <c r="O752" s="85">
        <f t="shared" si="67"/>
        <v>0</v>
      </c>
      <c r="P752" s="85">
        <f t="shared" si="68"/>
        <v>0</v>
      </c>
      <c r="AD752" s="22" t="str">
        <f t="shared" si="70"/>
        <v/>
      </c>
      <c r="AE752" s="16"/>
      <c r="AF752" s="34"/>
      <c r="AH752" s="22" t="str">
        <f t="shared" si="71"/>
        <v/>
      </c>
      <c r="AI752" s="16"/>
      <c r="AJ752" s="34"/>
      <c r="AK752" s="34"/>
      <c r="AL752" s="34"/>
      <c r="AM752" s="34"/>
      <c r="AN752" s="34"/>
      <c r="AO752" s="34"/>
    </row>
    <row r="753" spans="2:41" x14ac:dyDescent="0.3">
      <c r="B753" s="22" t="str">
        <f t="shared" si="69"/>
        <v/>
      </c>
      <c r="C753" s="16"/>
      <c r="D753" s="23"/>
      <c r="E753" s="23"/>
      <c r="N753" s="85">
        <f t="shared" si="66"/>
        <v>0</v>
      </c>
      <c r="O753" s="85">
        <f t="shared" si="67"/>
        <v>0</v>
      </c>
      <c r="P753" s="85">
        <f t="shared" si="68"/>
        <v>0</v>
      </c>
      <c r="AD753" s="22" t="str">
        <f t="shared" si="70"/>
        <v/>
      </c>
      <c r="AE753" s="16"/>
      <c r="AF753" s="34"/>
      <c r="AH753" s="22" t="str">
        <f t="shared" si="71"/>
        <v/>
      </c>
      <c r="AI753" s="16"/>
      <c r="AJ753" s="34"/>
      <c r="AK753" s="34"/>
      <c r="AL753" s="34"/>
      <c r="AM753" s="34"/>
      <c r="AN753" s="34"/>
      <c r="AO753" s="34"/>
    </row>
    <row r="754" spans="2:41" x14ac:dyDescent="0.3">
      <c r="B754" s="22" t="str">
        <f t="shared" si="69"/>
        <v/>
      </c>
      <c r="C754" s="16"/>
      <c r="D754" s="23"/>
      <c r="E754" s="23"/>
      <c r="N754" s="85">
        <f t="shared" si="66"/>
        <v>0</v>
      </c>
      <c r="O754" s="85">
        <f t="shared" si="67"/>
        <v>0</v>
      </c>
      <c r="P754" s="85">
        <f t="shared" si="68"/>
        <v>0</v>
      </c>
      <c r="AD754" s="22" t="str">
        <f t="shared" si="70"/>
        <v/>
      </c>
      <c r="AE754" s="16"/>
      <c r="AF754" s="34"/>
      <c r="AH754" s="22" t="str">
        <f t="shared" si="71"/>
        <v/>
      </c>
      <c r="AI754" s="16"/>
      <c r="AJ754" s="34"/>
      <c r="AK754" s="34"/>
      <c r="AL754" s="34"/>
      <c r="AM754" s="34"/>
      <c r="AN754" s="34"/>
      <c r="AO754" s="34"/>
    </row>
    <row r="755" spans="2:41" x14ac:dyDescent="0.3">
      <c r="B755" s="22" t="str">
        <f t="shared" si="69"/>
        <v/>
      </c>
      <c r="C755" s="16"/>
      <c r="D755" s="23"/>
      <c r="E755" s="23"/>
      <c r="N755" s="85">
        <f t="shared" si="66"/>
        <v>0</v>
      </c>
      <c r="O755" s="85">
        <f t="shared" si="67"/>
        <v>0</v>
      </c>
      <c r="P755" s="85">
        <f t="shared" si="68"/>
        <v>0</v>
      </c>
      <c r="AD755" s="22" t="str">
        <f t="shared" si="70"/>
        <v/>
      </c>
      <c r="AE755" s="16"/>
      <c r="AF755" s="34"/>
      <c r="AH755" s="22" t="str">
        <f t="shared" si="71"/>
        <v/>
      </c>
      <c r="AI755" s="16"/>
      <c r="AJ755" s="34"/>
      <c r="AK755" s="34"/>
      <c r="AL755" s="34"/>
      <c r="AM755" s="34"/>
      <c r="AN755" s="34"/>
      <c r="AO755" s="34"/>
    </row>
    <row r="756" spans="2:41" x14ac:dyDescent="0.3">
      <c r="B756" s="22" t="str">
        <f t="shared" si="69"/>
        <v/>
      </c>
      <c r="C756" s="16"/>
      <c r="D756" s="23"/>
      <c r="E756" s="23"/>
      <c r="N756" s="85">
        <f t="shared" si="66"/>
        <v>0</v>
      </c>
      <c r="O756" s="85">
        <f t="shared" si="67"/>
        <v>0</v>
      </c>
      <c r="P756" s="85">
        <f t="shared" si="68"/>
        <v>0</v>
      </c>
      <c r="AD756" s="22" t="str">
        <f t="shared" si="70"/>
        <v/>
      </c>
      <c r="AE756" s="16"/>
      <c r="AF756" s="34"/>
      <c r="AH756" s="22" t="str">
        <f t="shared" si="71"/>
        <v/>
      </c>
      <c r="AI756" s="16"/>
      <c r="AJ756" s="34"/>
      <c r="AK756" s="34"/>
      <c r="AL756" s="34"/>
      <c r="AM756" s="34"/>
      <c r="AN756" s="34"/>
      <c r="AO756" s="34"/>
    </row>
    <row r="757" spans="2:41" x14ac:dyDescent="0.3">
      <c r="B757" s="22" t="str">
        <f t="shared" si="69"/>
        <v/>
      </c>
      <c r="C757" s="16"/>
      <c r="D757" s="23"/>
      <c r="E757" s="23"/>
      <c r="N757" s="85">
        <f t="shared" si="66"/>
        <v>0</v>
      </c>
      <c r="O757" s="85">
        <f t="shared" si="67"/>
        <v>0</v>
      </c>
      <c r="P757" s="85">
        <f t="shared" si="68"/>
        <v>0</v>
      </c>
      <c r="AD757" s="22" t="str">
        <f t="shared" si="70"/>
        <v/>
      </c>
      <c r="AE757" s="16"/>
      <c r="AF757" s="34"/>
      <c r="AH757" s="22" t="str">
        <f t="shared" si="71"/>
        <v/>
      </c>
      <c r="AI757" s="16"/>
      <c r="AJ757" s="34"/>
      <c r="AK757" s="34"/>
      <c r="AL757" s="34"/>
      <c r="AM757" s="34"/>
      <c r="AN757" s="34"/>
      <c r="AO757" s="34"/>
    </row>
    <row r="758" spans="2:41" x14ac:dyDescent="0.3">
      <c r="B758" s="22" t="str">
        <f t="shared" si="69"/>
        <v/>
      </c>
      <c r="C758" s="16"/>
      <c r="D758" s="23"/>
      <c r="E758" s="23"/>
      <c r="N758" s="85">
        <f t="shared" si="66"/>
        <v>0</v>
      </c>
      <c r="O758" s="85">
        <f t="shared" si="67"/>
        <v>0</v>
      </c>
      <c r="P758" s="85">
        <f t="shared" si="68"/>
        <v>0</v>
      </c>
      <c r="AD758" s="22" t="str">
        <f t="shared" si="70"/>
        <v/>
      </c>
      <c r="AE758" s="16"/>
      <c r="AF758" s="34"/>
      <c r="AH758" s="22" t="str">
        <f t="shared" si="71"/>
        <v/>
      </c>
      <c r="AI758" s="16"/>
      <c r="AJ758" s="34"/>
      <c r="AK758" s="34"/>
      <c r="AL758" s="34"/>
      <c r="AM758" s="34"/>
      <c r="AN758" s="34"/>
      <c r="AO758" s="34"/>
    </row>
    <row r="759" spans="2:41" x14ac:dyDescent="0.3">
      <c r="B759" s="22" t="str">
        <f t="shared" si="69"/>
        <v/>
      </c>
      <c r="C759" s="16"/>
      <c r="D759" s="23"/>
      <c r="E759" s="23"/>
      <c r="N759" s="85">
        <f t="shared" si="66"/>
        <v>0</v>
      </c>
      <c r="O759" s="85">
        <f t="shared" si="67"/>
        <v>0</v>
      </c>
      <c r="P759" s="85">
        <f t="shared" si="68"/>
        <v>0</v>
      </c>
      <c r="AD759" s="22" t="str">
        <f t="shared" si="70"/>
        <v/>
      </c>
      <c r="AE759" s="16"/>
      <c r="AF759" s="34"/>
      <c r="AH759" s="22" t="str">
        <f t="shared" si="71"/>
        <v/>
      </c>
      <c r="AI759" s="16"/>
      <c r="AJ759" s="34"/>
      <c r="AK759" s="34"/>
      <c r="AL759" s="34"/>
      <c r="AM759" s="34"/>
      <c r="AN759" s="34"/>
      <c r="AO759" s="34"/>
    </row>
    <row r="760" spans="2:41" x14ac:dyDescent="0.3">
      <c r="B760" s="22" t="str">
        <f t="shared" si="69"/>
        <v/>
      </c>
      <c r="C760" s="16"/>
      <c r="D760" s="23"/>
      <c r="E760" s="23"/>
      <c r="N760" s="85">
        <f t="shared" si="66"/>
        <v>0</v>
      </c>
      <c r="O760" s="85">
        <f t="shared" si="67"/>
        <v>0</v>
      </c>
      <c r="P760" s="85">
        <f t="shared" si="68"/>
        <v>0</v>
      </c>
      <c r="AD760" s="22" t="str">
        <f t="shared" si="70"/>
        <v/>
      </c>
      <c r="AE760" s="16"/>
      <c r="AF760" s="34"/>
      <c r="AH760" s="22" t="str">
        <f t="shared" si="71"/>
        <v/>
      </c>
      <c r="AI760" s="16"/>
      <c r="AJ760" s="34"/>
      <c r="AK760" s="34"/>
      <c r="AL760" s="34"/>
      <c r="AM760" s="34"/>
      <c r="AN760" s="34"/>
      <c r="AO760" s="34"/>
    </row>
    <row r="761" spans="2:41" x14ac:dyDescent="0.3">
      <c r="B761" s="22" t="str">
        <f t="shared" si="69"/>
        <v/>
      </c>
      <c r="C761" s="16"/>
      <c r="D761" s="23"/>
      <c r="E761" s="23"/>
      <c r="N761" s="85">
        <f t="shared" si="66"/>
        <v>0</v>
      </c>
      <c r="O761" s="85">
        <f t="shared" si="67"/>
        <v>0</v>
      </c>
      <c r="P761" s="85">
        <f t="shared" si="68"/>
        <v>0</v>
      </c>
      <c r="AD761" s="22" t="str">
        <f t="shared" si="70"/>
        <v/>
      </c>
      <c r="AE761" s="16"/>
      <c r="AF761" s="34"/>
      <c r="AH761" s="22" t="str">
        <f t="shared" si="71"/>
        <v/>
      </c>
      <c r="AI761" s="16"/>
      <c r="AJ761" s="34"/>
      <c r="AK761" s="34"/>
      <c r="AL761" s="34"/>
      <c r="AM761" s="34"/>
      <c r="AN761" s="34"/>
      <c r="AO761" s="34"/>
    </row>
    <row r="762" spans="2:41" x14ac:dyDescent="0.3">
      <c r="B762" s="22" t="str">
        <f t="shared" si="69"/>
        <v/>
      </c>
      <c r="C762" s="16"/>
      <c r="D762" s="23"/>
      <c r="E762" s="23"/>
      <c r="N762" s="85">
        <f t="shared" si="66"/>
        <v>0</v>
      </c>
      <c r="O762" s="85">
        <f t="shared" si="67"/>
        <v>0</v>
      </c>
      <c r="P762" s="85">
        <f t="shared" si="68"/>
        <v>0</v>
      </c>
      <c r="AD762" s="22" t="str">
        <f t="shared" si="70"/>
        <v/>
      </c>
      <c r="AE762" s="16"/>
      <c r="AF762" s="34"/>
      <c r="AH762" s="22" t="str">
        <f t="shared" si="71"/>
        <v/>
      </c>
      <c r="AI762" s="16"/>
      <c r="AJ762" s="34"/>
      <c r="AK762" s="34"/>
      <c r="AL762" s="34"/>
      <c r="AM762" s="34"/>
      <c r="AN762" s="34"/>
      <c r="AO762" s="34"/>
    </row>
    <row r="763" spans="2:41" x14ac:dyDescent="0.3">
      <c r="B763" s="22" t="str">
        <f t="shared" si="69"/>
        <v/>
      </c>
      <c r="C763" s="16"/>
      <c r="D763" s="23"/>
      <c r="E763" s="23"/>
      <c r="N763" s="85">
        <f t="shared" si="66"/>
        <v>0</v>
      </c>
      <c r="O763" s="85">
        <f t="shared" si="67"/>
        <v>0</v>
      </c>
      <c r="P763" s="85">
        <f t="shared" si="68"/>
        <v>0</v>
      </c>
      <c r="AD763" s="22" t="str">
        <f t="shared" si="70"/>
        <v/>
      </c>
      <c r="AE763" s="16"/>
      <c r="AF763" s="34"/>
      <c r="AH763" s="22" t="str">
        <f t="shared" si="71"/>
        <v/>
      </c>
      <c r="AI763" s="16"/>
      <c r="AJ763" s="34"/>
      <c r="AK763" s="34"/>
      <c r="AL763" s="34"/>
      <c r="AM763" s="34"/>
      <c r="AN763" s="34"/>
      <c r="AO763" s="34"/>
    </row>
    <row r="764" spans="2:41" x14ac:dyDescent="0.3">
      <c r="B764" s="22" t="str">
        <f t="shared" si="69"/>
        <v/>
      </c>
      <c r="C764" s="16"/>
      <c r="D764" s="23"/>
      <c r="E764" s="23"/>
      <c r="N764" s="85">
        <f t="shared" si="66"/>
        <v>0</v>
      </c>
      <c r="O764" s="85">
        <f t="shared" si="67"/>
        <v>0</v>
      </c>
      <c r="P764" s="85">
        <f t="shared" si="68"/>
        <v>0</v>
      </c>
      <c r="AD764" s="22" t="str">
        <f t="shared" si="70"/>
        <v/>
      </c>
      <c r="AE764" s="16"/>
      <c r="AF764" s="34"/>
      <c r="AH764" s="22" t="str">
        <f t="shared" si="71"/>
        <v/>
      </c>
      <c r="AI764" s="16"/>
      <c r="AJ764" s="34"/>
      <c r="AK764" s="34"/>
      <c r="AL764" s="34"/>
      <c r="AM764" s="34"/>
      <c r="AN764" s="34"/>
      <c r="AO764" s="34"/>
    </row>
    <row r="765" spans="2:41" x14ac:dyDescent="0.3">
      <c r="B765" s="22" t="str">
        <f t="shared" si="69"/>
        <v/>
      </c>
      <c r="C765" s="16"/>
      <c r="D765" s="23"/>
      <c r="E765" s="23"/>
      <c r="N765" s="85">
        <f t="shared" si="66"/>
        <v>0</v>
      </c>
      <c r="O765" s="85">
        <f t="shared" si="67"/>
        <v>0</v>
      </c>
      <c r="P765" s="85">
        <f t="shared" si="68"/>
        <v>0</v>
      </c>
      <c r="AD765" s="22" t="str">
        <f t="shared" si="70"/>
        <v/>
      </c>
      <c r="AE765" s="16"/>
      <c r="AF765" s="34"/>
      <c r="AH765" s="22" t="str">
        <f t="shared" si="71"/>
        <v/>
      </c>
      <c r="AI765" s="16"/>
      <c r="AJ765" s="34"/>
      <c r="AK765" s="34"/>
      <c r="AL765" s="34"/>
      <c r="AM765" s="34"/>
      <c r="AN765" s="34"/>
      <c r="AO765" s="34"/>
    </row>
    <row r="766" spans="2:41" x14ac:dyDescent="0.3">
      <c r="B766" s="22" t="str">
        <f t="shared" si="69"/>
        <v/>
      </c>
      <c r="C766" s="16"/>
      <c r="D766" s="23"/>
      <c r="E766" s="23"/>
      <c r="N766" s="85">
        <f t="shared" si="66"/>
        <v>0</v>
      </c>
      <c r="O766" s="85">
        <f t="shared" si="67"/>
        <v>0</v>
      </c>
      <c r="P766" s="85">
        <f t="shared" si="68"/>
        <v>0</v>
      </c>
      <c r="AD766" s="22" t="str">
        <f t="shared" si="70"/>
        <v/>
      </c>
      <c r="AE766" s="16"/>
      <c r="AF766" s="34"/>
      <c r="AH766" s="22" t="str">
        <f t="shared" si="71"/>
        <v/>
      </c>
      <c r="AI766" s="16"/>
      <c r="AJ766" s="34"/>
      <c r="AK766" s="34"/>
      <c r="AL766" s="34"/>
      <c r="AM766" s="34"/>
      <c r="AN766" s="34"/>
      <c r="AO766" s="34"/>
    </row>
    <row r="767" spans="2:41" x14ac:dyDescent="0.3">
      <c r="B767" s="22" t="str">
        <f t="shared" si="69"/>
        <v/>
      </c>
      <c r="C767" s="16"/>
      <c r="D767" s="23"/>
      <c r="E767" s="23"/>
      <c r="N767" s="85">
        <f t="shared" si="66"/>
        <v>0</v>
      </c>
      <c r="O767" s="85">
        <f t="shared" si="67"/>
        <v>0</v>
      </c>
      <c r="P767" s="85">
        <f t="shared" si="68"/>
        <v>0</v>
      </c>
      <c r="AD767" s="22" t="str">
        <f t="shared" si="70"/>
        <v/>
      </c>
      <c r="AE767" s="16"/>
      <c r="AF767" s="34"/>
      <c r="AH767" s="22" t="str">
        <f t="shared" si="71"/>
        <v/>
      </c>
      <c r="AI767" s="16"/>
      <c r="AJ767" s="34"/>
      <c r="AK767" s="34"/>
      <c r="AL767" s="34"/>
      <c r="AM767" s="34"/>
      <c r="AN767" s="34"/>
      <c r="AO767" s="34"/>
    </row>
    <row r="768" spans="2:41" x14ac:dyDescent="0.3">
      <c r="B768" s="22" t="str">
        <f t="shared" si="69"/>
        <v/>
      </c>
      <c r="C768" s="16"/>
      <c r="D768" s="23"/>
      <c r="E768" s="23"/>
      <c r="N768" s="85">
        <f t="shared" si="66"/>
        <v>0</v>
      </c>
      <c r="O768" s="85">
        <f t="shared" si="67"/>
        <v>0</v>
      </c>
      <c r="P768" s="85">
        <f t="shared" si="68"/>
        <v>0</v>
      </c>
      <c r="AD768" s="22" t="str">
        <f t="shared" si="70"/>
        <v/>
      </c>
      <c r="AE768" s="16"/>
      <c r="AF768" s="34"/>
      <c r="AH768" s="22" t="str">
        <f t="shared" si="71"/>
        <v/>
      </c>
      <c r="AI768" s="16"/>
      <c r="AJ768" s="34"/>
      <c r="AK768" s="34"/>
      <c r="AL768" s="34"/>
      <c r="AM768" s="34"/>
      <c r="AN768" s="34"/>
      <c r="AO768" s="34"/>
    </row>
    <row r="769" spans="2:41" x14ac:dyDescent="0.3">
      <c r="B769" s="22" t="str">
        <f t="shared" si="69"/>
        <v/>
      </c>
      <c r="C769" s="16"/>
      <c r="D769" s="23"/>
      <c r="E769" s="23"/>
      <c r="N769" s="85">
        <f t="shared" si="66"/>
        <v>0</v>
      </c>
      <c r="O769" s="85">
        <f t="shared" si="67"/>
        <v>0</v>
      </c>
      <c r="P769" s="85">
        <f t="shared" si="68"/>
        <v>0</v>
      </c>
      <c r="AD769" s="22" t="str">
        <f t="shared" si="70"/>
        <v/>
      </c>
      <c r="AE769" s="16"/>
      <c r="AF769" s="34"/>
      <c r="AH769" s="22" t="str">
        <f t="shared" si="71"/>
        <v/>
      </c>
      <c r="AI769" s="16"/>
      <c r="AJ769" s="34"/>
      <c r="AK769" s="34"/>
      <c r="AL769" s="34"/>
      <c r="AM769" s="34"/>
      <c r="AN769" s="34"/>
      <c r="AO769" s="34"/>
    </row>
    <row r="770" spans="2:41" x14ac:dyDescent="0.3">
      <c r="B770" s="22" t="str">
        <f t="shared" si="69"/>
        <v/>
      </c>
      <c r="C770" s="16"/>
      <c r="D770" s="23"/>
      <c r="E770" s="23"/>
      <c r="N770" s="85">
        <f t="shared" si="66"/>
        <v>0</v>
      </c>
      <c r="O770" s="85">
        <f t="shared" si="67"/>
        <v>0</v>
      </c>
      <c r="P770" s="85">
        <f t="shared" si="68"/>
        <v>0</v>
      </c>
      <c r="AD770" s="22" t="str">
        <f t="shared" si="70"/>
        <v/>
      </c>
      <c r="AE770" s="16"/>
      <c r="AF770" s="34"/>
      <c r="AH770" s="22" t="str">
        <f t="shared" si="71"/>
        <v/>
      </c>
      <c r="AI770" s="16"/>
      <c r="AJ770" s="34"/>
      <c r="AK770" s="34"/>
      <c r="AL770" s="34"/>
      <c r="AM770" s="34"/>
      <c r="AN770" s="34"/>
      <c r="AO770" s="34"/>
    </row>
    <row r="771" spans="2:41" x14ac:dyDescent="0.3">
      <c r="B771" s="22" t="str">
        <f t="shared" si="69"/>
        <v/>
      </c>
      <c r="C771" s="16"/>
      <c r="D771" s="23"/>
      <c r="E771" s="23"/>
      <c r="N771" s="85">
        <f t="shared" si="66"/>
        <v>0</v>
      </c>
      <c r="O771" s="85">
        <f t="shared" si="67"/>
        <v>0</v>
      </c>
      <c r="P771" s="85">
        <f t="shared" si="68"/>
        <v>0</v>
      </c>
      <c r="AD771" s="22" t="str">
        <f t="shared" si="70"/>
        <v/>
      </c>
      <c r="AE771" s="16"/>
      <c r="AF771" s="34"/>
      <c r="AH771" s="22" t="str">
        <f t="shared" si="71"/>
        <v/>
      </c>
      <c r="AI771" s="16"/>
      <c r="AJ771" s="34"/>
      <c r="AK771" s="34"/>
      <c r="AL771" s="34"/>
      <c r="AM771" s="34"/>
      <c r="AN771" s="34"/>
      <c r="AO771" s="34"/>
    </row>
    <row r="772" spans="2:41" x14ac:dyDescent="0.3">
      <c r="B772" s="22" t="str">
        <f t="shared" si="69"/>
        <v/>
      </c>
      <c r="C772" s="16"/>
      <c r="D772" s="23"/>
      <c r="E772" s="23"/>
      <c r="N772" s="85">
        <f t="shared" si="66"/>
        <v>0</v>
      </c>
      <c r="O772" s="85">
        <f t="shared" si="67"/>
        <v>0</v>
      </c>
      <c r="P772" s="85">
        <f t="shared" si="68"/>
        <v>0</v>
      </c>
      <c r="AD772" s="22" t="str">
        <f t="shared" si="70"/>
        <v/>
      </c>
      <c r="AE772" s="16"/>
      <c r="AF772" s="34"/>
      <c r="AH772" s="22" t="str">
        <f t="shared" si="71"/>
        <v/>
      </c>
      <c r="AI772" s="16"/>
      <c r="AJ772" s="34"/>
      <c r="AK772" s="34"/>
      <c r="AL772" s="34"/>
      <c r="AM772" s="34"/>
      <c r="AN772" s="34"/>
      <c r="AO772" s="34"/>
    </row>
    <row r="773" spans="2:41" x14ac:dyDescent="0.3">
      <c r="B773" s="22" t="str">
        <f t="shared" si="69"/>
        <v/>
      </c>
      <c r="C773" s="16"/>
      <c r="D773" s="23"/>
      <c r="E773" s="23"/>
      <c r="N773" s="85">
        <f t="shared" si="66"/>
        <v>0</v>
      </c>
      <c r="O773" s="85">
        <f t="shared" si="67"/>
        <v>0</v>
      </c>
      <c r="P773" s="85">
        <f t="shared" si="68"/>
        <v>0</v>
      </c>
      <c r="AD773" s="22" t="str">
        <f t="shared" si="70"/>
        <v/>
      </c>
      <c r="AE773" s="16"/>
      <c r="AF773" s="34"/>
      <c r="AH773" s="22" t="str">
        <f t="shared" si="71"/>
        <v/>
      </c>
      <c r="AI773" s="16"/>
      <c r="AJ773" s="34"/>
      <c r="AK773" s="34"/>
      <c r="AL773" s="34"/>
      <c r="AM773" s="34"/>
      <c r="AN773" s="34"/>
      <c r="AO773" s="34"/>
    </row>
    <row r="774" spans="2:41" x14ac:dyDescent="0.3">
      <c r="B774" s="22" t="str">
        <f t="shared" si="69"/>
        <v/>
      </c>
      <c r="C774" s="16"/>
      <c r="D774" s="23"/>
      <c r="E774" s="23"/>
      <c r="N774" s="85">
        <f t="shared" si="66"/>
        <v>0</v>
      </c>
      <c r="O774" s="85">
        <f t="shared" si="67"/>
        <v>0</v>
      </c>
      <c r="P774" s="85">
        <f t="shared" si="68"/>
        <v>0</v>
      </c>
      <c r="AD774" s="22" t="str">
        <f t="shared" si="70"/>
        <v/>
      </c>
      <c r="AE774" s="16"/>
      <c r="AF774" s="34"/>
      <c r="AH774" s="22" t="str">
        <f t="shared" si="71"/>
        <v/>
      </c>
      <c r="AI774" s="16"/>
      <c r="AJ774" s="34"/>
      <c r="AK774" s="34"/>
      <c r="AL774" s="34"/>
      <c r="AM774" s="34"/>
      <c r="AN774" s="34"/>
      <c r="AO774" s="34"/>
    </row>
    <row r="775" spans="2:41" x14ac:dyDescent="0.3">
      <c r="B775" s="22" t="str">
        <f t="shared" si="69"/>
        <v/>
      </c>
      <c r="C775" s="16"/>
      <c r="D775" s="23"/>
      <c r="E775" s="23"/>
      <c r="N775" s="85">
        <f t="shared" si="66"/>
        <v>0</v>
      </c>
      <c r="O775" s="85">
        <f t="shared" si="67"/>
        <v>0</v>
      </c>
      <c r="P775" s="85">
        <f t="shared" si="68"/>
        <v>0</v>
      </c>
      <c r="AD775" s="22" t="str">
        <f t="shared" si="70"/>
        <v/>
      </c>
      <c r="AE775" s="16"/>
      <c r="AF775" s="34"/>
      <c r="AH775" s="22" t="str">
        <f t="shared" si="71"/>
        <v/>
      </c>
      <c r="AI775" s="16"/>
      <c r="AJ775" s="34"/>
      <c r="AK775" s="34"/>
      <c r="AL775" s="34"/>
      <c r="AM775" s="34"/>
      <c r="AN775" s="34"/>
      <c r="AO775" s="34"/>
    </row>
    <row r="776" spans="2:41" x14ac:dyDescent="0.3">
      <c r="B776" s="22" t="str">
        <f t="shared" si="69"/>
        <v/>
      </c>
      <c r="C776" s="16"/>
      <c r="D776" s="23"/>
      <c r="E776" s="23"/>
      <c r="N776" s="85">
        <f t="shared" si="66"/>
        <v>0</v>
      </c>
      <c r="O776" s="85">
        <f t="shared" si="67"/>
        <v>0</v>
      </c>
      <c r="P776" s="85">
        <f t="shared" si="68"/>
        <v>0</v>
      </c>
      <c r="AD776" s="22" t="str">
        <f t="shared" si="70"/>
        <v/>
      </c>
      <c r="AE776" s="16"/>
      <c r="AF776" s="34"/>
      <c r="AH776" s="22" t="str">
        <f t="shared" si="71"/>
        <v/>
      </c>
      <c r="AI776" s="16"/>
      <c r="AJ776" s="34"/>
      <c r="AK776" s="34"/>
      <c r="AL776" s="34"/>
      <c r="AM776" s="34"/>
      <c r="AN776" s="34"/>
      <c r="AO776" s="34"/>
    </row>
    <row r="777" spans="2:41" x14ac:dyDescent="0.3">
      <c r="B777" s="22" t="str">
        <f t="shared" si="69"/>
        <v/>
      </c>
      <c r="C777" s="16"/>
      <c r="D777" s="23"/>
      <c r="E777" s="23"/>
      <c r="N777" s="85">
        <f t="shared" si="66"/>
        <v>0</v>
      </c>
      <c r="O777" s="85">
        <f t="shared" si="67"/>
        <v>0</v>
      </c>
      <c r="P777" s="85">
        <f t="shared" si="68"/>
        <v>0</v>
      </c>
      <c r="AD777" s="22" t="str">
        <f t="shared" si="70"/>
        <v/>
      </c>
      <c r="AE777" s="16"/>
      <c r="AF777" s="34"/>
      <c r="AH777" s="22" t="str">
        <f t="shared" si="71"/>
        <v/>
      </c>
      <c r="AI777" s="16"/>
      <c r="AJ777" s="34"/>
      <c r="AK777" s="34"/>
      <c r="AL777" s="34"/>
      <c r="AM777" s="34"/>
      <c r="AN777" s="34"/>
      <c r="AO777" s="34"/>
    </row>
    <row r="778" spans="2:41" x14ac:dyDescent="0.3">
      <c r="B778" s="22" t="str">
        <f t="shared" si="69"/>
        <v/>
      </c>
      <c r="C778" s="16"/>
      <c r="D778" s="23"/>
      <c r="E778" s="23"/>
      <c r="N778" s="85">
        <f t="shared" si="66"/>
        <v>0</v>
      </c>
      <c r="O778" s="85">
        <f t="shared" si="67"/>
        <v>0</v>
      </c>
      <c r="P778" s="85">
        <f t="shared" si="68"/>
        <v>0</v>
      </c>
      <c r="AD778" s="22" t="str">
        <f t="shared" si="70"/>
        <v/>
      </c>
      <c r="AE778" s="16"/>
      <c r="AF778" s="34"/>
      <c r="AH778" s="22" t="str">
        <f t="shared" si="71"/>
        <v/>
      </c>
      <c r="AI778" s="16"/>
      <c r="AJ778" s="34"/>
      <c r="AK778" s="34"/>
      <c r="AL778" s="34"/>
      <c r="AM778" s="34"/>
      <c r="AN778" s="34"/>
      <c r="AO778" s="34"/>
    </row>
    <row r="779" spans="2:41" x14ac:dyDescent="0.3">
      <c r="B779" s="22" t="str">
        <f t="shared" si="69"/>
        <v/>
      </c>
      <c r="C779" s="16"/>
      <c r="D779" s="23"/>
      <c r="E779" s="23"/>
      <c r="N779" s="85">
        <f t="shared" si="66"/>
        <v>0</v>
      </c>
      <c r="O779" s="85">
        <f t="shared" si="67"/>
        <v>0</v>
      </c>
      <c r="P779" s="85">
        <f t="shared" si="68"/>
        <v>0</v>
      </c>
      <c r="AD779" s="22" t="str">
        <f t="shared" si="70"/>
        <v/>
      </c>
      <c r="AE779" s="16"/>
      <c r="AF779" s="34"/>
      <c r="AH779" s="22" t="str">
        <f t="shared" si="71"/>
        <v/>
      </c>
      <c r="AI779" s="16"/>
      <c r="AJ779" s="34"/>
      <c r="AK779" s="34"/>
      <c r="AL779" s="34"/>
      <c r="AM779" s="34"/>
      <c r="AN779" s="34"/>
      <c r="AO779" s="34"/>
    </row>
    <row r="780" spans="2:41" x14ac:dyDescent="0.3">
      <c r="B780" s="22" t="str">
        <f t="shared" si="69"/>
        <v/>
      </c>
      <c r="C780" s="16"/>
      <c r="D780" s="23"/>
      <c r="E780" s="23"/>
      <c r="N780" s="85">
        <f t="shared" si="66"/>
        <v>0</v>
      </c>
      <c r="O780" s="85">
        <f t="shared" si="67"/>
        <v>0</v>
      </c>
      <c r="P780" s="85">
        <f t="shared" si="68"/>
        <v>0</v>
      </c>
      <c r="AD780" s="22" t="str">
        <f t="shared" si="70"/>
        <v/>
      </c>
      <c r="AE780" s="16"/>
      <c r="AF780" s="34"/>
      <c r="AH780" s="22" t="str">
        <f t="shared" si="71"/>
        <v/>
      </c>
      <c r="AI780" s="16"/>
      <c r="AJ780" s="34"/>
      <c r="AK780" s="34"/>
      <c r="AL780" s="34"/>
      <c r="AM780" s="34"/>
      <c r="AN780" s="34"/>
      <c r="AO780" s="34"/>
    </row>
    <row r="781" spans="2:41" x14ac:dyDescent="0.3">
      <c r="B781" s="22" t="str">
        <f t="shared" si="69"/>
        <v/>
      </c>
      <c r="C781" s="16"/>
      <c r="D781" s="23"/>
      <c r="E781" s="23"/>
      <c r="N781" s="85">
        <f t="shared" si="66"/>
        <v>0</v>
      </c>
      <c r="O781" s="85">
        <f t="shared" si="67"/>
        <v>0</v>
      </c>
      <c r="P781" s="85">
        <f t="shared" si="68"/>
        <v>0</v>
      </c>
      <c r="AD781" s="22" t="str">
        <f t="shared" si="70"/>
        <v/>
      </c>
      <c r="AE781" s="16"/>
      <c r="AF781" s="34"/>
      <c r="AH781" s="22" t="str">
        <f t="shared" si="71"/>
        <v/>
      </c>
      <c r="AI781" s="16"/>
      <c r="AJ781" s="34"/>
      <c r="AK781" s="34"/>
      <c r="AL781" s="34"/>
      <c r="AM781" s="34"/>
      <c r="AN781" s="34"/>
      <c r="AO781" s="34"/>
    </row>
    <row r="782" spans="2:41" x14ac:dyDescent="0.3">
      <c r="B782" s="22" t="str">
        <f t="shared" si="69"/>
        <v/>
      </c>
      <c r="C782" s="16"/>
      <c r="D782" s="23"/>
      <c r="E782" s="23"/>
      <c r="N782" s="85">
        <f t="shared" ref="N782:N845" si="72">C782*E782</f>
        <v>0</v>
      </c>
      <c r="O782" s="85">
        <f t="shared" ref="O782:O845" si="73">MIN(N782,C782*ROUND($O$13,0))</f>
        <v>0</v>
      </c>
      <c r="P782" s="85">
        <f t="shared" ref="P782:P845" si="74">MIN(N782,C782*ROUND($P$13,0))</f>
        <v>0</v>
      </c>
      <c r="AD782" s="22" t="str">
        <f t="shared" si="70"/>
        <v/>
      </c>
      <c r="AE782" s="16"/>
      <c r="AF782" s="34"/>
      <c r="AH782" s="22" t="str">
        <f t="shared" si="71"/>
        <v/>
      </c>
      <c r="AI782" s="16"/>
      <c r="AJ782" s="34"/>
      <c r="AK782" s="34"/>
      <c r="AL782" s="34"/>
      <c r="AM782" s="34"/>
      <c r="AN782" s="34"/>
      <c r="AO782" s="34"/>
    </row>
    <row r="783" spans="2:41" x14ac:dyDescent="0.3">
      <c r="B783" s="22" t="str">
        <f t="shared" si="69"/>
        <v/>
      </c>
      <c r="C783" s="16"/>
      <c r="D783" s="23"/>
      <c r="E783" s="23"/>
      <c r="N783" s="85">
        <f t="shared" si="72"/>
        <v>0</v>
      </c>
      <c r="O783" s="85">
        <f t="shared" si="73"/>
        <v>0</v>
      </c>
      <c r="P783" s="85">
        <f t="shared" si="74"/>
        <v>0</v>
      </c>
      <c r="AD783" s="22" t="str">
        <f t="shared" si="70"/>
        <v/>
      </c>
      <c r="AE783" s="16"/>
      <c r="AF783" s="34"/>
      <c r="AH783" s="22" t="str">
        <f t="shared" si="71"/>
        <v/>
      </c>
      <c r="AI783" s="16"/>
      <c r="AJ783" s="34"/>
      <c r="AK783" s="34"/>
      <c r="AL783" s="34"/>
      <c r="AM783" s="34"/>
      <c r="AN783" s="34"/>
      <c r="AO783" s="34"/>
    </row>
    <row r="784" spans="2:41" x14ac:dyDescent="0.3">
      <c r="B784" s="22" t="str">
        <f t="shared" si="69"/>
        <v/>
      </c>
      <c r="C784" s="16"/>
      <c r="D784" s="23"/>
      <c r="E784" s="23"/>
      <c r="N784" s="85">
        <f t="shared" si="72"/>
        <v>0</v>
      </c>
      <c r="O784" s="85">
        <f t="shared" si="73"/>
        <v>0</v>
      </c>
      <c r="P784" s="85">
        <f t="shared" si="74"/>
        <v>0</v>
      </c>
      <c r="AD784" s="22" t="str">
        <f t="shared" si="70"/>
        <v/>
      </c>
      <c r="AE784" s="16"/>
      <c r="AF784" s="34"/>
      <c r="AH784" s="22" t="str">
        <f t="shared" si="71"/>
        <v/>
      </c>
      <c r="AI784" s="16"/>
      <c r="AJ784" s="34"/>
      <c r="AK784" s="34"/>
      <c r="AL784" s="34"/>
      <c r="AM784" s="34"/>
      <c r="AN784" s="34"/>
      <c r="AO784" s="34"/>
    </row>
    <row r="785" spans="2:41" x14ac:dyDescent="0.3">
      <c r="B785" s="22" t="str">
        <f t="shared" ref="B785:B848" si="75">IF(C785="","",B784+C785)</f>
        <v/>
      </c>
      <c r="C785" s="16"/>
      <c r="D785" s="23"/>
      <c r="E785" s="23"/>
      <c r="N785" s="85">
        <f t="shared" si="72"/>
        <v>0</v>
      </c>
      <c r="O785" s="85">
        <f t="shared" si="73"/>
        <v>0</v>
      </c>
      <c r="P785" s="85">
        <f t="shared" si="74"/>
        <v>0</v>
      </c>
      <c r="AD785" s="22" t="str">
        <f t="shared" si="70"/>
        <v/>
      </c>
      <c r="AE785" s="16"/>
      <c r="AF785" s="34"/>
      <c r="AH785" s="22" t="str">
        <f t="shared" si="71"/>
        <v/>
      </c>
      <c r="AI785" s="16"/>
      <c r="AJ785" s="34"/>
      <c r="AK785" s="34"/>
      <c r="AL785" s="34"/>
      <c r="AM785" s="34"/>
      <c r="AN785" s="34"/>
      <c r="AO785" s="34"/>
    </row>
    <row r="786" spans="2:41" x14ac:dyDescent="0.3">
      <c r="B786" s="22" t="str">
        <f t="shared" si="75"/>
        <v/>
      </c>
      <c r="C786" s="16"/>
      <c r="D786" s="23"/>
      <c r="E786" s="23"/>
      <c r="N786" s="85">
        <f t="shared" si="72"/>
        <v>0</v>
      </c>
      <c r="O786" s="85">
        <f t="shared" si="73"/>
        <v>0</v>
      </c>
      <c r="P786" s="85">
        <f t="shared" si="74"/>
        <v>0</v>
      </c>
      <c r="AD786" s="22" t="str">
        <f t="shared" si="70"/>
        <v/>
      </c>
      <c r="AE786" s="16"/>
      <c r="AF786" s="34"/>
      <c r="AH786" s="22" t="str">
        <f t="shared" si="71"/>
        <v/>
      </c>
      <c r="AI786" s="16"/>
      <c r="AJ786" s="34"/>
      <c r="AK786" s="34"/>
      <c r="AL786" s="34"/>
      <c r="AM786" s="34"/>
      <c r="AN786" s="34"/>
      <c r="AO786" s="34"/>
    </row>
    <row r="787" spans="2:41" x14ac:dyDescent="0.3">
      <c r="B787" s="22" t="str">
        <f t="shared" si="75"/>
        <v/>
      </c>
      <c r="C787" s="16"/>
      <c r="D787" s="23"/>
      <c r="E787" s="23"/>
      <c r="N787" s="85">
        <f t="shared" si="72"/>
        <v>0</v>
      </c>
      <c r="O787" s="85">
        <f t="shared" si="73"/>
        <v>0</v>
      </c>
      <c r="P787" s="85">
        <f t="shared" si="74"/>
        <v>0</v>
      </c>
      <c r="AD787" s="22" t="str">
        <f t="shared" ref="AD787:AD850" si="76">IF(AE787="","",AD786+AE787)</f>
        <v/>
      </c>
      <c r="AE787" s="16"/>
      <c r="AF787" s="34"/>
      <c r="AH787" s="22" t="str">
        <f t="shared" ref="AH787:AH850" si="77">IF(AI787="","",AH786+AI787)</f>
        <v/>
      </c>
      <c r="AI787" s="16"/>
      <c r="AJ787" s="34"/>
      <c r="AK787" s="34"/>
      <c r="AL787" s="34"/>
      <c r="AM787" s="34"/>
      <c r="AN787" s="34"/>
      <c r="AO787" s="34"/>
    </row>
    <row r="788" spans="2:41" x14ac:dyDescent="0.3">
      <c r="B788" s="22" t="str">
        <f t="shared" si="75"/>
        <v/>
      </c>
      <c r="C788" s="16"/>
      <c r="D788" s="23"/>
      <c r="E788" s="23"/>
      <c r="N788" s="85">
        <f t="shared" si="72"/>
        <v>0</v>
      </c>
      <c r="O788" s="85">
        <f t="shared" si="73"/>
        <v>0</v>
      </c>
      <c r="P788" s="85">
        <f t="shared" si="74"/>
        <v>0</v>
      </c>
      <c r="AD788" s="22" t="str">
        <f t="shared" si="76"/>
        <v/>
      </c>
      <c r="AE788" s="16"/>
      <c r="AF788" s="34"/>
      <c r="AH788" s="22" t="str">
        <f t="shared" si="77"/>
        <v/>
      </c>
      <c r="AI788" s="16"/>
      <c r="AJ788" s="34"/>
      <c r="AK788" s="34"/>
      <c r="AL788" s="34"/>
      <c r="AM788" s="34"/>
      <c r="AN788" s="34"/>
      <c r="AO788" s="34"/>
    </row>
    <row r="789" spans="2:41" x14ac:dyDescent="0.3">
      <c r="B789" s="22" t="str">
        <f t="shared" si="75"/>
        <v/>
      </c>
      <c r="C789" s="16"/>
      <c r="D789" s="23"/>
      <c r="E789" s="23"/>
      <c r="N789" s="85">
        <f t="shared" si="72"/>
        <v>0</v>
      </c>
      <c r="O789" s="85">
        <f t="shared" si="73"/>
        <v>0</v>
      </c>
      <c r="P789" s="85">
        <f t="shared" si="74"/>
        <v>0</v>
      </c>
      <c r="AD789" s="22" t="str">
        <f t="shared" si="76"/>
        <v/>
      </c>
      <c r="AE789" s="16"/>
      <c r="AF789" s="34"/>
      <c r="AH789" s="22" t="str">
        <f t="shared" si="77"/>
        <v/>
      </c>
      <c r="AI789" s="16"/>
      <c r="AJ789" s="34"/>
      <c r="AK789" s="34"/>
      <c r="AL789" s="34"/>
      <c r="AM789" s="34"/>
      <c r="AN789" s="34"/>
      <c r="AO789" s="34"/>
    </row>
    <row r="790" spans="2:41" x14ac:dyDescent="0.3">
      <c r="B790" s="22" t="str">
        <f t="shared" si="75"/>
        <v/>
      </c>
      <c r="C790" s="16"/>
      <c r="D790" s="23"/>
      <c r="E790" s="23"/>
      <c r="N790" s="85">
        <f t="shared" si="72"/>
        <v>0</v>
      </c>
      <c r="O790" s="85">
        <f t="shared" si="73"/>
        <v>0</v>
      </c>
      <c r="P790" s="85">
        <f t="shared" si="74"/>
        <v>0</v>
      </c>
      <c r="AD790" s="22" t="str">
        <f t="shared" si="76"/>
        <v/>
      </c>
      <c r="AE790" s="16"/>
      <c r="AF790" s="34"/>
      <c r="AH790" s="22" t="str">
        <f t="shared" si="77"/>
        <v/>
      </c>
      <c r="AI790" s="16"/>
      <c r="AJ790" s="34"/>
      <c r="AK790" s="34"/>
      <c r="AL790" s="34"/>
      <c r="AM790" s="34"/>
      <c r="AN790" s="34"/>
      <c r="AO790" s="34"/>
    </row>
    <row r="791" spans="2:41" x14ac:dyDescent="0.3">
      <c r="B791" s="22" t="str">
        <f t="shared" si="75"/>
        <v/>
      </c>
      <c r="C791" s="16"/>
      <c r="D791" s="23"/>
      <c r="E791" s="23"/>
      <c r="N791" s="85">
        <f t="shared" si="72"/>
        <v>0</v>
      </c>
      <c r="O791" s="85">
        <f t="shared" si="73"/>
        <v>0</v>
      </c>
      <c r="P791" s="85">
        <f t="shared" si="74"/>
        <v>0</v>
      </c>
      <c r="AD791" s="22" t="str">
        <f t="shared" si="76"/>
        <v/>
      </c>
      <c r="AE791" s="16"/>
      <c r="AF791" s="34"/>
      <c r="AH791" s="22" t="str">
        <f t="shared" si="77"/>
        <v/>
      </c>
      <c r="AI791" s="16"/>
      <c r="AJ791" s="34"/>
      <c r="AK791" s="34"/>
      <c r="AL791" s="34"/>
      <c r="AM791" s="34"/>
      <c r="AN791" s="34"/>
      <c r="AO791" s="34"/>
    </row>
    <row r="792" spans="2:41" x14ac:dyDescent="0.3">
      <c r="B792" s="22" t="str">
        <f t="shared" si="75"/>
        <v/>
      </c>
      <c r="C792" s="16"/>
      <c r="D792" s="23"/>
      <c r="E792" s="23"/>
      <c r="N792" s="85">
        <f t="shared" si="72"/>
        <v>0</v>
      </c>
      <c r="O792" s="85">
        <f t="shared" si="73"/>
        <v>0</v>
      </c>
      <c r="P792" s="85">
        <f t="shared" si="74"/>
        <v>0</v>
      </c>
      <c r="AD792" s="22" t="str">
        <f t="shared" si="76"/>
        <v/>
      </c>
      <c r="AE792" s="16"/>
      <c r="AF792" s="34"/>
      <c r="AH792" s="22" t="str">
        <f t="shared" si="77"/>
        <v/>
      </c>
      <c r="AI792" s="16"/>
      <c r="AJ792" s="34"/>
      <c r="AK792" s="34"/>
      <c r="AL792" s="34"/>
      <c r="AM792" s="34"/>
      <c r="AN792" s="34"/>
      <c r="AO792" s="34"/>
    </row>
    <row r="793" spans="2:41" x14ac:dyDescent="0.3">
      <c r="B793" s="22" t="str">
        <f t="shared" si="75"/>
        <v/>
      </c>
      <c r="C793" s="16"/>
      <c r="D793" s="23"/>
      <c r="E793" s="23"/>
      <c r="N793" s="85">
        <f t="shared" si="72"/>
        <v>0</v>
      </c>
      <c r="O793" s="85">
        <f t="shared" si="73"/>
        <v>0</v>
      </c>
      <c r="P793" s="85">
        <f t="shared" si="74"/>
        <v>0</v>
      </c>
      <c r="AD793" s="22" t="str">
        <f t="shared" si="76"/>
        <v/>
      </c>
      <c r="AE793" s="16"/>
      <c r="AF793" s="34"/>
      <c r="AH793" s="22" t="str">
        <f t="shared" si="77"/>
        <v/>
      </c>
      <c r="AI793" s="16"/>
      <c r="AJ793" s="34"/>
      <c r="AK793" s="34"/>
      <c r="AL793" s="34"/>
      <c r="AM793" s="34"/>
      <c r="AN793" s="34"/>
      <c r="AO793" s="34"/>
    </row>
    <row r="794" spans="2:41" x14ac:dyDescent="0.3">
      <c r="B794" s="22" t="str">
        <f t="shared" si="75"/>
        <v/>
      </c>
      <c r="C794" s="16"/>
      <c r="D794" s="23"/>
      <c r="E794" s="23"/>
      <c r="N794" s="85">
        <f t="shared" si="72"/>
        <v>0</v>
      </c>
      <c r="O794" s="85">
        <f t="shared" si="73"/>
        <v>0</v>
      </c>
      <c r="P794" s="85">
        <f t="shared" si="74"/>
        <v>0</v>
      </c>
      <c r="AD794" s="22" t="str">
        <f t="shared" si="76"/>
        <v/>
      </c>
      <c r="AE794" s="16"/>
      <c r="AF794" s="34"/>
      <c r="AH794" s="22" t="str">
        <f t="shared" si="77"/>
        <v/>
      </c>
      <c r="AI794" s="16"/>
      <c r="AJ794" s="34"/>
      <c r="AK794" s="34"/>
      <c r="AL794" s="34"/>
      <c r="AM794" s="34"/>
      <c r="AN794" s="34"/>
      <c r="AO794" s="34"/>
    </row>
    <row r="795" spans="2:41" x14ac:dyDescent="0.3">
      <c r="B795" s="22" t="str">
        <f t="shared" si="75"/>
        <v/>
      </c>
      <c r="C795" s="16"/>
      <c r="D795" s="23"/>
      <c r="E795" s="23"/>
      <c r="N795" s="85">
        <f t="shared" si="72"/>
        <v>0</v>
      </c>
      <c r="O795" s="85">
        <f t="shared" si="73"/>
        <v>0</v>
      </c>
      <c r="P795" s="85">
        <f t="shared" si="74"/>
        <v>0</v>
      </c>
      <c r="AD795" s="22" t="str">
        <f t="shared" si="76"/>
        <v/>
      </c>
      <c r="AE795" s="16"/>
      <c r="AF795" s="34"/>
      <c r="AH795" s="22" t="str">
        <f t="shared" si="77"/>
        <v/>
      </c>
      <c r="AI795" s="16"/>
      <c r="AJ795" s="34"/>
      <c r="AK795" s="34"/>
      <c r="AL795" s="34"/>
      <c r="AM795" s="34"/>
      <c r="AN795" s="34"/>
      <c r="AO795" s="34"/>
    </row>
    <row r="796" spans="2:41" x14ac:dyDescent="0.3">
      <c r="B796" s="22" t="str">
        <f t="shared" si="75"/>
        <v/>
      </c>
      <c r="C796" s="16"/>
      <c r="D796" s="23"/>
      <c r="E796" s="23"/>
      <c r="N796" s="85">
        <f t="shared" si="72"/>
        <v>0</v>
      </c>
      <c r="O796" s="85">
        <f t="shared" si="73"/>
        <v>0</v>
      </c>
      <c r="P796" s="85">
        <f t="shared" si="74"/>
        <v>0</v>
      </c>
      <c r="AD796" s="22" t="str">
        <f t="shared" si="76"/>
        <v/>
      </c>
      <c r="AE796" s="16"/>
      <c r="AF796" s="34"/>
      <c r="AH796" s="22" t="str">
        <f t="shared" si="77"/>
        <v/>
      </c>
      <c r="AI796" s="16"/>
      <c r="AJ796" s="34"/>
      <c r="AK796" s="34"/>
      <c r="AL796" s="34"/>
      <c r="AM796" s="34"/>
      <c r="AN796" s="34"/>
      <c r="AO796" s="34"/>
    </row>
    <row r="797" spans="2:41" x14ac:dyDescent="0.3">
      <c r="B797" s="22" t="str">
        <f t="shared" si="75"/>
        <v/>
      </c>
      <c r="C797" s="16"/>
      <c r="D797" s="23"/>
      <c r="E797" s="23"/>
      <c r="N797" s="85">
        <f t="shared" si="72"/>
        <v>0</v>
      </c>
      <c r="O797" s="85">
        <f t="shared" si="73"/>
        <v>0</v>
      </c>
      <c r="P797" s="85">
        <f t="shared" si="74"/>
        <v>0</v>
      </c>
      <c r="AD797" s="22" t="str">
        <f t="shared" si="76"/>
        <v/>
      </c>
      <c r="AE797" s="16"/>
      <c r="AF797" s="34"/>
      <c r="AH797" s="22" t="str">
        <f t="shared" si="77"/>
        <v/>
      </c>
      <c r="AI797" s="16"/>
      <c r="AJ797" s="34"/>
      <c r="AK797" s="34"/>
      <c r="AL797" s="34"/>
      <c r="AM797" s="34"/>
      <c r="AN797" s="34"/>
      <c r="AO797" s="34"/>
    </row>
    <row r="798" spans="2:41" x14ac:dyDescent="0.3">
      <c r="B798" s="22" t="str">
        <f t="shared" si="75"/>
        <v/>
      </c>
      <c r="C798" s="16"/>
      <c r="D798" s="23"/>
      <c r="E798" s="23"/>
      <c r="N798" s="85">
        <f t="shared" si="72"/>
        <v>0</v>
      </c>
      <c r="O798" s="85">
        <f t="shared" si="73"/>
        <v>0</v>
      </c>
      <c r="P798" s="85">
        <f t="shared" si="74"/>
        <v>0</v>
      </c>
      <c r="AD798" s="22" t="str">
        <f t="shared" si="76"/>
        <v/>
      </c>
      <c r="AE798" s="16"/>
      <c r="AF798" s="34"/>
      <c r="AH798" s="22" t="str">
        <f t="shared" si="77"/>
        <v/>
      </c>
      <c r="AI798" s="16"/>
      <c r="AJ798" s="34"/>
      <c r="AK798" s="34"/>
      <c r="AL798" s="34"/>
      <c r="AM798" s="34"/>
      <c r="AN798" s="34"/>
      <c r="AO798" s="34"/>
    </row>
    <row r="799" spans="2:41" x14ac:dyDescent="0.3">
      <c r="B799" s="22" t="str">
        <f t="shared" si="75"/>
        <v/>
      </c>
      <c r="C799" s="16"/>
      <c r="D799" s="23"/>
      <c r="E799" s="23"/>
      <c r="N799" s="85">
        <f t="shared" si="72"/>
        <v>0</v>
      </c>
      <c r="O799" s="85">
        <f t="shared" si="73"/>
        <v>0</v>
      </c>
      <c r="P799" s="85">
        <f t="shared" si="74"/>
        <v>0</v>
      </c>
      <c r="AD799" s="22" t="str">
        <f t="shared" si="76"/>
        <v/>
      </c>
      <c r="AE799" s="16"/>
      <c r="AF799" s="34"/>
      <c r="AH799" s="22" t="str">
        <f t="shared" si="77"/>
        <v/>
      </c>
      <c r="AI799" s="16"/>
      <c r="AJ799" s="34"/>
      <c r="AK799" s="34"/>
      <c r="AL799" s="34"/>
      <c r="AM799" s="34"/>
      <c r="AN799" s="34"/>
      <c r="AO799" s="34"/>
    </row>
    <row r="800" spans="2:41" x14ac:dyDescent="0.3">
      <c r="B800" s="22" t="str">
        <f t="shared" si="75"/>
        <v/>
      </c>
      <c r="C800" s="16"/>
      <c r="D800" s="23"/>
      <c r="E800" s="23"/>
      <c r="N800" s="85">
        <f t="shared" si="72"/>
        <v>0</v>
      </c>
      <c r="O800" s="85">
        <f t="shared" si="73"/>
        <v>0</v>
      </c>
      <c r="P800" s="85">
        <f t="shared" si="74"/>
        <v>0</v>
      </c>
      <c r="AD800" s="22" t="str">
        <f t="shared" si="76"/>
        <v/>
      </c>
      <c r="AE800" s="16"/>
      <c r="AF800" s="34"/>
      <c r="AH800" s="22" t="str">
        <f t="shared" si="77"/>
        <v/>
      </c>
      <c r="AI800" s="16"/>
      <c r="AJ800" s="34"/>
      <c r="AK800" s="34"/>
      <c r="AL800" s="34"/>
      <c r="AM800" s="34"/>
      <c r="AN800" s="34"/>
      <c r="AO800" s="34"/>
    </row>
    <row r="801" spans="2:41" x14ac:dyDescent="0.3">
      <c r="B801" s="22" t="str">
        <f t="shared" si="75"/>
        <v/>
      </c>
      <c r="C801" s="16"/>
      <c r="D801" s="23"/>
      <c r="E801" s="23"/>
      <c r="N801" s="85">
        <f t="shared" si="72"/>
        <v>0</v>
      </c>
      <c r="O801" s="85">
        <f t="shared" si="73"/>
        <v>0</v>
      </c>
      <c r="P801" s="85">
        <f t="shared" si="74"/>
        <v>0</v>
      </c>
      <c r="AD801" s="22" t="str">
        <f t="shared" si="76"/>
        <v/>
      </c>
      <c r="AE801" s="16"/>
      <c r="AF801" s="34"/>
      <c r="AH801" s="22" t="str">
        <f t="shared" si="77"/>
        <v/>
      </c>
      <c r="AI801" s="16"/>
      <c r="AJ801" s="34"/>
      <c r="AK801" s="34"/>
      <c r="AL801" s="34"/>
      <c r="AM801" s="34"/>
      <c r="AN801" s="34"/>
      <c r="AO801" s="34"/>
    </row>
    <row r="802" spans="2:41" x14ac:dyDescent="0.3">
      <c r="B802" s="22" t="str">
        <f t="shared" si="75"/>
        <v/>
      </c>
      <c r="C802" s="16"/>
      <c r="D802" s="23"/>
      <c r="E802" s="23"/>
      <c r="N802" s="85">
        <f t="shared" si="72"/>
        <v>0</v>
      </c>
      <c r="O802" s="85">
        <f t="shared" si="73"/>
        <v>0</v>
      </c>
      <c r="P802" s="85">
        <f t="shared" si="74"/>
        <v>0</v>
      </c>
      <c r="AD802" s="22" t="str">
        <f t="shared" si="76"/>
        <v/>
      </c>
      <c r="AE802" s="16"/>
      <c r="AF802" s="34"/>
      <c r="AH802" s="22" t="str">
        <f t="shared" si="77"/>
        <v/>
      </c>
      <c r="AI802" s="16"/>
      <c r="AJ802" s="34"/>
      <c r="AK802" s="34"/>
      <c r="AL802" s="34"/>
      <c r="AM802" s="34"/>
      <c r="AN802" s="34"/>
      <c r="AO802" s="34"/>
    </row>
    <row r="803" spans="2:41" x14ac:dyDescent="0.3">
      <c r="B803" s="22" t="str">
        <f t="shared" si="75"/>
        <v/>
      </c>
      <c r="C803" s="16"/>
      <c r="D803" s="23"/>
      <c r="E803" s="23"/>
      <c r="N803" s="85">
        <f t="shared" si="72"/>
        <v>0</v>
      </c>
      <c r="O803" s="85">
        <f t="shared" si="73"/>
        <v>0</v>
      </c>
      <c r="P803" s="85">
        <f t="shared" si="74"/>
        <v>0</v>
      </c>
      <c r="AD803" s="22" t="str">
        <f t="shared" si="76"/>
        <v/>
      </c>
      <c r="AE803" s="16"/>
      <c r="AF803" s="34"/>
      <c r="AH803" s="22" t="str">
        <f t="shared" si="77"/>
        <v/>
      </c>
      <c r="AI803" s="16"/>
      <c r="AJ803" s="34"/>
      <c r="AK803" s="34"/>
      <c r="AL803" s="34"/>
      <c r="AM803" s="34"/>
      <c r="AN803" s="34"/>
      <c r="AO803" s="34"/>
    </row>
    <row r="804" spans="2:41" x14ac:dyDescent="0.3">
      <c r="B804" s="22" t="str">
        <f t="shared" si="75"/>
        <v/>
      </c>
      <c r="C804" s="16"/>
      <c r="D804" s="23"/>
      <c r="E804" s="23"/>
      <c r="N804" s="85">
        <f t="shared" si="72"/>
        <v>0</v>
      </c>
      <c r="O804" s="85">
        <f t="shared" si="73"/>
        <v>0</v>
      </c>
      <c r="P804" s="85">
        <f t="shared" si="74"/>
        <v>0</v>
      </c>
      <c r="AD804" s="22" t="str">
        <f t="shared" si="76"/>
        <v/>
      </c>
      <c r="AE804" s="16"/>
      <c r="AF804" s="34"/>
      <c r="AH804" s="22" t="str">
        <f t="shared" si="77"/>
        <v/>
      </c>
      <c r="AI804" s="16"/>
      <c r="AJ804" s="34"/>
      <c r="AK804" s="34"/>
      <c r="AL804" s="34"/>
      <c r="AM804" s="34"/>
      <c r="AN804" s="34"/>
      <c r="AO804" s="34"/>
    </row>
    <row r="805" spans="2:41" x14ac:dyDescent="0.3">
      <c r="B805" s="22" t="str">
        <f t="shared" si="75"/>
        <v/>
      </c>
      <c r="C805" s="16"/>
      <c r="D805" s="23"/>
      <c r="E805" s="23"/>
      <c r="N805" s="85">
        <f t="shared" si="72"/>
        <v>0</v>
      </c>
      <c r="O805" s="85">
        <f t="shared" si="73"/>
        <v>0</v>
      </c>
      <c r="P805" s="85">
        <f t="shared" si="74"/>
        <v>0</v>
      </c>
      <c r="AD805" s="22" t="str">
        <f t="shared" si="76"/>
        <v/>
      </c>
      <c r="AE805" s="16"/>
      <c r="AF805" s="34"/>
      <c r="AH805" s="22" t="str">
        <f t="shared" si="77"/>
        <v/>
      </c>
      <c r="AI805" s="16"/>
      <c r="AJ805" s="34"/>
      <c r="AK805" s="34"/>
      <c r="AL805" s="34"/>
      <c r="AM805" s="34"/>
      <c r="AN805" s="34"/>
      <c r="AO805" s="34"/>
    </row>
    <row r="806" spans="2:41" x14ac:dyDescent="0.3">
      <c r="B806" s="22" t="str">
        <f t="shared" si="75"/>
        <v/>
      </c>
      <c r="C806" s="16"/>
      <c r="D806" s="23"/>
      <c r="E806" s="23"/>
      <c r="N806" s="85">
        <f t="shared" si="72"/>
        <v>0</v>
      </c>
      <c r="O806" s="85">
        <f t="shared" si="73"/>
        <v>0</v>
      </c>
      <c r="P806" s="85">
        <f t="shared" si="74"/>
        <v>0</v>
      </c>
      <c r="AD806" s="22" t="str">
        <f t="shared" si="76"/>
        <v/>
      </c>
      <c r="AE806" s="16"/>
      <c r="AF806" s="34"/>
      <c r="AH806" s="22" t="str">
        <f t="shared" si="77"/>
        <v/>
      </c>
      <c r="AI806" s="16"/>
      <c r="AJ806" s="34"/>
      <c r="AK806" s="34"/>
      <c r="AL806" s="34"/>
      <c r="AM806" s="34"/>
      <c r="AN806" s="34"/>
      <c r="AO806" s="34"/>
    </row>
    <row r="807" spans="2:41" x14ac:dyDescent="0.3">
      <c r="B807" s="22" t="str">
        <f t="shared" si="75"/>
        <v/>
      </c>
      <c r="C807" s="16"/>
      <c r="D807" s="23"/>
      <c r="E807" s="23"/>
      <c r="N807" s="85">
        <f t="shared" si="72"/>
        <v>0</v>
      </c>
      <c r="O807" s="85">
        <f t="shared" si="73"/>
        <v>0</v>
      </c>
      <c r="P807" s="85">
        <f t="shared" si="74"/>
        <v>0</v>
      </c>
      <c r="AD807" s="22" t="str">
        <f t="shared" si="76"/>
        <v/>
      </c>
      <c r="AE807" s="16"/>
      <c r="AF807" s="34"/>
      <c r="AH807" s="22" t="str">
        <f t="shared" si="77"/>
        <v/>
      </c>
      <c r="AI807" s="16"/>
      <c r="AJ807" s="34"/>
      <c r="AK807" s="34"/>
      <c r="AL807" s="34"/>
      <c r="AM807" s="34"/>
      <c r="AN807" s="34"/>
      <c r="AO807" s="34"/>
    </row>
    <row r="808" spans="2:41" x14ac:dyDescent="0.3">
      <c r="B808" s="22" t="str">
        <f t="shared" si="75"/>
        <v/>
      </c>
      <c r="C808" s="16"/>
      <c r="D808" s="23"/>
      <c r="E808" s="23"/>
      <c r="N808" s="85">
        <f t="shared" si="72"/>
        <v>0</v>
      </c>
      <c r="O808" s="85">
        <f t="shared" si="73"/>
        <v>0</v>
      </c>
      <c r="P808" s="85">
        <f t="shared" si="74"/>
        <v>0</v>
      </c>
      <c r="AD808" s="22" t="str">
        <f t="shared" si="76"/>
        <v/>
      </c>
      <c r="AE808" s="16"/>
      <c r="AF808" s="34"/>
      <c r="AH808" s="22" t="str">
        <f t="shared" si="77"/>
        <v/>
      </c>
      <c r="AI808" s="16"/>
      <c r="AJ808" s="34"/>
      <c r="AK808" s="34"/>
      <c r="AL808" s="34"/>
      <c r="AM808" s="34"/>
      <c r="AN808" s="34"/>
      <c r="AO808" s="34"/>
    </row>
    <row r="809" spans="2:41" x14ac:dyDescent="0.3">
      <c r="B809" s="22" t="str">
        <f t="shared" si="75"/>
        <v/>
      </c>
      <c r="C809" s="16"/>
      <c r="D809" s="23"/>
      <c r="E809" s="23"/>
      <c r="N809" s="85">
        <f t="shared" si="72"/>
        <v>0</v>
      </c>
      <c r="O809" s="85">
        <f t="shared" si="73"/>
        <v>0</v>
      </c>
      <c r="P809" s="85">
        <f t="shared" si="74"/>
        <v>0</v>
      </c>
      <c r="AD809" s="22" t="str">
        <f t="shared" si="76"/>
        <v/>
      </c>
      <c r="AE809" s="16"/>
      <c r="AF809" s="34"/>
      <c r="AH809" s="22" t="str">
        <f t="shared" si="77"/>
        <v/>
      </c>
      <c r="AI809" s="16"/>
      <c r="AJ809" s="34"/>
      <c r="AK809" s="34"/>
      <c r="AL809" s="34"/>
      <c r="AM809" s="34"/>
      <c r="AN809" s="34"/>
      <c r="AO809" s="34"/>
    </row>
    <row r="810" spans="2:41" x14ac:dyDescent="0.3">
      <c r="B810" s="22" t="str">
        <f t="shared" si="75"/>
        <v/>
      </c>
      <c r="C810" s="16"/>
      <c r="D810" s="23"/>
      <c r="E810" s="23"/>
      <c r="N810" s="85">
        <f t="shared" si="72"/>
        <v>0</v>
      </c>
      <c r="O810" s="85">
        <f t="shared" si="73"/>
        <v>0</v>
      </c>
      <c r="P810" s="85">
        <f t="shared" si="74"/>
        <v>0</v>
      </c>
      <c r="AD810" s="22" t="str">
        <f t="shared" si="76"/>
        <v/>
      </c>
      <c r="AE810" s="16"/>
      <c r="AF810" s="34"/>
      <c r="AH810" s="22" t="str">
        <f t="shared" si="77"/>
        <v/>
      </c>
      <c r="AI810" s="16"/>
      <c r="AJ810" s="34"/>
      <c r="AK810" s="34"/>
      <c r="AL810" s="34"/>
      <c r="AM810" s="34"/>
      <c r="AN810" s="34"/>
      <c r="AO810" s="34"/>
    </row>
    <row r="811" spans="2:41" x14ac:dyDescent="0.3">
      <c r="B811" s="22" t="str">
        <f t="shared" si="75"/>
        <v/>
      </c>
      <c r="C811" s="16"/>
      <c r="D811" s="23"/>
      <c r="E811" s="23"/>
      <c r="N811" s="85">
        <f t="shared" si="72"/>
        <v>0</v>
      </c>
      <c r="O811" s="85">
        <f t="shared" si="73"/>
        <v>0</v>
      </c>
      <c r="P811" s="85">
        <f t="shared" si="74"/>
        <v>0</v>
      </c>
      <c r="AD811" s="22" t="str">
        <f t="shared" si="76"/>
        <v/>
      </c>
      <c r="AE811" s="16"/>
      <c r="AF811" s="34"/>
      <c r="AH811" s="22" t="str">
        <f t="shared" si="77"/>
        <v/>
      </c>
      <c r="AI811" s="16"/>
      <c r="AJ811" s="34"/>
      <c r="AK811" s="34"/>
      <c r="AL811" s="34"/>
      <c r="AM811" s="34"/>
      <c r="AN811" s="34"/>
      <c r="AO811" s="34"/>
    </row>
    <row r="812" spans="2:41" x14ac:dyDescent="0.3">
      <c r="B812" s="22" t="str">
        <f t="shared" si="75"/>
        <v/>
      </c>
      <c r="C812" s="16"/>
      <c r="D812" s="23"/>
      <c r="E812" s="23"/>
      <c r="N812" s="85">
        <f t="shared" si="72"/>
        <v>0</v>
      </c>
      <c r="O812" s="85">
        <f t="shared" si="73"/>
        <v>0</v>
      </c>
      <c r="P812" s="85">
        <f t="shared" si="74"/>
        <v>0</v>
      </c>
      <c r="AD812" s="22" t="str">
        <f t="shared" si="76"/>
        <v/>
      </c>
      <c r="AE812" s="16"/>
      <c r="AF812" s="34"/>
      <c r="AH812" s="22" t="str">
        <f t="shared" si="77"/>
        <v/>
      </c>
      <c r="AI812" s="16"/>
      <c r="AJ812" s="34"/>
      <c r="AK812" s="34"/>
      <c r="AL812" s="34"/>
      <c r="AM812" s="34"/>
      <c r="AN812" s="34"/>
      <c r="AO812" s="34"/>
    </row>
    <row r="813" spans="2:41" x14ac:dyDescent="0.3">
      <c r="B813" s="22" t="str">
        <f t="shared" si="75"/>
        <v/>
      </c>
      <c r="C813" s="16"/>
      <c r="D813" s="23"/>
      <c r="E813" s="23"/>
      <c r="N813" s="85">
        <f t="shared" si="72"/>
        <v>0</v>
      </c>
      <c r="O813" s="85">
        <f t="shared" si="73"/>
        <v>0</v>
      </c>
      <c r="P813" s="85">
        <f t="shared" si="74"/>
        <v>0</v>
      </c>
      <c r="AD813" s="22" t="str">
        <f t="shared" si="76"/>
        <v/>
      </c>
      <c r="AE813" s="16"/>
      <c r="AF813" s="34"/>
      <c r="AH813" s="22" t="str">
        <f t="shared" si="77"/>
        <v/>
      </c>
      <c r="AI813" s="16"/>
      <c r="AJ813" s="34"/>
      <c r="AK813" s="34"/>
      <c r="AL813" s="34"/>
      <c r="AM813" s="34"/>
      <c r="AN813" s="34"/>
      <c r="AO813" s="34"/>
    </row>
    <row r="814" spans="2:41" x14ac:dyDescent="0.3">
      <c r="B814" s="22" t="str">
        <f t="shared" si="75"/>
        <v/>
      </c>
      <c r="C814" s="16"/>
      <c r="D814" s="23"/>
      <c r="E814" s="23"/>
      <c r="N814" s="85">
        <f t="shared" si="72"/>
        <v>0</v>
      </c>
      <c r="O814" s="85">
        <f t="shared" si="73"/>
        <v>0</v>
      </c>
      <c r="P814" s="85">
        <f t="shared" si="74"/>
        <v>0</v>
      </c>
      <c r="AD814" s="22" t="str">
        <f t="shared" si="76"/>
        <v/>
      </c>
      <c r="AE814" s="16"/>
      <c r="AF814" s="34"/>
      <c r="AH814" s="22" t="str">
        <f t="shared" si="77"/>
        <v/>
      </c>
      <c r="AI814" s="16"/>
      <c r="AJ814" s="34"/>
      <c r="AK814" s="34"/>
      <c r="AL814" s="34"/>
      <c r="AM814" s="34"/>
      <c r="AN814" s="34"/>
      <c r="AO814" s="34"/>
    </row>
    <row r="815" spans="2:41" x14ac:dyDescent="0.3">
      <c r="B815" s="22" t="str">
        <f t="shared" si="75"/>
        <v/>
      </c>
      <c r="C815" s="16"/>
      <c r="D815" s="23"/>
      <c r="E815" s="23"/>
      <c r="N815" s="85">
        <f t="shared" si="72"/>
        <v>0</v>
      </c>
      <c r="O815" s="85">
        <f t="shared" si="73"/>
        <v>0</v>
      </c>
      <c r="P815" s="85">
        <f t="shared" si="74"/>
        <v>0</v>
      </c>
      <c r="AD815" s="22" t="str">
        <f t="shared" si="76"/>
        <v/>
      </c>
      <c r="AE815" s="16"/>
      <c r="AF815" s="34"/>
      <c r="AH815" s="22" t="str">
        <f t="shared" si="77"/>
        <v/>
      </c>
      <c r="AI815" s="16"/>
      <c r="AJ815" s="34"/>
      <c r="AK815" s="34"/>
      <c r="AL815" s="34"/>
      <c r="AM815" s="34"/>
      <c r="AN815" s="34"/>
      <c r="AO815" s="34"/>
    </row>
    <row r="816" spans="2:41" x14ac:dyDescent="0.3">
      <c r="B816" s="22" t="str">
        <f t="shared" si="75"/>
        <v/>
      </c>
      <c r="C816" s="16"/>
      <c r="D816" s="23"/>
      <c r="E816" s="23"/>
      <c r="N816" s="85">
        <f t="shared" si="72"/>
        <v>0</v>
      </c>
      <c r="O816" s="85">
        <f t="shared" si="73"/>
        <v>0</v>
      </c>
      <c r="P816" s="85">
        <f t="shared" si="74"/>
        <v>0</v>
      </c>
      <c r="AD816" s="22" t="str">
        <f t="shared" si="76"/>
        <v/>
      </c>
      <c r="AE816" s="16"/>
      <c r="AF816" s="34"/>
      <c r="AH816" s="22" t="str">
        <f t="shared" si="77"/>
        <v/>
      </c>
      <c r="AI816" s="16"/>
      <c r="AJ816" s="34"/>
      <c r="AK816" s="34"/>
      <c r="AL816" s="34"/>
      <c r="AM816" s="34"/>
      <c r="AN816" s="34"/>
      <c r="AO816" s="34"/>
    </row>
    <row r="817" spans="2:41" x14ac:dyDescent="0.3">
      <c r="B817" s="22" t="str">
        <f t="shared" si="75"/>
        <v/>
      </c>
      <c r="C817" s="16"/>
      <c r="D817" s="23"/>
      <c r="E817" s="23"/>
      <c r="N817" s="85">
        <f t="shared" si="72"/>
        <v>0</v>
      </c>
      <c r="O817" s="85">
        <f t="shared" si="73"/>
        <v>0</v>
      </c>
      <c r="P817" s="85">
        <f t="shared" si="74"/>
        <v>0</v>
      </c>
      <c r="AD817" s="22" t="str">
        <f t="shared" si="76"/>
        <v/>
      </c>
      <c r="AE817" s="16"/>
      <c r="AF817" s="34"/>
      <c r="AH817" s="22" t="str">
        <f t="shared" si="77"/>
        <v/>
      </c>
      <c r="AI817" s="16"/>
      <c r="AJ817" s="34"/>
      <c r="AK817" s="34"/>
      <c r="AL817" s="34"/>
      <c r="AM817" s="34"/>
      <c r="AN817" s="34"/>
      <c r="AO817" s="34"/>
    </row>
    <row r="818" spans="2:41" x14ac:dyDescent="0.3">
      <c r="B818" s="22" t="str">
        <f t="shared" si="75"/>
        <v/>
      </c>
      <c r="C818" s="16"/>
      <c r="D818" s="23"/>
      <c r="E818" s="23"/>
      <c r="N818" s="85">
        <f t="shared" si="72"/>
        <v>0</v>
      </c>
      <c r="O818" s="85">
        <f t="shared" si="73"/>
        <v>0</v>
      </c>
      <c r="P818" s="85">
        <f t="shared" si="74"/>
        <v>0</v>
      </c>
      <c r="AD818" s="22" t="str">
        <f t="shared" si="76"/>
        <v/>
      </c>
      <c r="AE818" s="16"/>
      <c r="AF818" s="34"/>
      <c r="AH818" s="22" t="str">
        <f t="shared" si="77"/>
        <v/>
      </c>
      <c r="AI818" s="16"/>
      <c r="AJ818" s="34"/>
      <c r="AK818" s="34"/>
      <c r="AL818" s="34"/>
      <c r="AM818" s="34"/>
      <c r="AN818" s="34"/>
      <c r="AO818" s="34"/>
    </row>
    <row r="819" spans="2:41" x14ac:dyDescent="0.3">
      <c r="B819" s="22" t="str">
        <f t="shared" si="75"/>
        <v/>
      </c>
      <c r="C819" s="16"/>
      <c r="D819" s="23"/>
      <c r="E819" s="23"/>
      <c r="N819" s="85">
        <f t="shared" si="72"/>
        <v>0</v>
      </c>
      <c r="O819" s="85">
        <f t="shared" si="73"/>
        <v>0</v>
      </c>
      <c r="P819" s="85">
        <f t="shared" si="74"/>
        <v>0</v>
      </c>
      <c r="AD819" s="22" t="str">
        <f t="shared" si="76"/>
        <v/>
      </c>
      <c r="AE819" s="16"/>
      <c r="AF819" s="34"/>
      <c r="AH819" s="22" t="str">
        <f t="shared" si="77"/>
        <v/>
      </c>
      <c r="AI819" s="16"/>
      <c r="AJ819" s="34"/>
      <c r="AK819" s="34"/>
      <c r="AL819" s="34"/>
      <c r="AM819" s="34"/>
      <c r="AN819" s="34"/>
      <c r="AO819" s="34"/>
    </row>
    <row r="820" spans="2:41" x14ac:dyDescent="0.3">
      <c r="B820" s="22" t="str">
        <f t="shared" si="75"/>
        <v/>
      </c>
      <c r="C820" s="16"/>
      <c r="D820" s="23"/>
      <c r="E820" s="23"/>
      <c r="N820" s="85">
        <f t="shared" si="72"/>
        <v>0</v>
      </c>
      <c r="O820" s="85">
        <f t="shared" si="73"/>
        <v>0</v>
      </c>
      <c r="P820" s="85">
        <f t="shared" si="74"/>
        <v>0</v>
      </c>
      <c r="AD820" s="22" t="str">
        <f t="shared" si="76"/>
        <v/>
      </c>
      <c r="AE820" s="16"/>
      <c r="AF820" s="34"/>
      <c r="AH820" s="22" t="str">
        <f t="shared" si="77"/>
        <v/>
      </c>
      <c r="AI820" s="16"/>
      <c r="AJ820" s="34"/>
      <c r="AK820" s="34"/>
      <c r="AL820" s="34"/>
      <c r="AM820" s="34"/>
      <c r="AN820" s="34"/>
      <c r="AO820" s="34"/>
    </row>
    <row r="821" spans="2:41" x14ac:dyDescent="0.3">
      <c r="B821" s="22" t="str">
        <f t="shared" si="75"/>
        <v/>
      </c>
      <c r="C821" s="16"/>
      <c r="D821" s="23"/>
      <c r="E821" s="23"/>
      <c r="N821" s="85">
        <f t="shared" si="72"/>
        <v>0</v>
      </c>
      <c r="O821" s="85">
        <f t="shared" si="73"/>
        <v>0</v>
      </c>
      <c r="P821" s="85">
        <f t="shared" si="74"/>
        <v>0</v>
      </c>
      <c r="AD821" s="22" t="str">
        <f t="shared" si="76"/>
        <v/>
      </c>
      <c r="AE821" s="16"/>
      <c r="AF821" s="34"/>
      <c r="AH821" s="22" t="str">
        <f t="shared" si="77"/>
        <v/>
      </c>
      <c r="AI821" s="16"/>
      <c r="AJ821" s="34"/>
      <c r="AK821" s="34"/>
      <c r="AL821" s="34"/>
      <c r="AM821" s="34"/>
      <c r="AN821" s="34"/>
      <c r="AO821" s="34"/>
    </row>
    <row r="822" spans="2:41" x14ac:dyDescent="0.3">
      <c r="B822" s="22" t="str">
        <f t="shared" si="75"/>
        <v/>
      </c>
      <c r="C822" s="16"/>
      <c r="D822" s="23"/>
      <c r="E822" s="23"/>
      <c r="N822" s="85">
        <f t="shared" si="72"/>
        <v>0</v>
      </c>
      <c r="O822" s="85">
        <f t="shared" si="73"/>
        <v>0</v>
      </c>
      <c r="P822" s="85">
        <f t="shared" si="74"/>
        <v>0</v>
      </c>
      <c r="AD822" s="22" t="str">
        <f t="shared" si="76"/>
        <v/>
      </c>
      <c r="AE822" s="16"/>
      <c r="AF822" s="34"/>
      <c r="AH822" s="22" t="str">
        <f t="shared" si="77"/>
        <v/>
      </c>
      <c r="AI822" s="16"/>
      <c r="AJ822" s="34"/>
      <c r="AK822" s="34"/>
      <c r="AL822" s="34"/>
      <c r="AM822" s="34"/>
      <c r="AN822" s="34"/>
      <c r="AO822" s="34"/>
    </row>
    <row r="823" spans="2:41" x14ac:dyDescent="0.3">
      <c r="B823" s="22" t="str">
        <f t="shared" si="75"/>
        <v/>
      </c>
      <c r="C823" s="16"/>
      <c r="D823" s="23"/>
      <c r="E823" s="23"/>
      <c r="N823" s="85">
        <f t="shared" si="72"/>
        <v>0</v>
      </c>
      <c r="O823" s="85">
        <f t="shared" si="73"/>
        <v>0</v>
      </c>
      <c r="P823" s="85">
        <f t="shared" si="74"/>
        <v>0</v>
      </c>
      <c r="AD823" s="22" t="str">
        <f t="shared" si="76"/>
        <v/>
      </c>
      <c r="AE823" s="16"/>
      <c r="AF823" s="34"/>
      <c r="AH823" s="22" t="str">
        <f t="shared" si="77"/>
        <v/>
      </c>
      <c r="AI823" s="16"/>
      <c r="AJ823" s="34"/>
      <c r="AK823" s="34"/>
      <c r="AL823" s="34"/>
      <c r="AM823" s="34"/>
      <c r="AN823" s="34"/>
      <c r="AO823" s="34"/>
    </row>
    <row r="824" spans="2:41" x14ac:dyDescent="0.3">
      <c r="B824" s="22" t="str">
        <f t="shared" si="75"/>
        <v/>
      </c>
      <c r="C824" s="16"/>
      <c r="D824" s="23"/>
      <c r="E824" s="23"/>
      <c r="N824" s="85">
        <f t="shared" si="72"/>
        <v>0</v>
      </c>
      <c r="O824" s="85">
        <f t="shared" si="73"/>
        <v>0</v>
      </c>
      <c r="P824" s="85">
        <f t="shared" si="74"/>
        <v>0</v>
      </c>
      <c r="AD824" s="22" t="str">
        <f t="shared" si="76"/>
        <v/>
      </c>
      <c r="AE824" s="16"/>
      <c r="AF824" s="34"/>
      <c r="AH824" s="22" t="str">
        <f t="shared" si="77"/>
        <v/>
      </c>
      <c r="AI824" s="16"/>
      <c r="AJ824" s="34"/>
      <c r="AK824" s="34"/>
      <c r="AL824" s="34"/>
      <c r="AM824" s="34"/>
      <c r="AN824" s="34"/>
      <c r="AO824" s="34"/>
    </row>
    <row r="825" spans="2:41" x14ac:dyDescent="0.3">
      <c r="B825" s="22" t="str">
        <f t="shared" si="75"/>
        <v/>
      </c>
      <c r="C825" s="16"/>
      <c r="D825" s="23"/>
      <c r="E825" s="23"/>
      <c r="N825" s="85">
        <f t="shared" si="72"/>
        <v>0</v>
      </c>
      <c r="O825" s="85">
        <f t="shared" si="73"/>
        <v>0</v>
      </c>
      <c r="P825" s="85">
        <f t="shared" si="74"/>
        <v>0</v>
      </c>
      <c r="AD825" s="22" t="str">
        <f t="shared" si="76"/>
        <v/>
      </c>
      <c r="AE825" s="16"/>
      <c r="AF825" s="34"/>
      <c r="AH825" s="22" t="str">
        <f t="shared" si="77"/>
        <v/>
      </c>
      <c r="AI825" s="16"/>
      <c r="AJ825" s="34"/>
      <c r="AK825" s="34"/>
      <c r="AL825" s="34"/>
      <c r="AM825" s="34"/>
      <c r="AN825" s="34"/>
      <c r="AO825" s="34"/>
    </row>
    <row r="826" spans="2:41" x14ac:dyDescent="0.3">
      <c r="B826" s="22" t="str">
        <f t="shared" si="75"/>
        <v/>
      </c>
      <c r="C826" s="16"/>
      <c r="D826" s="23"/>
      <c r="E826" s="23"/>
      <c r="N826" s="85">
        <f t="shared" si="72"/>
        <v>0</v>
      </c>
      <c r="O826" s="85">
        <f t="shared" si="73"/>
        <v>0</v>
      </c>
      <c r="P826" s="85">
        <f t="shared" si="74"/>
        <v>0</v>
      </c>
      <c r="AD826" s="22" t="str">
        <f t="shared" si="76"/>
        <v/>
      </c>
      <c r="AE826" s="16"/>
      <c r="AF826" s="34"/>
      <c r="AH826" s="22" t="str">
        <f t="shared" si="77"/>
        <v/>
      </c>
      <c r="AI826" s="16"/>
      <c r="AJ826" s="34"/>
      <c r="AK826" s="34"/>
      <c r="AL826" s="34"/>
      <c r="AM826" s="34"/>
      <c r="AN826" s="34"/>
      <c r="AO826" s="34"/>
    </row>
    <row r="827" spans="2:41" x14ac:dyDescent="0.3">
      <c r="B827" s="22" t="str">
        <f t="shared" si="75"/>
        <v/>
      </c>
      <c r="C827" s="16"/>
      <c r="D827" s="23"/>
      <c r="E827" s="23"/>
      <c r="N827" s="85">
        <f t="shared" si="72"/>
        <v>0</v>
      </c>
      <c r="O827" s="85">
        <f t="shared" si="73"/>
        <v>0</v>
      </c>
      <c r="P827" s="85">
        <f t="shared" si="74"/>
        <v>0</v>
      </c>
      <c r="AD827" s="22" t="str">
        <f t="shared" si="76"/>
        <v/>
      </c>
      <c r="AE827" s="16"/>
      <c r="AF827" s="34"/>
      <c r="AH827" s="22" t="str">
        <f t="shared" si="77"/>
        <v/>
      </c>
      <c r="AI827" s="16"/>
      <c r="AJ827" s="34"/>
      <c r="AK827" s="34"/>
      <c r="AL827" s="34"/>
      <c r="AM827" s="34"/>
      <c r="AN827" s="34"/>
      <c r="AO827" s="34"/>
    </row>
    <row r="828" spans="2:41" x14ac:dyDescent="0.3">
      <c r="B828" s="22" t="str">
        <f t="shared" si="75"/>
        <v/>
      </c>
      <c r="C828" s="16"/>
      <c r="D828" s="23"/>
      <c r="E828" s="23"/>
      <c r="N828" s="85">
        <f t="shared" si="72"/>
        <v>0</v>
      </c>
      <c r="O828" s="85">
        <f t="shared" si="73"/>
        <v>0</v>
      </c>
      <c r="P828" s="85">
        <f t="shared" si="74"/>
        <v>0</v>
      </c>
      <c r="AD828" s="22" t="str">
        <f t="shared" si="76"/>
        <v/>
      </c>
      <c r="AE828" s="16"/>
      <c r="AF828" s="34"/>
      <c r="AH828" s="22" t="str">
        <f t="shared" si="77"/>
        <v/>
      </c>
      <c r="AI828" s="16"/>
      <c r="AJ828" s="34"/>
      <c r="AK828" s="34"/>
      <c r="AL828" s="34"/>
      <c r="AM828" s="34"/>
      <c r="AN828" s="34"/>
      <c r="AO828" s="34"/>
    </row>
    <row r="829" spans="2:41" x14ac:dyDescent="0.3">
      <c r="B829" s="22" t="str">
        <f t="shared" si="75"/>
        <v/>
      </c>
      <c r="C829" s="16"/>
      <c r="D829" s="23"/>
      <c r="E829" s="23"/>
      <c r="N829" s="85">
        <f t="shared" si="72"/>
        <v>0</v>
      </c>
      <c r="O829" s="85">
        <f t="shared" si="73"/>
        <v>0</v>
      </c>
      <c r="P829" s="85">
        <f t="shared" si="74"/>
        <v>0</v>
      </c>
      <c r="AD829" s="22" t="str">
        <f t="shared" si="76"/>
        <v/>
      </c>
      <c r="AE829" s="16"/>
      <c r="AF829" s="34"/>
      <c r="AH829" s="22" t="str">
        <f t="shared" si="77"/>
        <v/>
      </c>
      <c r="AI829" s="16"/>
      <c r="AJ829" s="34"/>
      <c r="AK829" s="34"/>
      <c r="AL829" s="34"/>
      <c r="AM829" s="34"/>
      <c r="AN829" s="34"/>
      <c r="AO829" s="34"/>
    </row>
    <row r="830" spans="2:41" x14ac:dyDescent="0.3">
      <c r="B830" s="22" t="str">
        <f t="shared" si="75"/>
        <v/>
      </c>
      <c r="C830" s="16"/>
      <c r="D830" s="23"/>
      <c r="E830" s="23"/>
      <c r="N830" s="85">
        <f t="shared" si="72"/>
        <v>0</v>
      </c>
      <c r="O830" s="85">
        <f t="shared" si="73"/>
        <v>0</v>
      </c>
      <c r="P830" s="85">
        <f t="shared" si="74"/>
        <v>0</v>
      </c>
      <c r="AD830" s="22" t="str">
        <f t="shared" si="76"/>
        <v/>
      </c>
      <c r="AE830" s="16"/>
      <c r="AF830" s="34"/>
      <c r="AH830" s="22" t="str">
        <f t="shared" si="77"/>
        <v/>
      </c>
      <c r="AI830" s="16"/>
      <c r="AJ830" s="34"/>
      <c r="AK830" s="34"/>
      <c r="AL830" s="34"/>
      <c r="AM830" s="34"/>
      <c r="AN830" s="34"/>
      <c r="AO830" s="34"/>
    </row>
    <row r="831" spans="2:41" x14ac:dyDescent="0.3">
      <c r="B831" s="22" t="str">
        <f t="shared" si="75"/>
        <v/>
      </c>
      <c r="C831" s="16"/>
      <c r="D831" s="23"/>
      <c r="E831" s="23"/>
      <c r="N831" s="85">
        <f t="shared" si="72"/>
        <v>0</v>
      </c>
      <c r="O831" s="85">
        <f t="shared" si="73"/>
        <v>0</v>
      </c>
      <c r="P831" s="85">
        <f t="shared" si="74"/>
        <v>0</v>
      </c>
      <c r="AD831" s="22" t="str">
        <f t="shared" si="76"/>
        <v/>
      </c>
      <c r="AE831" s="16"/>
      <c r="AF831" s="34"/>
      <c r="AH831" s="22" t="str">
        <f t="shared" si="77"/>
        <v/>
      </c>
      <c r="AI831" s="16"/>
      <c r="AJ831" s="34"/>
      <c r="AK831" s="34"/>
      <c r="AL831" s="34"/>
      <c r="AM831" s="34"/>
      <c r="AN831" s="34"/>
      <c r="AO831" s="34"/>
    </row>
    <row r="832" spans="2:41" x14ac:dyDescent="0.3">
      <c r="B832" s="22" t="str">
        <f t="shared" si="75"/>
        <v/>
      </c>
      <c r="C832" s="16"/>
      <c r="D832" s="23"/>
      <c r="E832" s="23"/>
      <c r="N832" s="85">
        <f t="shared" si="72"/>
        <v>0</v>
      </c>
      <c r="O832" s="85">
        <f t="shared" si="73"/>
        <v>0</v>
      </c>
      <c r="P832" s="85">
        <f t="shared" si="74"/>
        <v>0</v>
      </c>
      <c r="AD832" s="22" t="str">
        <f t="shared" si="76"/>
        <v/>
      </c>
      <c r="AE832" s="16"/>
      <c r="AF832" s="34"/>
      <c r="AH832" s="22" t="str">
        <f t="shared" si="77"/>
        <v/>
      </c>
      <c r="AI832" s="16"/>
      <c r="AJ832" s="34"/>
      <c r="AK832" s="34"/>
      <c r="AL832" s="34"/>
      <c r="AM832" s="34"/>
      <c r="AN832" s="34"/>
      <c r="AO832" s="34"/>
    </row>
    <row r="833" spans="2:41" x14ac:dyDescent="0.3">
      <c r="B833" s="22" t="str">
        <f t="shared" si="75"/>
        <v/>
      </c>
      <c r="C833" s="16"/>
      <c r="D833" s="23"/>
      <c r="E833" s="23"/>
      <c r="N833" s="85">
        <f t="shared" si="72"/>
        <v>0</v>
      </c>
      <c r="O833" s="85">
        <f t="shared" si="73"/>
        <v>0</v>
      </c>
      <c r="P833" s="85">
        <f t="shared" si="74"/>
        <v>0</v>
      </c>
      <c r="AD833" s="22" t="str">
        <f t="shared" si="76"/>
        <v/>
      </c>
      <c r="AE833" s="16"/>
      <c r="AF833" s="34"/>
      <c r="AH833" s="22" t="str">
        <f t="shared" si="77"/>
        <v/>
      </c>
      <c r="AI833" s="16"/>
      <c r="AJ833" s="34"/>
      <c r="AK833" s="34"/>
      <c r="AL833" s="34"/>
      <c r="AM833" s="34"/>
      <c r="AN833" s="34"/>
      <c r="AO833" s="34"/>
    </row>
    <row r="834" spans="2:41" x14ac:dyDescent="0.3">
      <c r="B834" s="22" t="str">
        <f t="shared" si="75"/>
        <v/>
      </c>
      <c r="C834" s="16"/>
      <c r="D834" s="23"/>
      <c r="E834" s="23"/>
      <c r="N834" s="85">
        <f t="shared" si="72"/>
        <v>0</v>
      </c>
      <c r="O834" s="85">
        <f t="shared" si="73"/>
        <v>0</v>
      </c>
      <c r="P834" s="85">
        <f t="shared" si="74"/>
        <v>0</v>
      </c>
      <c r="AD834" s="22" t="str">
        <f t="shared" si="76"/>
        <v/>
      </c>
      <c r="AE834" s="16"/>
      <c r="AF834" s="34"/>
      <c r="AH834" s="22" t="str">
        <f t="shared" si="77"/>
        <v/>
      </c>
      <c r="AI834" s="16"/>
      <c r="AJ834" s="34"/>
      <c r="AK834" s="34"/>
      <c r="AL834" s="34"/>
      <c r="AM834" s="34"/>
      <c r="AN834" s="34"/>
      <c r="AO834" s="34"/>
    </row>
    <row r="835" spans="2:41" x14ac:dyDescent="0.3">
      <c r="B835" s="22" t="str">
        <f t="shared" si="75"/>
        <v/>
      </c>
      <c r="C835" s="16"/>
      <c r="D835" s="23"/>
      <c r="E835" s="23"/>
      <c r="N835" s="85">
        <f t="shared" si="72"/>
        <v>0</v>
      </c>
      <c r="O835" s="85">
        <f t="shared" si="73"/>
        <v>0</v>
      </c>
      <c r="P835" s="85">
        <f t="shared" si="74"/>
        <v>0</v>
      </c>
      <c r="AD835" s="22" t="str">
        <f t="shared" si="76"/>
        <v/>
      </c>
      <c r="AE835" s="16"/>
      <c r="AF835" s="34"/>
      <c r="AH835" s="22" t="str">
        <f t="shared" si="77"/>
        <v/>
      </c>
      <c r="AI835" s="16"/>
      <c r="AJ835" s="34"/>
      <c r="AK835" s="34"/>
      <c r="AL835" s="34"/>
      <c r="AM835" s="34"/>
      <c r="AN835" s="34"/>
      <c r="AO835" s="34"/>
    </row>
    <row r="836" spans="2:41" x14ac:dyDescent="0.3">
      <c r="B836" s="22" t="str">
        <f t="shared" si="75"/>
        <v/>
      </c>
      <c r="C836" s="16"/>
      <c r="D836" s="23"/>
      <c r="E836" s="23"/>
      <c r="N836" s="85">
        <f t="shared" si="72"/>
        <v>0</v>
      </c>
      <c r="O836" s="85">
        <f t="shared" si="73"/>
        <v>0</v>
      </c>
      <c r="P836" s="85">
        <f t="shared" si="74"/>
        <v>0</v>
      </c>
      <c r="AD836" s="22" t="str">
        <f t="shared" si="76"/>
        <v/>
      </c>
      <c r="AE836" s="16"/>
      <c r="AF836" s="34"/>
      <c r="AH836" s="22" t="str">
        <f t="shared" si="77"/>
        <v/>
      </c>
      <c r="AI836" s="16"/>
      <c r="AJ836" s="34"/>
      <c r="AK836" s="34"/>
      <c r="AL836" s="34"/>
      <c r="AM836" s="34"/>
      <c r="AN836" s="34"/>
      <c r="AO836" s="34"/>
    </row>
    <row r="837" spans="2:41" x14ac:dyDescent="0.3">
      <c r="B837" s="22" t="str">
        <f t="shared" si="75"/>
        <v/>
      </c>
      <c r="C837" s="16"/>
      <c r="D837" s="23"/>
      <c r="E837" s="23"/>
      <c r="N837" s="85">
        <f t="shared" si="72"/>
        <v>0</v>
      </c>
      <c r="O837" s="85">
        <f t="shared" si="73"/>
        <v>0</v>
      </c>
      <c r="P837" s="85">
        <f t="shared" si="74"/>
        <v>0</v>
      </c>
      <c r="AD837" s="22" t="str">
        <f t="shared" si="76"/>
        <v/>
      </c>
      <c r="AE837" s="16"/>
      <c r="AF837" s="34"/>
      <c r="AH837" s="22" t="str">
        <f t="shared" si="77"/>
        <v/>
      </c>
      <c r="AI837" s="16"/>
      <c r="AJ837" s="34"/>
      <c r="AK837" s="34"/>
      <c r="AL837" s="34"/>
      <c r="AM837" s="34"/>
      <c r="AN837" s="34"/>
      <c r="AO837" s="34"/>
    </row>
    <row r="838" spans="2:41" x14ac:dyDescent="0.3">
      <c r="B838" s="22" t="str">
        <f t="shared" si="75"/>
        <v/>
      </c>
      <c r="C838" s="16"/>
      <c r="D838" s="23"/>
      <c r="E838" s="23"/>
      <c r="N838" s="85">
        <f t="shared" si="72"/>
        <v>0</v>
      </c>
      <c r="O838" s="85">
        <f t="shared" si="73"/>
        <v>0</v>
      </c>
      <c r="P838" s="85">
        <f t="shared" si="74"/>
        <v>0</v>
      </c>
      <c r="AD838" s="22" t="str">
        <f t="shared" si="76"/>
        <v/>
      </c>
      <c r="AE838" s="16"/>
      <c r="AF838" s="34"/>
      <c r="AH838" s="22" t="str">
        <f t="shared" si="77"/>
        <v/>
      </c>
      <c r="AI838" s="16"/>
      <c r="AJ838" s="34"/>
      <c r="AK838" s="34"/>
      <c r="AL838" s="34"/>
      <c r="AM838" s="34"/>
      <c r="AN838" s="34"/>
      <c r="AO838" s="34"/>
    </row>
    <row r="839" spans="2:41" x14ac:dyDescent="0.3">
      <c r="B839" s="22" t="str">
        <f t="shared" si="75"/>
        <v/>
      </c>
      <c r="C839" s="16"/>
      <c r="D839" s="23"/>
      <c r="E839" s="23"/>
      <c r="N839" s="85">
        <f t="shared" si="72"/>
        <v>0</v>
      </c>
      <c r="O839" s="85">
        <f t="shared" si="73"/>
        <v>0</v>
      </c>
      <c r="P839" s="85">
        <f t="shared" si="74"/>
        <v>0</v>
      </c>
      <c r="AD839" s="22" t="str">
        <f t="shared" si="76"/>
        <v/>
      </c>
      <c r="AE839" s="16"/>
      <c r="AF839" s="34"/>
      <c r="AH839" s="22" t="str">
        <f t="shared" si="77"/>
        <v/>
      </c>
      <c r="AI839" s="16"/>
      <c r="AJ839" s="34"/>
      <c r="AK839" s="34"/>
      <c r="AL839" s="34"/>
      <c r="AM839" s="34"/>
      <c r="AN839" s="34"/>
      <c r="AO839" s="34"/>
    </row>
    <row r="840" spans="2:41" x14ac:dyDescent="0.3">
      <c r="B840" s="22" t="str">
        <f t="shared" si="75"/>
        <v/>
      </c>
      <c r="C840" s="16"/>
      <c r="D840" s="23"/>
      <c r="E840" s="23"/>
      <c r="N840" s="85">
        <f t="shared" si="72"/>
        <v>0</v>
      </c>
      <c r="O840" s="85">
        <f t="shared" si="73"/>
        <v>0</v>
      </c>
      <c r="P840" s="85">
        <f t="shared" si="74"/>
        <v>0</v>
      </c>
      <c r="AD840" s="22" t="str">
        <f t="shared" si="76"/>
        <v/>
      </c>
      <c r="AE840" s="16"/>
      <c r="AF840" s="34"/>
      <c r="AH840" s="22" t="str">
        <f t="shared" si="77"/>
        <v/>
      </c>
      <c r="AI840" s="16"/>
      <c r="AJ840" s="34"/>
      <c r="AK840" s="34"/>
      <c r="AL840" s="34"/>
      <c r="AM840" s="34"/>
      <c r="AN840" s="34"/>
      <c r="AO840" s="34"/>
    </row>
    <row r="841" spans="2:41" x14ac:dyDescent="0.3">
      <c r="B841" s="22" t="str">
        <f t="shared" si="75"/>
        <v/>
      </c>
      <c r="C841" s="16"/>
      <c r="D841" s="23"/>
      <c r="E841" s="23"/>
      <c r="N841" s="85">
        <f t="shared" si="72"/>
        <v>0</v>
      </c>
      <c r="O841" s="85">
        <f t="shared" si="73"/>
        <v>0</v>
      </c>
      <c r="P841" s="85">
        <f t="shared" si="74"/>
        <v>0</v>
      </c>
      <c r="AD841" s="22" t="str">
        <f t="shared" si="76"/>
        <v/>
      </c>
      <c r="AE841" s="16"/>
      <c r="AF841" s="34"/>
      <c r="AH841" s="22" t="str">
        <f t="shared" si="77"/>
        <v/>
      </c>
      <c r="AI841" s="16"/>
      <c r="AJ841" s="34"/>
      <c r="AK841" s="34"/>
      <c r="AL841" s="34"/>
      <c r="AM841" s="34"/>
      <c r="AN841" s="34"/>
      <c r="AO841" s="34"/>
    </row>
    <row r="842" spans="2:41" x14ac:dyDescent="0.3">
      <c r="B842" s="22" t="str">
        <f t="shared" si="75"/>
        <v/>
      </c>
      <c r="C842" s="16"/>
      <c r="D842" s="23"/>
      <c r="E842" s="23"/>
      <c r="N842" s="85">
        <f t="shared" si="72"/>
        <v>0</v>
      </c>
      <c r="O842" s="85">
        <f t="shared" si="73"/>
        <v>0</v>
      </c>
      <c r="P842" s="85">
        <f t="shared" si="74"/>
        <v>0</v>
      </c>
      <c r="AD842" s="22" t="str">
        <f t="shared" si="76"/>
        <v/>
      </c>
      <c r="AE842" s="16"/>
      <c r="AF842" s="34"/>
      <c r="AH842" s="22" t="str">
        <f t="shared" si="77"/>
        <v/>
      </c>
      <c r="AI842" s="16"/>
      <c r="AJ842" s="34"/>
      <c r="AK842" s="34"/>
      <c r="AL842" s="34"/>
      <c r="AM842" s="34"/>
      <c r="AN842" s="34"/>
      <c r="AO842" s="34"/>
    </row>
    <row r="843" spans="2:41" x14ac:dyDescent="0.3">
      <c r="B843" s="22" t="str">
        <f t="shared" si="75"/>
        <v/>
      </c>
      <c r="C843" s="16"/>
      <c r="D843" s="23"/>
      <c r="E843" s="23"/>
      <c r="N843" s="85">
        <f t="shared" si="72"/>
        <v>0</v>
      </c>
      <c r="O843" s="85">
        <f t="shared" si="73"/>
        <v>0</v>
      </c>
      <c r="P843" s="85">
        <f t="shared" si="74"/>
        <v>0</v>
      </c>
      <c r="AD843" s="22" t="str">
        <f t="shared" si="76"/>
        <v/>
      </c>
      <c r="AE843" s="16"/>
      <c r="AF843" s="34"/>
      <c r="AH843" s="22" t="str">
        <f t="shared" si="77"/>
        <v/>
      </c>
      <c r="AI843" s="16"/>
      <c r="AJ843" s="34"/>
      <c r="AK843" s="34"/>
      <c r="AL843" s="34"/>
      <c r="AM843" s="34"/>
      <c r="AN843" s="34"/>
      <c r="AO843" s="34"/>
    </row>
    <row r="844" spans="2:41" x14ac:dyDescent="0.3">
      <c r="B844" s="22" t="str">
        <f t="shared" si="75"/>
        <v/>
      </c>
      <c r="C844" s="16"/>
      <c r="D844" s="23"/>
      <c r="E844" s="23"/>
      <c r="N844" s="85">
        <f t="shared" si="72"/>
        <v>0</v>
      </c>
      <c r="O844" s="85">
        <f t="shared" si="73"/>
        <v>0</v>
      </c>
      <c r="P844" s="85">
        <f t="shared" si="74"/>
        <v>0</v>
      </c>
      <c r="AD844" s="22" t="str">
        <f t="shared" si="76"/>
        <v/>
      </c>
      <c r="AE844" s="16"/>
      <c r="AF844" s="34"/>
      <c r="AH844" s="22" t="str">
        <f t="shared" si="77"/>
        <v/>
      </c>
      <c r="AI844" s="16"/>
      <c r="AJ844" s="34"/>
      <c r="AK844" s="34"/>
      <c r="AL844" s="34"/>
      <c r="AM844" s="34"/>
      <c r="AN844" s="34"/>
      <c r="AO844" s="34"/>
    </row>
    <row r="845" spans="2:41" x14ac:dyDescent="0.3">
      <c r="B845" s="22" t="str">
        <f t="shared" si="75"/>
        <v/>
      </c>
      <c r="C845" s="16"/>
      <c r="D845" s="23"/>
      <c r="E845" s="23"/>
      <c r="N845" s="85">
        <f t="shared" si="72"/>
        <v>0</v>
      </c>
      <c r="O845" s="85">
        <f t="shared" si="73"/>
        <v>0</v>
      </c>
      <c r="P845" s="85">
        <f t="shared" si="74"/>
        <v>0</v>
      </c>
      <c r="AD845" s="22" t="str">
        <f t="shared" si="76"/>
        <v/>
      </c>
      <c r="AE845" s="16"/>
      <c r="AF845" s="34"/>
      <c r="AH845" s="22" t="str">
        <f t="shared" si="77"/>
        <v/>
      </c>
      <c r="AI845" s="16"/>
      <c r="AJ845" s="34"/>
      <c r="AK845" s="34"/>
      <c r="AL845" s="34"/>
      <c r="AM845" s="34"/>
      <c r="AN845" s="34"/>
      <c r="AO845" s="34"/>
    </row>
    <row r="846" spans="2:41" x14ac:dyDescent="0.3">
      <c r="B846" s="22" t="str">
        <f t="shared" si="75"/>
        <v/>
      </c>
      <c r="C846" s="16"/>
      <c r="D846" s="23"/>
      <c r="E846" s="23"/>
      <c r="N846" s="85">
        <f t="shared" ref="N846:N909" si="78">C846*E846</f>
        <v>0</v>
      </c>
      <c r="O846" s="85">
        <f t="shared" ref="O846:O909" si="79">MIN(N846,C846*ROUND($O$13,0))</f>
        <v>0</v>
      </c>
      <c r="P846" s="85">
        <f t="shared" ref="P846:P909" si="80">MIN(N846,C846*ROUND($P$13,0))</f>
        <v>0</v>
      </c>
      <c r="AD846" s="22" t="str">
        <f t="shared" si="76"/>
        <v/>
      </c>
      <c r="AE846" s="16"/>
      <c r="AF846" s="34"/>
      <c r="AH846" s="22" t="str">
        <f t="shared" si="77"/>
        <v/>
      </c>
      <c r="AI846" s="16"/>
      <c r="AJ846" s="34"/>
      <c r="AK846" s="34"/>
      <c r="AL846" s="34"/>
      <c r="AM846" s="34"/>
      <c r="AN846" s="34"/>
      <c r="AO846" s="34"/>
    </row>
    <row r="847" spans="2:41" x14ac:dyDescent="0.3">
      <c r="B847" s="22" t="str">
        <f t="shared" si="75"/>
        <v/>
      </c>
      <c r="C847" s="16"/>
      <c r="D847" s="23"/>
      <c r="E847" s="23"/>
      <c r="N847" s="85">
        <f t="shared" si="78"/>
        <v>0</v>
      </c>
      <c r="O847" s="85">
        <f t="shared" si="79"/>
        <v>0</v>
      </c>
      <c r="P847" s="85">
        <f t="shared" si="80"/>
        <v>0</v>
      </c>
      <c r="AD847" s="22" t="str">
        <f t="shared" si="76"/>
        <v/>
      </c>
      <c r="AE847" s="16"/>
      <c r="AF847" s="34"/>
      <c r="AH847" s="22" t="str">
        <f t="shared" si="77"/>
        <v/>
      </c>
      <c r="AI847" s="16"/>
      <c r="AJ847" s="34"/>
      <c r="AK847" s="34"/>
      <c r="AL847" s="34"/>
      <c r="AM847" s="34"/>
      <c r="AN847" s="34"/>
      <c r="AO847" s="34"/>
    </row>
    <row r="848" spans="2:41" x14ac:dyDescent="0.3">
      <c r="B848" s="22" t="str">
        <f t="shared" si="75"/>
        <v/>
      </c>
      <c r="C848" s="16"/>
      <c r="D848" s="23"/>
      <c r="E848" s="23"/>
      <c r="N848" s="85">
        <f t="shared" si="78"/>
        <v>0</v>
      </c>
      <c r="O848" s="85">
        <f t="shared" si="79"/>
        <v>0</v>
      </c>
      <c r="P848" s="85">
        <f t="shared" si="80"/>
        <v>0</v>
      </c>
      <c r="AD848" s="22" t="str">
        <f t="shared" si="76"/>
        <v/>
      </c>
      <c r="AE848" s="16"/>
      <c r="AF848" s="34"/>
      <c r="AH848" s="22" t="str">
        <f t="shared" si="77"/>
        <v/>
      </c>
      <c r="AI848" s="16"/>
      <c r="AJ848" s="34"/>
      <c r="AK848" s="34"/>
      <c r="AL848" s="34"/>
      <c r="AM848" s="34"/>
      <c r="AN848" s="34"/>
      <c r="AO848" s="34"/>
    </row>
    <row r="849" spans="2:41" x14ac:dyDescent="0.3">
      <c r="B849" s="22" t="str">
        <f t="shared" ref="B849:B912" si="81">IF(C849="","",B848+C849)</f>
        <v/>
      </c>
      <c r="C849" s="16"/>
      <c r="D849" s="23"/>
      <c r="E849" s="23"/>
      <c r="N849" s="85">
        <f t="shared" si="78"/>
        <v>0</v>
      </c>
      <c r="O849" s="85">
        <f t="shared" si="79"/>
        <v>0</v>
      </c>
      <c r="P849" s="85">
        <f t="shared" si="80"/>
        <v>0</v>
      </c>
      <c r="AD849" s="22" t="str">
        <f t="shared" si="76"/>
        <v/>
      </c>
      <c r="AE849" s="16"/>
      <c r="AF849" s="34"/>
      <c r="AH849" s="22" t="str">
        <f t="shared" si="77"/>
        <v/>
      </c>
      <c r="AI849" s="16"/>
      <c r="AJ849" s="34"/>
      <c r="AK849" s="34"/>
      <c r="AL849" s="34"/>
      <c r="AM849" s="34"/>
      <c r="AN849" s="34"/>
      <c r="AO849" s="34"/>
    </row>
    <row r="850" spans="2:41" x14ac:dyDescent="0.3">
      <c r="B850" s="22" t="str">
        <f t="shared" si="81"/>
        <v/>
      </c>
      <c r="C850" s="16"/>
      <c r="D850" s="23"/>
      <c r="E850" s="23"/>
      <c r="N850" s="85">
        <f t="shared" si="78"/>
        <v>0</v>
      </c>
      <c r="O850" s="85">
        <f t="shared" si="79"/>
        <v>0</v>
      </c>
      <c r="P850" s="85">
        <f t="shared" si="80"/>
        <v>0</v>
      </c>
      <c r="AD850" s="22" t="str">
        <f t="shared" si="76"/>
        <v/>
      </c>
      <c r="AE850" s="16"/>
      <c r="AF850" s="34"/>
      <c r="AH850" s="22" t="str">
        <f t="shared" si="77"/>
        <v/>
      </c>
      <c r="AI850" s="16"/>
      <c r="AJ850" s="34"/>
      <c r="AK850" s="34"/>
      <c r="AL850" s="34"/>
      <c r="AM850" s="34"/>
      <c r="AN850" s="34"/>
      <c r="AO850" s="34"/>
    </row>
    <row r="851" spans="2:41" x14ac:dyDescent="0.3">
      <c r="B851" s="22" t="str">
        <f t="shared" si="81"/>
        <v/>
      </c>
      <c r="C851" s="16"/>
      <c r="D851" s="23"/>
      <c r="E851" s="23"/>
      <c r="N851" s="85">
        <f t="shared" si="78"/>
        <v>0</v>
      </c>
      <c r="O851" s="85">
        <f t="shared" si="79"/>
        <v>0</v>
      </c>
      <c r="P851" s="85">
        <f t="shared" si="80"/>
        <v>0</v>
      </c>
      <c r="AD851" s="22" t="str">
        <f t="shared" ref="AD851:AD914" si="82">IF(AE851="","",AD850+AE851)</f>
        <v/>
      </c>
      <c r="AE851" s="16"/>
      <c r="AF851" s="34"/>
      <c r="AH851" s="22" t="str">
        <f t="shared" ref="AH851:AH914" si="83">IF(AI851="","",AH850+AI851)</f>
        <v/>
      </c>
      <c r="AI851" s="16"/>
      <c r="AJ851" s="34"/>
      <c r="AK851" s="34"/>
      <c r="AL851" s="34"/>
      <c r="AM851" s="34"/>
      <c r="AN851" s="34"/>
      <c r="AO851" s="34"/>
    </row>
    <row r="852" spans="2:41" x14ac:dyDescent="0.3">
      <c r="B852" s="22" t="str">
        <f t="shared" si="81"/>
        <v/>
      </c>
      <c r="C852" s="16"/>
      <c r="D852" s="23"/>
      <c r="E852" s="23"/>
      <c r="N852" s="85">
        <f t="shared" si="78"/>
        <v>0</v>
      </c>
      <c r="O852" s="85">
        <f t="shared" si="79"/>
        <v>0</v>
      </c>
      <c r="P852" s="85">
        <f t="shared" si="80"/>
        <v>0</v>
      </c>
      <c r="AD852" s="22" t="str">
        <f t="shared" si="82"/>
        <v/>
      </c>
      <c r="AE852" s="16"/>
      <c r="AF852" s="34"/>
      <c r="AH852" s="22" t="str">
        <f t="shared" si="83"/>
        <v/>
      </c>
      <c r="AI852" s="16"/>
      <c r="AJ852" s="34"/>
      <c r="AK852" s="34"/>
      <c r="AL852" s="34"/>
      <c r="AM852" s="34"/>
      <c r="AN852" s="34"/>
      <c r="AO852" s="34"/>
    </row>
    <row r="853" spans="2:41" x14ac:dyDescent="0.3">
      <c r="B853" s="22" t="str">
        <f t="shared" si="81"/>
        <v/>
      </c>
      <c r="C853" s="16"/>
      <c r="D853" s="23"/>
      <c r="E853" s="23"/>
      <c r="N853" s="85">
        <f t="shared" si="78"/>
        <v>0</v>
      </c>
      <c r="O853" s="85">
        <f t="shared" si="79"/>
        <v>0</v>
      </c>
      <c r="P853" s="85">
        <f t="shared" si="80"/>
        <v>0</v>
      </c>
      <c r="AD853" s="22" t="str">
        <f t="shared" si="82"/>
        <v/>
      </c>
      <c r="AE853" s="16"/>
      <c r="AF853" s="34"/>
      <c r="AH853" s="22" t="str">
        <f t="shared" si="83"/>
        <v/>
      </c>
      <c r="AI853" s="16"/>
      <c r="AJ853" s="34"/>
      <c r="AK853" s="34"/>
      <c r="AL853" s="34"/>
      <c r="AM853" s="34"/>
      <c r="AN853" s="34"/>
      <c r="AO853" s="34"/>
    </row>
    <row r="854" spans="2:41" x14ac:dyDescent="0.3">
      <c r="B854" s="22" t="str">
        <f t="shared" si="81"/>
        <v/>
      </c>
      <c r="C854" s="16"/>
      <c r="D854" s="23"/>
      <c r="E854" s="23"/>
      <c r="N854" s="85">
        <f t="shared" si="78"/>
        <v>0</v>
      </c>
      <c r="O854" s="85">
        <f t="shared" si="79"/>
        <v>0</v>
      </c>
      <c r="P854" s="85">
        <f t="shared" si="80"/>
        <v>0</v>
      </c>
      <c r="AD854" s="22" t="str">
        <f t="shared" si="82"/>
        <v/>
      </c>
      <c r="AE854" s="16"/>
      <c r="AF854" s="34"/>
      <c r="AH854" s="22" t="str">
        <f t="shared" si="83"/>
        <v/>
      </c>
      <c r="AI854" s="16"/>
      <c r="AJ854" s="34"/>
      <c r="AK854" s="34"/>
      <c r="AL854" s="34"/>
      <c r="AM854" s="34"/>
      <c r="AN854" s="34"/>
      <c r="AO854" s="34"/>
    </row>
    <row r="855" spans="2:41" x14ac:dyDescent="0.3">
      <c r="B855" s="22" t="str">
        <f t="shared" si="81"/>
        <v/>
      </c>
      <c r="C855" s="16"/>
      <c r="D855" s="23"/>
      <c r="E855" s="23"/>
      <c r="N855" s="85">
        <f t="shared" si="78"/>
        <v>0</v>
      </c>
      <c r="O855" s="85">
        <f t="shared" si="79"/>
        <v>0</v>
      </c>
      <c r="P855" s="85">
        <f t="shared" si="80"/>
        <v>0</v>
      </c>
      <c r="AD855" s="22" t="str">
        <f t="shared" si="82"/>
        <v/>
      </c>
      <c r="AE855" s="16"/>
      <c r="AF855" s="34"/>
      <c r="AH855" s="22" t="str">
        <f t="shared" si="83"/>
        <v/>
      </c>
      <c r="AI855" s="16"/>
      <c r="AJ855" s="34"/>
      <c r="AK855" s="34"/>
      <c r="AL855" s="34"/>
      <c r="AM855" s="34"/>
      <c r="AN855" s="34"/>
      <c r="AO855" s="34"/>
    </row>
    <row r="856" spans="2:41" x14ac:dyDescent="0.3">
      <c r="B856" s="22" t="str">
        <f t="shared" si="81"/>
        <v/>
      </c>
      <c r="C856" s="16"/>
      <c r="D856" s="23"/>
      <c r="E856" s="23"/>
      <c r="N856" s="85">
        <f t="shared" si="78"/>
        <v>0</v>
      </c>
      <c r="O856" s="85">
        <f t="shared" si="79"/>
        <v>0</v>
      </c>
      <c r="P856" s="85">
        <f t="shared" si="80"/>
        <v>0</v>
      </c>
      <c r="AD856" s="22" t="str">
        <f t="shared" si="82"/>
        <v/>
      </c>
      <c r="AE856" s="16"/>
      <c r="AF856" s="34"/>
      <c r="AH856" s="22" t="str">
        <f t="shared" si="83"/>
        <v/>
      </c>
      <c r="AI856" s="16"/>
      <c r="AJ856" s="34"/>
      <c r="AK856" s="34"/>
      <c r="AL856" s="34"/>
      <c r="AM856" s="34"/>
      <c r="AN856" s="34"/>
      <c r="AO856" s="34"/>
    </row>
    <row r="857" spans="2:41" x14ac:dyDescent="0.3">
      <c r="B857" s="22" t="str">
        <f t="shared" si="81"/>
        <v/>
      </c>
      <c r="C857" s="16"/>
      <c r="D857" s="23"/>
      <c r="E857" s="23"/>
      <c r="N857" s="85">
        <f t="shared" si="78"/>
        <v>0</v>
      </c>
      <c r="O857" s="85">
        <f t="shared" si="79"/>
        <v>0</v>
      </c>
      <c r="P857" s="85">
        <f t="shared" si="80"/>
        <v>0</v>
      </c>
      <c r="AD857" s="22" t="str">
        <f t="shared" si="82"/>
        <v/>
      </c>
      <c r="AE857" s="16"/>
      <c r="AF857" s="34"/>
      <c r="AH857" s="22" t="str">
        <f t="shared" si="83"/>
        <v/>
      </c>
      <c r="AI857" s="16"/>
      <c r="AJ857" s="34"/>
      <c r="AK857" s="34"/>
      <c r="AL857" s="34"/>
      <c r="AM857" s="34"/>
      <c r="AN857" s="34"/>
      <c r="AO857" s="34"/>
    </row>
    <row r="858" spans="2:41" x14ac:dyDescent="0.3">
      <c r="B858" s="22" t="str">
        <f t="shared" si="81"/>
        <v/>
      </c>
      <c r="C858" s="16"/>
      <c r="D858" s="23"/>
      <c r="E858" s="23"/>
      <c r="N858" s="85">
        <f t="shared" si="78"/>
        <v>0</v>
      </c>
      <c r="O858" s="85">
        <f t="shared" si="79"/>
        <v>0</v>
      </c>
      <c r="P858" s="85">
        <f t="shared" si="80"/>
        <v>0</v>
      </c>
      <c r="AD858" s="22" t="str">
        <f t="shared" si="82"/>
        <v/>
      </c>
      <c r="AE858" s="16"/>
      <c r="AF858" s="34"/>
      <c r="AH858" s="22" t="str">
        <f t="shared" si="83"/>
        <v/>
      </c>
      <c r="AI858" s="16"/>
      <c r="AJ858" s="34"/>
      <c r="AK858" s="34"/>
      <c r="AL858" s="34"/>
      <c r="AM858" s="34"/>
      <c r="AN858" s="34"/>
      <c r="AO858" s="34"/>
    </row>
    <row r="859" spans="2:41" x14ac:dyDescent="0.3">
      <c r="B859" s="22" t="str">
        <f t="shared" si="81"/>
        <v/>
      </c>
      <c r="C859" s="16"/>
      <c r="D859" s="23"/>
      <c r="E859" s="23"/>
      <c r="N859" s="85">
        <f t="shared" si="78"/>
        <v>0</v>
      </c>
      <c r="O859" s="85">
        <f t="shared" si="79"/>
        <v>0</v>
      </c>
      <c r="P859" s="85">
        <f t="shared" si="80"/>
        <v>0</v>
      </c>
      <c r="AD859" s="22" t="str">
        <f t="shared" si="82"/>
        <v/>
      </c>
      <c r="AE859" s="16"/>
      <c r="AF859" s="34"/>
      <c r="AH859" s="22" t="str">
        <f t="shared" si="83"/>
        <v/>
      </c>
      <c r="AI859" s="16"/>
      <c r="AJ859" s="34"/>
      <c r="AK859" s="34"/>
      <c r="AL859" s="34"/>
      <c r="AM859" s="34"/>
      <c r="AN859" s="34"/>
      <c r="AO859" s="34"/>
    </row>
    <row r="860" spans="2:41" x14ac:dyDescent="0.3">
      <c r="B860" s="22" t="str">
        <f t="shared" si="81"/>
        <v/>
      </c>
      <c r="C860" s="16"/>
      <c r="D860" s="23"/>
      <c r="E860" s="23"/>
      <c r="N860" s="85">
        <f t="shared" si="78"/>
        <v>0</v>
      </c>
      <c r="O860" s="85">
        <f t="shared" si="79"/>
        <v>0</v>
      </c>
      <c r="P860" s="85">
        <f t="shared" si="80"/>
        <v>0</v>
      </c>
      <c r="AD860" s="22" t="str">
        <f t="shared" si="82"/>
        <v/>
      </c>
      <c r="AE860" s="16"/>
      <c r="AF860" s="34"/>
      <c r="AH860" s="22" t="str">
        <f t="shared" si="83"/>
        <v/>
      </c>
      <c r="AI860" s="16"/>
      <c r="AJ860" s="34"/>
      <c r="AK860" s="34"/>
      <c r="AL860" s="34"/>
      <c r="AM860" s="34"/>
      <c r="AN860" s="34"/>
      <c r="AO860" s="34"/>
    </row>
    <row r="861" spans="2:41" x14ac:dyDescent="0.3">
      <c r="B861" s="22" t="str">
        <f t="shared" si="81"/>
        <v/>
      </c>
      <c r="C861" s="16"/>
      <c r="D861" s="23"/>
      <c r="E861" s="23"/>
      <c r="N861" s="85">
        <f t="shared" si="78"/>
        <v>0</v>
      </c>
      <c r="O861" s="85">
        <f t="shared" si="79"/>
        <v>0</v>
      </c>
      <c r="P861" s="85">
        <f t="shared" si="80"/>
        <v>0</v>
      </c>
      <c r="AD861" s="22" t="str">
        <f t="shared" si="82"/>
        <v/>
      </c>
      <c r="AE861" s="16"/>
      <c r="AF861" s="34"/>
      <c r="AH861" s="22" t="str">
        <f t="shared" si="83"/>
        <v/>
      </c>
      <c r="AI861" s="16"/>
      <c r="AJ861" s="34"/>
      <c r="AK861" s="34"/>
      <c r="AL861" s="34"/>
      <c r="AM861" s="34"/>
      <c r="AN861" s="34"/>
      <c r="AO861" s="34"/>
    </row>
    <row r="862" spans="2:41" x14ac:dyDescent="0.3">
      <c r="B862" s="22" t="str">
        <f t="shared" si="81"/>
        <v/>
      </c>
      <c r="C862" s="16"/>
      <c r="D862" s="23"/>
      <c r="E862" s="23"/>
      <c r="N862" s="85">
        <f t="shared" si="78"/>
        <v>0</v>
      </c>
      <c r="O862" s="85">
        <f t="shared" si="79"/>
        <v>0</v>
      </c>
      <c r="P862" s="85">
        <f t="shared" si="80"/>
        <v>0</v>
      </c>
      <c r="AD862" s="22" t="str">
        <f t="shared" si="82"/>
        <v/>
      </c>
      <c r="AE862" s="16"/>
      <c r="AF862" s="34"/>
      <c r="AH862" s="22" t="str">
        <f t="shared" si="83"/>
        <v/>
      </c>
      <c r="AI862" s="16"/>
      <c r="AJ862" s="34"/>
      <c r="AK862" s="34"/>
      <c r="AL862" s="34"/>
      <c r="AM862" s="34"/>
      <c r="AN862" s="34"/>
      <c r="AO862" s="34"/>
    </row>
    <row r="863" spans="2:41" x14ac:dyDescent="0.3">
      <c r="B863" s="22" t="str">
        <f t="shared" si="81"/>
        <v/>
      </c>
      <c r="C863" s="16"/>
      <c r="D863" s="23"/>
      <c r="E863" s="23"/>
      <c r="N863" s="85">
        <f t="shared" si="78"/>
        <v>0</v>
      </c>
      <c r="O863" s="85">
        <f t="shared" si="79"/>
        <v>0</v>
      </c>
      <c r="P863" s="85">
        <f t="shared" si="80"/>
        <v>0</v>
      </c>
      <c r="AD863" s="22" t="str">
        <f t="shared" si="82"/>
        <v/>
      </c>
      <c r="AE863" s="16"/>
      <c r="AF863" s="34"/>
      <c r="AH863" s="22" t="str">
        <f t="shared" si="83"/>
        <v/>
      </c>
      <c r="AI863" s="16"/>
      <c r="AJ863" s="34"/>
      <c r="AK863" s="34"/>
      <c r="AL863" s="34"/>
      <c r="AM863" s="34"/>
      <c r="AN863" s="34"/>
      <c r="AO863" s="34"/>
    </row>
    <row r="864" spans="2:41" x14ac:dyDescent="0.3">
      <c r="B864" s="22" t="str">
        <f t="shared" si="81"/>
        <v/>
      </c>
      <c r="C864" s="16"/>
      <c r="D864" s="23"/>
      <c r="E864" s="23"/>
      <c r="N864" s="85">
        <f t="shared" si="78"/>
        <v>0</v>
      </c>
      <c r="O864" s="85">
        <f t="shared" si="79"/>
        <v>0</v>
      </c>
      <c r="P864" s="85">
        <f t="shared" si="80"/>
        <v>0</v>
      </c>
      <c r="AD864" s="22" t="str">
        <f t="shared" si="82"/>
        <v/>
      </c>
      <c r="AE864" s="16"/>
      <c r="AF864" s="34"/>
      <c r="AH864" s="22" t="str">
        <f t="shared" si="83"/>
        <v/>
      </c>
      <c r="AI864" s="16"/>
      <c r="AJ864" s="34"/>
      <c r="AK864" s="34"/>
      <c r="AL864" s="34"/>
      <c r="AM864" s="34"/>
      <c r="AN864" s="34"/>
      <c r="AO864" s="34"/>
    </row>
    <row r="865" spans="2:41" x14ac:dyDescent="0.3">
      <c r="B865" s="22" t="str">
        <f t="shared" si="81"/>
        <v/>
      </c>
      <c r="C865" s="16"/>
      <c r="D865" s="23"/>
      <c r="E865" s="23"/>
      <c r="N865" s="85">
        <f t="shared" si="78"/>
        <v>0</v>
      </c>
      <c r="O865" s="85">
        <f t="shared" si="79"/>
        <v>0</v>
      </c>
      <c r="P865" s="85">
        <f t="shared" si="80"/>
        <v>0</v>
      </c>
      <c r="AD865" s="22" t="str">
        <f t="shared" si="82"/>
        <v/>
      </c>
      <c r="AE865" s="16"/>
      <c r="AF865" s="34"/>
      <c r="AH865" s="22" t="str">
        <f t="shared" si="83"/>
        <v/>
      </c>
      <c r="AI865" s="16"/>
      <c r="AJ865" s="34"/>
      <c r="AK865" s="34"/>
      <c r="AL865" s="34"/>
      <c r="AM865" s="34"/>
      <c r="AN865" s="34"/>
      <c r="AO865" s="34"/>
    </row>
    <row r="866" spans="2:41" x14ac:dyDescent="0.3">
      <c r="B866" s="22" t="str">
        <f t="shared" si="81"/>
        <v/>
      </c>
      <c r="C866" s="16"/>
      <c r="D866" s="23"/>
      <c r="E866" s="23"/>
      <c r="N866" s="85">
        <f t="shared" si="78"/>
        <v>0</v>
      </c>
      <c r="O866" s="85">
        <f t="shared" si="79"/>
        <v>0</v>
      </c>
      <c r="P866" s="85">
        <f t="shared" si="80"/>
        <v>0</v>
      </c>
      <c r="AD866" s="22" t="str">
        <f t="shared" si="82"/>
        <v/>
      </c>
      <c r="AE866" s="16"/>
      <c r="AF866" s="34"/>
      <c r="AH866" s="22" t="str">
        <f t="shared" si="83"/>
        <v/>
      </c>
      <c r="AI866" s="16"/>
      <c r="AJ866" s="34"/>
      <c r="AK866" s="34"/>
      <c r="AL866" s="34"/>
      <c r="AM866" s="34"/>
      <c r="AN866" s="34"/>
      <c r="AO866" s="34"/>
    </row>
    <row r="867" spans="2:41" x14ac:dyDescent="0.3">
      <c r="B867" s="22" t="str">
        <f t="shared" si="81"/>
        <v/>
      </c>
      <c r="C867" s="16"/>
      <c r="D867" s="23"/>
      <c r="E867" s="23"/>
      <c r="N867" s="85">
        <f t="shared" si="78"/>
        <v>0</v>
      </c>
      <c r="O867" s="85">
        <f t="shared" si="79"/>
        <v>0</v>
      </c>
      <c r="P867" s="85">
        <f t="shared" si="80"/>
        <v>0</v>
      </c>
      <c r="AD867" s="22" t="str">
        <f t="shared" si="82"/>
        <v/>
      </c>
      <c r="AE867" s="16"/>
      <c r="AF867" s="34"/>
      <c r="AH867" s="22" t="str">
        <f t="shared" si="83"/>
        <v/>
      </c>
      <c r="AI867" s="16"/>
      <c r="AJ867" s="34"/>
      <c r="AK867" s="34"/>
      <c r="AL867" s="34"/>
      <c r="AM867" s="34"/>
      <c r="AN867" s="34"/>
      <c r="AO867" s="34"/>
    </row>
    <row r="868" spans="2:41" x14ac:dyDescent="0.3">
      <c r="B868" s="22" t="str">
        <f t="shared" si="81"/>
        <v/>
      </c>
      <c r="C868" s="16"/>
      <c r="D868" s="23"/>
      <c r="E868" s="23"/>
      <c r="N868" s="85">
        <f t="shared" si="78"/>
        <v>0</v>
      </c>
      <c r="O868" s="85">
        <f t="shared" si="79"/>
        <v>0</v>
      </c>
      <c r="P868" s="85">
        <f t="shared" si="80"/>
        <v>0</v>
      </c>
      <c r="AD868" s="22" t="str">
        <f t="shared" si="82"/>
        <v/>
      </c>
      <c r="AE868" s="16"/>
      <c r="AF868" s="34"/>
      <c r="AH868" s="22" t="str">
        <f t="shared" si="83"/>
        <v/>
      </c>
      <c r="AI868" s="16"/>
      <c r="AJ868" s="34"/>
      <c r="AK868" s="34"/>
      <c r="AL868" s="34"/>
      <c r="AM868" s="34"/>
      <c r="AN868" s="34"/>
      <c r="AO868" s="34"/>
    </row>
    <row r="869" spans="2:41" x14ac:dyDescent="0.3">
      <c r="B869" s="22" t="str">
        <f t="shared" si="81"/>
        <v/>
      </c>
      <c r="C869" s="16"/>
      <c r="D869" s="23"/>
      <c r="E869" s="23"/>
      <c r="N869" s="85">
        <f t="shared" si="78"/>
        <v>0</v>
      </c>
      <c r="O869" s="85">
        <f t="shared" si="79"/>
        <v>0</v>
      </c>
      <c r="P869" s="85">
        <f t="shared" si="80"/>
        <v>0</v>
      </c>
      <c r="AD869" s="22" t="str">
        <f t="shared" si="82"/>
        <v/>
      </c>
      <c r="AE869" s="16"/>
      <c r="AF869" s="34"/>
      <c r="AH869" s="22" t="str">
        <f t="shared" si="83"/>
        <v/>
      </c>
      <c r="AI869" s="16"/>
      <c r="AJ869" s="34"/>
      <c r="AK869" s="34"/>
      <c r="AL869" s="34"/>
      <c r="AM869" s="34"/>
      <c r="AN869" s="34"/>
      <c r="AO869" s="34"/>
    </row>
    <row r="870" spans="2:41" x14ac:dyDescent="0.3">
      <c r="B870" s="22" t="str">
        <f t="shared" si="81"/>
        <v/>
      </c>
      <c r="C870" s="16"/>
      <c r="D870" s="23"/>
      <c r="E870" s="23"/>
      <c r="N870" s="85">
        <f t="shared" si="78"/>
        <v>0</v>
      </c>
      <c r="O870" s="85">
        <f t="shared" si="79"/>
        <v>0</v>
      </c>
      <c r="P870" s="85">
        <f t="shared" si="80"/>
        <v>0</v>
      </c>
      <c r="AD870" s="22" t="str">
        <f t="shared" si="82"/>
        <v/>
      </c>
      <c r="AE870" s="16"/>
      <c r="AF870" s="34"/>
      <c r="AH870" s="22" t="str">
        <f t="shared" si="83"/>
        <v/>
      </c>
      <c r="AI870" s="16"/>
      <c r="AJ870" s="34"/>
      <c r="AK870" s="34"/>
      <c r="AL870" s="34"/>
      <c r="AM870" s="34"/>
      <c r="AN870" s="34"/>
      <c r="AO870" s="34"/>
    </row>
    <row r="871" spans="2:41" x14ac:dyDescent="0.3">
      <c r="B871" s="22" t="str">
        <f t="shared" si="81"/>
        <v/>
      </c>
      <c r="C871" s="16"/>
      <c r="D871" s="23"/>
      <c r="E871" s="23"/>
      <c r="N871" s="85">
        <f t="shared" si="78"/>
        <v>0</v>
      </c>
      <c r="O871" s="85">
        <f t="shared" si="79"/>
        <v>0</v>
      </c>
      <c r="P871" s="85">
        <f t="shared" si="80"/>
        <v>0</v>
      </c>
      <c r="AD871" s="22" t="str">
        <f t="shared" si="82"/>
        <v/>
      </c>
      <c r="AE871" s="16"/>
      <c r="AF871" s="34"/>
      <c r="AH871" s="22" t="str">
        <f t="shared" si="83"/>
        <v/>
      </c>
      <c r="AI871" s="16"/>
      <c r="AJ871" s="34"/>
      <c r="AK871" s="34"/>
      <c r="AL871" s="34"/>
      <c r="AM871" s="34"/>
      <c r="AN871" s="34"/>
      <c r="AO871" s="34"/>
    </row>
    <row r="872" spans="2:41" x14ac:dyDescent="0.3">
      <c r="B872" s="22" t="str">
        <f t="shared" si="81"/>
        <v/>
      </c>
      <c r="C872" s="16"/>
      <c r="D872" s="23"/>
      <c r="E872" s="23"/>
      <c r="N872" s="85">
        <f t="shared" si="78"/>
        <v>0</v>
      </c>
      <c r="O872" s="85">
        <f t="shared" si="79"/>
        <v>0</v>
      </c>
      <c r="P872" s="85">
        <f t="shared" si="80"/>
        <v>0</v>
      </c>
      <c r="AD872" s="22" t="str">
        <f t="shared" si="82"/>
        <v/>
      </c>
      <c r="AE872" s="16"/>
      <c r="AF872" s="34"/>
      <c r="AH872" s="22" t="str">
        <f t="shared" si="83"/>
        <v/>
      </c>
      <c r="AI872" s="16"/>
      <c r="AJ872" s="34"/>
      <c r="AK872" s="34"/>
      <c r="AL872" s="34"/>
      <c r="AM872" s="34"/>
      <c r="AN872" s="34"/>
      <c r="AO872" s="34"/>
    </row>
    <row r="873" spans="2:41" x14ac:dyDescent="0.3">
      <c r="B873" s="22" t="str">
        <f t="shared" si="81"/>
        <v/>
      </c>
      <c r="C873" s="16"/>
      <c r="D873" s="23"/>
      <c r="E873" s="23"/>
      <c r="N873" s="85">
        <f t="shared" si="78"/>
        <v>0</v>
      </c>
      <c r="O873" s="85">
        <f t="shared" si="79"/>
        <v>0</v>
      </c>
      <c r="P873" s="85">
        <f t="shared" si="80"/>
        <v>0</v>
      </c>
      <c r="AD873" s="22" t="str">
        <f t="shared" si="82"/>
        <v/>
      </c>
      <c r="AE873" s="16"/>
      <c r="AF873" s="34"/>
      <c r="AH873" s="22" t="str">
        <f t="shared" si="83"/>
        <v/>
      </c>
      <c r="AI873" s="16"/>
      <c r="AJ873" s="34"/>
      <c r="AK873" s="34"/>
      <c r="AL873" s="34"/>
      <c r="AM873" s="34"/>
      <c r="AN873" s="34"/>
      <c r="AO873" s="34"/>
    </row>
    <row r="874" spans="2:41" x14ac:dyDescent="0.3">
      <c r="B874" s="22" t="str">
        <f t="shared" si="81"/>
        <v/>
      </c>
      <c r="C874" s="16"/>
      <c r="D874" s="23"/>
      <c r="E874" s="23"/>
      <c r="N874" s="85">
        <f t="shared" si="78"/>
        <v>0</v>
      </c>
      <c r="O874" s="85">
        <f t="shared" si="79"/>
        <v>0</v>
      </c>
      <c r="P874" s="85">
        <f t="shared" si="80"/>
        <v>0</v>
      </c>
      <c r="AD874" s="22" t="str">
        <f t="shared" si="82"/>
        <v/>
      </c>
      <c r="AE874" s="16"/>
      <c r="AF874" s="34"/>
      <c r="AH874" s="22" t="str">
        <f t="shared" si="83"/>
        <v/>
      </c>
      <c r="AI874" s="16"/>
      <c r="AJ874" s="34"/>
      <c r="AK874" s="34"/>
      <c r="AL874" s="34"/>
      <c r="AM874" s="34"/>
      <c r="AN874" s="34"/>
      <c r="AO874" s="34"/>
    </row>
    <row r="875" spans="2:41" x14ac:dyDescent="0.3">
      <c r="B875" s="22" t="str">
        <f t="shared" si="81"/>
        <v/>
      </c>
      <c r="C875" s="16"/>
      <c r="D875" s="23"/>
      <c r="E875" s="23"/>
      <c r="N875" s="85">
        <f t="shared" si="78"/>
        <v>0</v>
      </c>
      <c r="O875" s="85">
        <f t="shared" si="79"/>
        <v>0</v>
      </c>
      <c r="P875" s="85">
        <f t="shared" si="80"/>
        <v>0</v>
      </c>
      <c r="AD875" s="22" t="str">
        <f t="shared" si="82"/>
        <v/>
      </c>
      <c r="AE875" s="16"/>
      <c r="AF875" s="34"/>
      <c r="AH875" s="22" t="str">
        <f t="shared" si="83"/>
        <v/>
      </c>
      <c r="AI875" s="16"/>
      <c r="AJ875" s="34"/>
      <c r="AK875" s="34"/>
      <c r="AL875" s="34"/>
      <c r="AM875" s="34"/>
      <c r="AN875" s="34"/>
      <c r="AO875" s="34"/>
    </row>
    <row r="876" spans="2:41" x14ac:dyDescent="0.3">
      <c r="B876" s="22" t="str">
        <f t="shared" si="81"/>
        <v/>
      </c>
      <c r="C876" s="16"/>
      <c r="D876" s="23"/>
      <c r="E876" s="23"/>
      <c r="N876" s="85">
        <f t="shared" si="78"/>
        <v>0</v>
      </c>
      <c r="O876" s="85">
        <f t="shared" si="79"/>
        <v>0</v>
      </c>
      <c r="P876" s="85">
        <f t="shared" si="80"/>
        <v>0</v>
      </c>
      <c r="AD876" s="22" t="str">
        <f t="shared" si="82"/>
        <v/>
      </c>
      <c r="AE876" s="16"/>
      <c r="AF876" s="34"/>
      <c r="AH876" s="22" t="str">
        <f t="shared" si="83"/>
        <v/>
      </c>
      <c r="AI876" s="16"/>
      <c r="AJ876" s="34"/>
      <c r="AK876" s="34"/>
      <c r="AL876" s="34"/>
      <c r="AM876" s="34"/>
      <c r="AN876" s="34"/>
      <c r="AO876" s="34"/>
    </row>
    <row r="877" spans="2:41" x14ac:dyDescent="0.3">
      <c r="B877" s="22" t="str">
        <f t="shared" si="81"/>
        <v/>
      </c>
      <c r="C877" s="16"/>
      <c r="D877" s="23"/>
      <c r="E877" s="23"/>
      <c r="N877" s="85">
        <f t="shared" si="78"/>
        <v>0</v>
      </c>
      <c r="O877" s="85">
        <f t="shared" si="79"/>
        <v>0</v>
      </c>
      <c r="P877" s="85">
        <f t="shared" si="80"/>
        <v>0</v>
      </c>
      <c r="AD877" s="22" t="str">
        <f t="shared" si="82"/>
        <v/>
      </c>
      <c r="AE877" s="16"/>
      <c r="AF877" s="34"/>
      <c r="AH877" s="22" t="str">
        <f t="shared" si="83"/>
        <v/>
      </c>
      <c r="AI877" s="16"/>
      <c r="AJ877" s="34"/>
      <c r="AK877" s="34"/>
      <c r="AL877" s="34"/>
      <c r="AM877" s="34"/>
      <c r="AN877" s="34"/>
      <c r="AO877" s="34"/>
    </row>
    <row r="878" spans="2:41" x14ac:dyDescent="0.3">
      <c r="B878" s="22" t="str">
        <f t="shared" si="81"/>
        <v/>
      </c>
      <c r="C878" s="16"/>
      <c r="D878" s="23"/>
      <c r="E878" s="23"/>
      <c r="N878" s="85">
        <f t="shared" si="78"/>
        <v>0</v>
      </c>
      <c r="O878" s="85">
        <f t="shared" si="79"/>
        <v>0</v>
      </c>
      <c r="P878" s="85">
        <f t="shared" si="80"/>
        <v>0</v>
      </c>
      <c r="AD878" s="22" t="str">
        <f t="shared" si="82"/>
        <v/>
      </c>
      <c r="AE878" s="16"/>
      <c r="AF878" s="34"/>
      <c r="AH878" s="22" t="str">
        <f t="shared" si="83"/>
        <v/>
      </c>
      <c r="AI878" s="16"/>
      <c r="AJ878" s="34"/>
      <c r="AK878" s="34"/>
      <c r="AL878" s="34"/>
      <c r="AM878" s="34"/>
      <c r="AN878" s="34"/>
      <c r="AO878" s="34"/>
    </row>
    <row r="879" spans="2:41" x14ac:dyDescent="0.3">
      <c r="B879" s="22" t="str">
        <f t="shared" si="81"/>
        <v/>
      </c>
      <c r="C879" s="16"/>
      <c r="D879" s="23"/>
      <c r="E879" s="23"/>
      <c r="N879" s="85">
        <f t="shared" si="78"/>
        <v>0</v>
      </c>
      <c r="O879" s="85">
        <f t="shared" si="79"/>
        <v>0</v>
      </c>
      <c r="P879" s="85">
        <f t="shared" si="80"/>
        <v>0</v>
      </c>
      <c r="AD879" s="22" t="str">
        <f t="shared" si="82"/>
        <v/>
      </c>
      <c r="AE879" s="16"/>
      <c r="AF879" s="34"/>
      <c r="AH879" s="22" t="str">
        <f t="shared" si="83"/>
        <v/>
      </c>
      <c r="AI879" s="16"/>
      <c r="AJ879" s="34"/>
      <c r="AK879" s="34"/>
      <c r="AL879" s="34"/>
      <c r="AM879" s="34"/>
      <c r="AN879" s="34"/>
      <c r="AO879" s="34"/>
    </row>
    <row r="880" spans="2:41" x14ac:dyDescent="0.3">
      <c r="B880" s="22" t="str">
        <f t="shared" si="81"/>
        <v/>
      </c>
      <c r="C880" s="16"/>
      <c r="D880" s="23"/>
      <c r="E880" s="23"/>
      <c r="N880" s="85">
        <f t="shared" si="78"/>
        <v>0</v>
      </c>
      <c r="O880" s="85">
        <f t="shared" si="79"/>
        <v>0</v>
      </c>
      <c r="P880" s="85">
        <f t="shared" si="80"/>
        <v>0</v>
      </c>
      <c r="AD880" s="22" t="str">
        <f t="shared" si="82"/>
        <v/>
      </c>
      <c r="AE880" s="16"/>
      <c r="AF880" s="34"/>
      <c r="AH880" s="22" t="str">
        <f t="shared" si="83"/>
        <v/>
      </c>
      <c r="AI880" s="16"/>
      <c r="AJ880" s="34"/>
      <c r="AK880" s="34"/>
      <c r="AL880" s="34"/>
      <c r="AM880" s="34"/>
      <c r="AN880" s="34"/>
      <c r="AO880" s="34"/>
    </row>
    <row r="881" spans="2:41" x14ac:dyDescent="0.3">
      <c r="B881" s="22" t="str">
        <f t="shared" si="81"/>
        <v/>
      </c>
      <c r="C881" s="16"/>
      <c r="D881" s="23"/>
      <c r="E881" s="23"/>
      <c r="N881" s="85">
        <f t="shared" si="78"/>
        <v>0</v>
      </c>
      <c r="O881" s="85">
        <f t="shared" si="79"/>
        <v>0</v>
      </c>
      <c r="P881" s="85">
        <f t="shared" si="80"/>
        <v>0</v>
      </c>
      <c r="AD881" s="22" t="str">
        <f t="shared" si="82"/>
        <v/>
      </c>
      <c r="AE881" s="16"/>
      <c r="AF881" s="34"/>
      <c r="AH881" s="22" t="str">
        <f t="shared" si="83"/>
        <v/>
      </c>
      <c r="AI881" s="16"/>
      <c r="AJ881" s="34"/>
      <c r="AK881" s="34"/>
      <c r="AL881" s="34"/>
      <c r="AM881" s="34"/>
      <c r="AN881" s="34"/>
      <c r="AO881" s="34"/>
    </row>
    <row r="882" spans="2:41" x14ac:dyDescent="0.3">
      <c r="B882" s="22" t="str">
        <f t="shared" si="81"/>
        <v/>
      </c>
      <c r="C882" s="16"/>
      <c r="D882" s="23"/>
      <c r="E882" s="23"/>
      <c r="N882" s="85">
        <f t="shared" si="78"/>
        <v>0</v>
      </c>
      <c r="O882" s="85">
        <f t="shared" si="79"/>
        <v>0</v>
      </c>
      <c r="P882" s="85">
        <f t="shared" si="80"/>
        <v>0</v>
      </c>
      <c r="AD882" s="22" t="str">
        <f t="shared" si="82"/>
        <v/>
      </c>
      <c r="AE882" s="16"/>
      <c r="AF882" s="34"/>
      <c r="AH882" s="22" t="str">
        <f t="shared" si="83"/>
        <v/>
      </c>
      <c r="AI882" s="16"/>
      <c r="AJ882" s="34"/>
      <c r="AK882" s="34"/>
      <c r="AL882" s="34"/>
      <c r="AM882" s="34"/>
      <c r="AN882" s="34"/>
      <c r="AO882" s="34"/>
    </row>
    <row r="883" spans="2:41" x14ac:dyDescent="0.3">
      <c r="B883" s="22" t="str">
        <f t="shared" si="81"/>
        <v/>
      </c>
      <c r="C883" s="16"/>
      <c r="D883" s="23"/>
      <c r="E883" s="23"/>
      <c r="N883" s="85">
        <f t="shared" si="78"/>
        <v>0</v>
      </c>
      <c r="O883" s="85">
        <f t="shared" si="79"/>
        <v>0</v>
      </c>
      <c r="P883" s="85">
        <f t="shared" si="80"/>
        <v>0</v>
      </c>
      <c r="AD883" s="22" t="str">
        <f t="shared" si="82"/>
        <v/>
      </c>
      <c r="AE883" s="16"/>
      <c r="AF883" s="34"/>
      <c r="AH883" s="22" t="str">
        <f t="shared" si="83"/>
        <v/>
      </c>
      <c r="AI883" s="16"/>
      <c r="AJ883" s="34"/>
      <c r="AK883" s="34"/>
      <c r="AL883" s="34"/>
      <c r="AM883" s="34"/>
      <c r="AN883" s="34"/>
      <c r="AO883" s="34"/>
    </row>
    <row r="884" spans="2:41" x14ac:dyDescent="0.3">
      <c r="B884" s="22" t="str">
        <f t="shared" si="81"/>
        <v/>
      </c>
      <c r="C884" s="16"/>
      <c r="D884" s="23"/>
      <c r="E884" s="23"/>
      <c r="N884" s="85">
        <f t="shared" si="78"/>
        <v>0</v>
      </c>
      <c r="O884" s="85">
        <f t="shared" si="79"/>
        <v>0</v>
      </c>
      <c r="P884" s="85">
        <f t="shared" si="80"/>
        <v>0</v>
      </c>
      <c r="AD884" s="22" t="str">
        <f t="shared" si="82"/>
        <v/>
      </c>
      <c r="AE884" s="16"/>
      <c r="AF884" s="34"/>
      <c r="AH884" s="22" t="str">
        <f t="shared" si="83"/>
        <v/>
      </c>
      <c r="AI884" s="16"/>
      <c r="AJ884" s="34"/>
      <c r="AK884" s="34"/>
      <c r="AL884" s="34"/>
      <c r="AM884" s="34"/>
      <c r="AN884" s="34"/>
      <c r="AO884" s="34"/>
    </row>
    <row r="885" spans="2:41" x14ac:dyDescent="0.3">
      <c r="B885" s="22" t="str">
        <f t="shared" si="81"/>
        <v/>
      </c>
      <c r="C885" s="16"/>
      <c r="D885" s="23"/>
      <c r="E885" s="23"/>
      <c r="N885" s="85">
        <f t="shared" si="78"/>
        <v>0</v>
      </c>
      <c r="O885" s="85">
        <f t="shared" si="79"/>
        <v>0</v>
      </c>
      <c r="P885" s="85">
        <f t="shared" si="80"/>
        <v>0</v>
      </c>
      <c r="AD885" s="22" t="str">
        <f t="shared" si="82"/>
        <v/>
      </c>
      <c r="AE885" s="16"/>
      <c r="AF885" s="34"/>
      <c r="AH885" s="22" t="str">
        <f t="shared" si="83"/>
        <v/>
      </c>
      <c r="AI885" s="16"/>
      <c r="AJ885" s="34"/>
      <c r="AK885" s="34"/>
      <c r="AL885" s="34"/>
      <c r="AM885" s="34"/>
      <c r="AN885" s="34"/>
      <c r="AO885" s="34"/>
    </row>
    <row r="886" spans="2:41" x14ac:dyDescent="0.3">
      <c r="B886" s="22" t="str">
        <f t="shared" si="81"/>
        <v/>
      </c>
      <c r="C886" s="16"/>
      <c r="D886" s="23"/>
      <c r="E886" s="23"/>
      <c r="N886" s="85">
        <f t="shared" si="78"/>
        <v>0</v>
      </c>
      <c r="O886" s="85">
        <f t="shared" si="79"/>
        <v>0</v>
      </c>
      <c r="P886" s="85">
        <f t="shared" si="80"/>
        <v>0</v>
      </c>
      <c r="AD886" s="22" t="str">
        <f t="shared" si="82"/>
        <v/>
      </c>
      <c r="AE886" s="16"/>
      <c r="AF886" s="34"/>
      <c r="AH886" s="22" t="str">
        <f t="shared" si="83"/>
        <v/>
      </c>
      <c r="AI886" s="16"/>
      <c r="AJ886" s="34"/>
      <c r="AK886" s="34"/>
      <c r="AL886" s="34"/>
      <c r="AM886" s="34"/>
      <c r="AN886" s="34"/>
      <c r="AO886" s="34"/>
    </row>
    <row r="887" spans="2:41" x14ac:dyDescent="0.3">
      <c r="B887" s="22" t="str">
        <f t="shared" si="81"/>
        <v/>
      </c>
      <c r="C887" s="16"/>
      <c r="D887" s="23"/>
      <c r="E887" s="23"/>
      <c r="N887" s="85">
        <f t="shared" si="78"/>
        <v>0</v>
      </c>
      <c r="O887" s="85">
        <f t="shared" si="79"/>
        <v>0</v>
      </c>
      <c r="P887" s="85">
        <f t="shared" si="80"/>
        <v>0</v>
      </c>
      <c r="AD887" s="22" t="str">
        <f t="shared" si="82"/>
        <v/>
      </c>
      <c r="AE887" s="16"/>
      <c r="AF887" s="34"/>
      <c r="AH887" s="22" t="str">
        <f t="shared" si="83"/>
        <v/>
      </c>
      <c r="AI887" s="16"/>
      <c r="AJ887" s="34"/>
      <c r="AK887" s="34"/>
      <c r="AL887" s="34"/>
      <c r="AM887" s="34"/>
      <c r="AN887" s="34"/>
      <c r="AO887" s="34"/>
    </row>
    <row r="888" spans="2:41" x14ac:dyDescent="0.3">
      <c r="B888" s="22" t="str">
        <f t="shared" si="81"/>
        <v/>
      </c>
      <c r="C888" s="16"/>
      <c r="D888" s="23"/>
      <c r="E888" s="23"/>
      <c r="N888" s="85">
        <f t="shared" si="78"/>
        <v>0</v>
      </c>
      <c r="O888" s="85">
        <f t="shared" si="79"/>
        <v>0</v>
      </c>
      <c r="P888" s="85">
        <f t="shared" si="80"/>
        <v>0</v>
      </c>
      <c r="AD888" s="22" t="str">
        <f t="shared" si="82"/>
        <v/>
      </c>
      <c r="AE888" s="16"/>
      <c r="AF888" s="34"/>
      <c r="AH888" s="22" t="str">
        <f t="shared" si="83"/>
        <v/>
      </c>
      <c r="AI888" s="16"/>
      <c r="AJ888" s="34"/>
      <c r="AK888" s="34"/>
      <c r="AL888" s="34"/>
      <c r="AM888" s="34"/>
      <c r="AN888" s="34"/>
      <c r="AO888" s="34"/>
    </row>
    <row r="889" spans="2:41" x14ac:dyDescent="0.3">
      <c r="B889" s="22" t="str">
        <f t="shared" si="81"/>
        <v/>
      </c>
      <c r="C889" s="16"/>
      <c r="D889" s="23"/>
      <c r="E889" s="23"/>
      <c r="N889" s="85">
        <f t="shared" si="78"/>
        <v>0</v>
      </c>
      <c r="O889" s="85">
        <f t="shared" si="79"/>
        <v>0</v>
      </c>
      <c r="P889" s="85">
        <f t="shared" si="80"/>
        <v>0</v>
      </c>
      <c r="AD889" s="22" t="str">
        <f t="shared" si="82"/>
        <v/>
      </c>
      <c r="AE889" s="16"/>
      <c r="AF889" s="34"/>
      <c r="AH889" s="22" t="str">
        <f t="shared" si="83"/>
        <v/>
      </c>
      <c r="AI889" s="16"/>
      <c r="AJ889" s="34"/>
      <c r="AK889" s="34"/>
      <c r="AL889" s="34"/>
      <c r="AM889" s="34"/>
      <c r="AN889" s="34"/>
      <c r="AO889" s="34"/>
    </row>
    <row r="890" spans="2:41" x14ac:dyDescent="0.3">
      <c r="B890" s="22" t="str">
        <f t="shared" si="81"/>
        <v/>
      </c>
      <c r="C890" s="16"/>
      <c r="D890" s="23"/>
      <c r="E890" s="23"/>
      <c r="N890" s="85">
        <f t="shared" si="78"/>
        <v>0</v>
      </c>
      <c r="O890" s="85">
        <f t="shared" si="79"/>
        <v>0</v>
      </c>
      <c r="P890" s="85">
        <f t="shared" si="80"/>
        <v>0</v>
      </c>
      <c r="AD890" s="22" t="str">
        <f t="shared" si="82"/>
        <v/>
      </c>
      <c r="AE890" s="16"/>
      <c r="AF890" s="34"/>
      <c r="AH890" s="22" t="str">
        <f t="shared" si="83"/>
        <v/>
      </c>
      <c r="AI890" s="16"/>
      <c r="AJ890" s="34"/>
      <c r="AK890" s="34"/>
      <c r="AL890" s="34"/>
      <c r="AM890" s="34"/>
      <c r="AN890" s="34"/>
      <c r="AO890" s="34"/>
    </row>
    <row r="891" spans="2:41" x14ac:dyDescent="0.3">
      <c r="B891" s="22" t="str">
        <f t="shared" si="81"/>
        <v/>
      </c>
      <c r="C891" s="16"/>
      <c r="D891" s="23"/>
      <c r="E891" s="23"/>
      <c r="N891" s="85">
        <f t="shared" si="78"/>
        <v>0</v>
      </c>
      <c r="O891" s="85">
        <f t="shared" si="79"/>
        <v>0</v>
      </c>
      <c r="P891" s="85">
        <f t="shared" si="80"/>
        <v>0</v>
      </c>
      <c r="AD891" s="22" t="str">
        <f t="shared" si="82"/>
        <v/>
      </c>
      <c r="AE891" s="16"/>
      <c r="AF891" s="34"/>
      <c r="AH891" s="22" t="str">
        <f t="shared" si="83"/>
        <v/>
      </c>
      <c r="AI891" s="16"/>
      <c r="AJ891" s="34"/>
      <c r="AK891" s="34"/>
      <c r="AL891" s="34"/>
      <c r="AM891" s="34"/>
      <c r="AN891" s="34"/>
      <c r="AO891" s="34"/>
    </row>
    <row r="892" spans="2:41" x14ac:dyDescent="0.3">
      <c r="B892" s="22" t="str">
        <f t="shared" si="81"/>
        <v/>
      </c>
      <c r="C892" s="16"/>
      <c r="D892" s="23"/>
      <c r="E892" s="23"/>
      <c r="N892" s="85">
        <f t="shared" si="78"/>
        <v>0</v>
      </c>
      <c r="O892" s="85">
        <f t="shared" si="79"/>
        <v>0</v>
      </c>
      <c r="P892" s="85">
        <f t="shared" si="80"/>
        <v>0</v>
      </c>
      <c r="AD892" s="22" t="str">
        <f t="shared" si="82"/>
        <v/>
      </c>
      <c r="AE892" s="16"/>
      <c r="AF892" s="34"/>
      <c r="AH892" s="22" t="str">
        <f t="shared" si="83"/>
        <v/>
      </c>
      <c r="AI892" s="16"/>
      <c r="AJ892" s="34"/>
      <c r="AK892" s="34"/>
      <c r="AL892" s="34"/>
      <c r="AM892" s="34"/>
      <c r="AN892" s="34"/>
      <c r="AO892" s="34"/>
    </row>
    <row r="893" spans="2:41" x14ac:dyDescent="0.3">
      <c r="B893" s="22" t="str">
        <f t="shared" si="81"/>
        <v/>
      </c>
      <c r="C893" s="16"/>
      <c r="D893" s="23"/>
      <c r="E893" s="23"/>
      <c r="N893" s="85">
        <f t="shared" si="78"/>
        <v>0</v>
      </c>
      <c r="O893" s="85">
        <f t="shared" si="79"/>
        <v>0</v>
      </c>
      <c r="P893" s="85">
        <f t="shared" si="80"/>
        <v>0</v>
      </c>
      <c r="AD893" s="22" t="str">
        <f t="shared" si="82"/>
        <v/>
      </c>
      <c r="AE893" s="16"/>
      <c r="AF893" s="34"/>
      <c r="AH893" s="22" t="str">
        <f t="shared" si="83"/>
        <v/>
      </c>
      <c r="AI893" s="16"/>
      <c r="AJ893" s="34"/>
      <c r="AK893" s="34"/>
      <c r="AL893" s="34"/>
      <c r="AM893" s="34"/>
      <c r="AN893" s="34"/>
      <c r="AO893" s="34"/>
    </row>
    <row r="894" spans="2:41" x14ac:dyDescent="0.3">
      <c r="B894" s="22" t="str">
        <f t="shared" si="81"/>
        <v/>
      </c>
      <c r="C894" s="16"/>
      <c r="D894" s="23"/>
      <c r="E894" s="23"/>
      <c r="N894" s="85">
        <f t="shared" si="78"/>
        <v>0</v>
      </c>
      <c r="O894" s="85">
        <f t="shared" si="79"/>
        <v>0</v>
      </c>
      <c r="P894" s="85">
        <f t="shared" si="80"/>
        <v>0</v>
      </c>
      <c r="AD894" s="22" t="str">
        <f t="shared" si="82"/>
        <v/>
      </c>
      <c r="AE894" s="16"/>
      <c r="AF894" s="34"/>
      <c r="AH894" s="22" t="str">
        <f t="shared" si="83"/>
        <v/>
      </c>
      <c r="AI894" s="16"/>
      <c r="AJ894" s="34"/>
      <c r="AK894" s="34"/>
      <c r="AL894" s="34"/>
      <c r="AM894" s="34"/>
      <c r="AN894" s="34"/>
      <c r="AO894" s="34"/>
    </row>
    <row r="895" spans="2:41" x14ac:dyDescent="0.3">
      <c r="B895" s="22" t="str">
        <f t="shared" si="81"/>
        <v/>
      </c>
      <c r="C895" s="16"/>
      <c r="D895" s="23"/>
      <c r="E895" s="23"/>
      <c r="N895" s="85">
        <f t="shared" si="78"/>
        <v>0</v>
      </c>
      <c r="O895" s="85">
        <f t="shared" si="79"/>
        <v>0</v>
      </c>
      <c r="P895" s="85">
        <f t="shared" si="80"/>
        <v>0</v>
      </c>
      <c r="AD895" s="22" t="str">
        <f t="shared" si="82"/>
        <v/>
      </c>
      <c r="AE895" s="16"/>
      <c r="AF895" s="34"/>
      <c r="AH895" s="22" t="str">
        <f t="shared" si="83"/>
        <v/>
      </c>
      <c r="AI895" s="16"/>
      <c r="AJ895" s="34"/>
      <c r="AK895" s="34"/>
      <c r="AL895" s="34"/>
      <c r="AM895" s="34"/>
      <c r="AN895" s="34"/>
      <c r="AO895" s="34"/>
    </row>
    <row r="896" spans="2:41" x14ac:dyDescent="0.3">
      <c r="B896" s="22" t="str">
        <f t="shared" si="81"/>
        <v/>
      </c>
      <c r="C896" s="16"/>
      <c r="D896" s="23"/>
      <c r="E896" s="23"/>
      <c r="N896" s="85">
        <f t="shared" si="78"/>
        <v>0</v>
      </c>
      <c r="O896" s="85">
        <f t="shared" si="79"/>
        <v>0</v>
      </c>
      <c r="P896" s="85">
        <f t="shared" si="80"/>
        <v>0</v>
      </c>
      <c r="AD896" s="22" t="str">
        <f t="shared" si="82"/>
        <v/>
      </c>
      <c r="AE896" s="16"/>
      <c r="AF896" s="34"/>
      <c r="AH896" s="22" t="str">
        <f t="shared" si="83"/>
        <v/>
      </c>
      <c r="AI896" s="16"/>
      <c r="AJ896" s="34"/>
      <c r="AK896" s="34"/>
      <c r="AL896" s="34"/>
      <c r="AM896" s="34"/>
      <c r="AN896" s="34"/>
      <c r="AO896" s="34"/>
    </row>
    <row r="897" spans="2:41" x14ac:dyDescent="0.3">
      <c r="B897" s="22" t="str">
        <f t="shared" si="81"/>
        <v/>
      </c>
      <c r="C897" s="16"/>
      <c r="D897" s="23"/>
      <c r="E897" s="23"/>
      <c r="N897" s="85">
        <f t="shared" si="78"/>
        <v>0</v>
      </c>
      <c r="O897" s="85">
        <f t="shared" si="79"/>
        <v>0</v>
      </c>
      <c r="P897" s="85">
        <f t="shared" si="80"/>
        <v>0</v>
      </c>
      <c r="AD897" s="22" t="str">
        <f t="shared" si="82"/>
        <v/>
      </c>
      <c r="AE897" s="16"/>
      <c r="AF897" s="34"/>
      <c r="AH897" s="22" t="str">
        <f t="shared" si="83"/>
        <v/>
      </c>
      <c r="AI897" s="16"/>
      <c r="AJ897" s="34"/>
      <c r="AK897" s="34"/>
      <c r="AL897" s="34"/>
      <c r="AM897" s="34"/>
      <c r="AN897" s="34"/>
      <c r="AO897" s="34"/>
    </row>
    <row r="898" spans="2:41" x14ac:dyDescent="0.3">
      <c r="B898" s="22" t="str">
        <f t="shared" si="81"/>
        <v/>
      </c>
      <c r="C898" s="16"/>
      <c r="D898" s="23"/>
      <c r="E898" s="23"/>
      <c r="N898" s="85">
        <f t="shared" si="78"/>
        <v>0</v>
      </c>
      <c r="O898" s="85">
        <f t="shared" si="79"/>
        <v>0</v>
      </c>
      <c r="P898" s="85">
        <f t="shared" si="80"/>
        <v>0</v>
      </c>
      <c r="AD898" s="22" t="str">
        <f t="shared" si="82"/>
        <v/>
      </c>
      <c r="AE898" s="16"/>
      <c r="AF898" s="34"/>
      <c r="AH898" s="22" t="str">
        <f t="shared" si="83"/>
        <v/>
      </c>
      <c r="AI898" s="16"/>
      <c r="AJ898" s="34"/>
      <c r="AK898" s="34"/>
      <c r="AL898" s="34"/>
      <c r="AM898" s="34"/>
      <c r="AN898" s="34"/>
      <c r="AO898" s="34"/>
    </row>
    <row r="899" spans="2:41" x14ac:dyDescent="0.3">
      <c r="B899" s="22" t="str">
        <f t="shared" si="81"/>
        <v/>
      </c>
      <c r="C899" s="16"/>
      <c r="D899" s="23"/>
      <c r="E899" s="23"/>
      <c r="N899" s="85">
        <f t="shared" si="78"/>
        <v>0</v>
      </c>
      <c r="O899" s="85">
        <f t="shared" si="79"/>
        <v>0</v>
      </c>
      <c r="P899" s="85">
        <f t="shared" si="80"/>
        <v>0</v>
      </c>
      <c r="AD899" s="22" t="str">
        <f t="shared" si="82"/>
        <v/>
      </c>
      <c r="AE899" s="16"/>
      <c r="AF899" s="34"/>
      <c r="AH899" s="22" t="str">
        <f t="shared" si="83"/>
        <v/>
      </c>
      <c r="AI899" s="16"/>
      <c r="AJ899" s="34"/>
      <c r="AK899" s="34"/>
      <c r="AL899" s="34"/>
      <c r="AM899" s="34"/>
      <c r="AN899" s="34"/>
      <c r="AO899" s="34"/>
    </row>
    <row r="900" spans="2:41" x14ac:dyDescent="0.3">
      <c r="B900" s="22" t="str">
        <f t="shared" si="81"/>
        <v/>
      </c>
      <c r="C900" s="16"/>
      <c r="D900" s="23"/>
      <c r="E900" s="23"/>
      <c r="N900" s="85">
        <f t="shared" si="78"/>
        <v>0</v>
      </c>
      <c r="O900" s="85">
        <f t="shared" si="79"/>
        <v>0</v>
      </c>
      <c r="P900" s="85">
        <f t="shared" si="80"/>
        <v>0</v>
      </c>
      <c r="AD900" s="22" t="str">
        <f t="shared" si="82"/>
        <v/>
      </c>
      <c r="AE900" s="16"/>
      <c r="AF900" s="34"/>
      <c r="AH900" s="22" t="str">
        <f t="shared" si="83"/>
        <v/>
      </c>
      <c r="AI900" s="16"/>
      <c r="AJ900" s="34"/>
      <c r="AK900" s="34"/>
      <c r="AL900" s="34"/>
      <c r="AM900" s="34"/>
      <c r="AN900" s="34"/>
      <c r="AO900" s="34"/>
    </row>
    <row r="901" spans="2:41" x14ac:dyDescent="0.3">
      <c r="B901" s="22" t="str">
        <f t="shared" si="81"/>
        <v/>
      </c>
      <c r="C901" s="16"/>
      <c r="D901" s="23"/>
      <c r="E901" s="23"/>
      <c r="N901" s="85">
        <f t="shared" si="78"/>
        <v>0</v>
      </c>
      <c r="O901" s="85">
        <f t="shared" si="79"/>
        <v>0</v>
      </c>
      <c r="P901" s="85">
        <f t="shared" si="80"/>
        <v>0</v>
      </c>
      <c r="AD901" s="22" t="str">
        <f t="shared" si="82"/>
        <v/>
      </c>
      <c r="AE901" s="16"/>
      <c r="AF901" s="34"/>
      <c r="AH901" s="22" t="str">
        <f t="shared" si="83"/>
        <v/>
      </c>
      <c r="AI901" s="16"/>
      <c r="AJ901" s="34"/>
      <c r="AK901" s="34"/>
      <c r="AL901" s="34"/>
      <c r="AM901" s="34"/>
      <c r="AN901" s="34"/>
      <c r="AO901" s="34"/>
    </row>
    <row r="902" spans="2:41" x14ac:dyDescent="0.3">
      <c r="B902" s="22" t="str">
        <f t="shared" si="81"/>
        <v/>
      </c>
      <c r="C902" s="16"/>
      <c r="D902" s="23"/>
      <c r="E902" s="23"/>
      <c r="N902" s="85">
        <f t="shared" si="78"/>
        <v>0</v>
      </c>
      <c r="O902" s="85">
        <f t="shared" si="79"/>
        <v>0</v>
      </c>
      <c r="P902" s="85">
        <f t="shared" si="80"/>
        <v>0</v>
      </c>
      <c r="AD902" s="22" t="str">
        <f t="shared" si="82"/>
        <v/>
      </c>
      <c r="AE902" s="16"/>
      <c r="AF902" s="34"/>
      <c r="AH902" s="22" t="str">
        <f t="shared" si="83"/>
        <v/>
      </c>
      <c r="AI902" s="16"/>
      <c r="AJ902" s="34"/>
      <c r="AK902" s="34"/>
      <c r="AL902" s="34"/>
      <c r="AM902" s="34"/>
      <c r="AN902" s="34"/>
      <c r="AO902" s="34"/>
    </row>
    <row r="903" spans="2:41" x14ac:dyDescent="0.3">
      <c r="B903" s="22" t="str">
        <f t="shared" si="81"/>
        <v/>
      </c>
      <c r="C903" s="16"/>
      <c r="D903" s="23"/>
      <c r="E903" s="23"/>
      <c r="N903" s="85">
        <f t="shared" si="78"/>
        <v>0</v>
      </c>
      <c r="O903" s="85">
        <f t="shared" si="79"/>
        <v>0</v>
      </c>
      <c r="P903" s="85">
        <f t="shared" si="80"/>
        <v>0</v>
      </c>
      <c r="AD903" s="22" t="str">
        <f t="shared" si="82"/>
        <v/>
      </c>
      <c r="AE903" s="16"/>
      <c r="AF903" s="34"/>
      <c r="AH903" s="22" t="str">
        <f t="shared" si="83"/>
        <v/>
      </c>
      <c r="AI903" s="16"/>
      <c r="AJ903" s="34"/>
      <c r="AK903" s="34"/>
      <c r="AL903" s="34"/>
      <c r="AM903" s="34"/>
      <c r="AN903" s="34"/>
      <c r="AO903" s="34"/>
    </row>
    <row r="904" spans="2:41" x14ac:dyDescent="0.3">
      <c r="B904" s="22" t="str">
        <f t="shared" si="81"/>
        <v/>
      </c>
      <c r="C904" s="16"/>
      <c r="D904" s="23"/>
      <c r="E904" s="23"/>
      <c r="N904" s="85">
        <f t="shared" si="78"/>
        <v>0</v>
      </c>
      <c r="O904" s="85">
        <f t="shared" si="79"/>
        <v>0</v>
      </c>
      <c r="P904" s="85">
        <f t="shared" si="80"/>
        <v>0</v>
      </c>
      <c r="AD904" s="22" t="str">
        <f t="shared" si="82"/>
        <v/>
      </c>
      <c r="AE904" s="16"/>
      <c r="AF904" s="34"/>
      <c r="AH904" s="22" t="str">
        <f t="shared" si="83"/>
        <v/>
      </c>
      <c r="AI904" s="16"/>
      <c r="AJ904" s="34"/>
      <c r="AK904" s="34"/>
      <c r="AL904" s="34"/>
      <c r="AM904" s="34"/>
      <c r="AN904" s="34"/>
      <c r="AO904" s="34"/>
    </row>
    <row r="905" spans="2:41" x14ac:dyDescent="0.3">
      <c r="B905" s="22" t="str">
        <f t="shared" si="81"/>
        <v/>
      </c>
      <c r="C905" s="16"/>
      <c r="D905" s="23"/>
      <c r="E905" s="23"/>
      <c r="N905" s="85">
        <f t="shared" si="78"/>
        <v>0</v>
      </c>
      <c r="O905" s="85">
        <f t="shared" si="79"/>
        <v>0</v>
      </c>
      <c r="P905" s="85">
        <f t="shared" si="80"/>
        <v>0</v>
      </c>
      <c r="AD905" s="22" t="str">
        <f t="shared" si="82"/>
        <v/>
      </c>
      <c r="AE905" s="16"/>
      <c r="AF905" s="34"/>
      <c r="AH905" s="22" t="str">
        <f t="shared" si="83"/>
        <v/>
      </c>
      <c r="AI905" s="16"/>
      <c r="AJ905" s="34"/>
      <c r="AK905" s="34"/>
      <c r="AL905" s="34"/>
      <c r="AM905" s="34"/>
      <c r="AN905" s="34"/>
      <c r="AO905" s="34"/>
    </row>
    <row r="906" spans="2:41" x14ac:dyDescent="0.3">
      <c r="B906" s="22" t="str">
        <f t="shared" si="81"/>
        <v/>
      </c>
      <c r="C906" s="16"/>
      <c r="D906" s="23"/>
      <c r="E906" s="23"/>
      <c r="N906" s="85">
        <f t="shared" si="78"/>
        <v>0</v>
      </c>
      <c r="O906" s="85">
        <f t="shared" si="79"/>
        <v>0</v>
      </c>
      <c r="P906" s="85">
        <f t="shared" si="80"/>
        <v>0</v>
      </c>
      <c r="AD906" s="22" t="str">
        <f t="shared" si="82"/>
        <v/>
      </c>
      <c r="AE906" s="16"/>
      <c r="AF906" s="34"/>
      <c r="AH906" s="22" t="str">
        <f t="shared" si="83"/>
        <v/>
      </c>
      <c r="AI906" s="16"/>
      <c r="AJ906" s="34"/>
      <c r="AK906" s="34"/>
      <c r="AL906" s="34"/>
      <c r="AM906" s="34"/>
      <c r="AN906" s="34"/>
      <c r="AO906" s="34"/>
    </row>
    <row r="907" spans="2:41" x14ac:dyDescent="0.3">
      <c r="B907" s="22" t="str">
        <f t="shared" si="81"/>
        <v/>
      </c>
      <c r="C907" s="16"/>
      <c r="D907" s="23"/>
      <c r="E907" s="23"/>
      <c r="N907" s="85">
        <f t="shared" si="78"/>
        <v>0</v>
      </c>
      <c r="O907" s="85">
        <f t="shared" si="79"/>
        <v>0</v>
      </c>
      <c r="P907" s="85">
        <f t="shared" si="80"/>
        <v>0</v>
      </c>
      <c r="AD907" s="22" t="str">
        <f t="shared" si="82"/>
        <v/>
      </c>
      <c r="AE907" s="16"/>
      <c r="AF907" s="34"/>
      <c r="AH907" s="22" t="str">
        <f t="shared" si="83"/>
        <v/>
      </c>
      <c r="AI907" s="16"/>
      <c r="AJ907" s="34"/>
      <c r="AK907" s="34"/>
      <c r="AL907" s="34"/>
      <c r="AM907" s="34"/>
      <c r="AN907" s="34"/>
      <c r="AO907" s="34"/>
    </row>
    <row r="908" spans="2:41" x14ac:dyDescent="0.3">
      <c r="B908" s="22" t="str">
        <f t="shared" si="81"/>
        <v/>
      </c>
      <c r="C908" s="16"/>
      <c r="D908" s="23"/>
      <c r="E908" s="23"/>
      <c r="N908" s="85">
        <f t="shared" si="78"/>
        <v>0</v>
      </c>
      <c r="O908" s="85">
        <f t="shared" si="79"/>
        <v>0</v>
      </c>
      <c r="P908" s="85">
        <f t="shared" si="80"/>
        <v>0</v>
      </c>
      <c r="AD908" s="22" t="str">
        <f t="shared" si="82"/>
        <v/>
      </c>
      <c r="AE908" s="16"/>
      <c r="AF908" s="34"/>
      <c r="AH908" s="22" t="str">
        <f t="shared" si="83"/>
        <v/>
      </c>
      <c r="AI908" s="16"/>
      <c r="AJ908" s="34"/>
      <c r="AK908" s="34"/>
      <c r="AL908" s="34"/>
      <c r="AM908" s="34"/>
      <c r="AN908" s="34"/>
      <c r="AO908" s="34"/>
    </row>
    <row r="909" spans="2:41" x14ac:dyDescent="0.3">
      <c r="B909" s="22" t="str">
        <f t="shared" si="81"/>
        <v/>
      </c>
      <c r="C909" s="16"/>
      <c r="D909" s="23"/>
      <c r="E909" s="23"/>
      <c r="N909" s="85">
        <f t="shared" si="78"/>
        <v>0</v>
      </c>
      <c r="O909" s="85">
        <f t="shared" si="79"/>
        <v>0</v>
      </c>
      <c r="P909" s="85">
        <f t="shared" si="80"/>
        <v>0</v>
      </c>
      <c r="AD909" s="22" t="str">
        <f t="shared" si="82"/>
        <v/>
      </c>
      <c r="AE909" s="16"/>
      <c r="AF909" s="34"/>
      <c r="AH909" s="22" t="str">
        <f t="shared" si="83"/>
        <v/>
      </c>
      <c r="AI909" s="16"/>
      <c r="AJ909" s="34"/>
      <c r="AK909" s="34"/>
      <c r="AL909" s="34"/>
      <c r="AM909" s="34"/>
      <c r="AN909" s="34"/>
      <c r="AO909" s="34"/>
    </row>
    <row r="910" spans="2:41" x14ac:dyDescent="0.3">
      <c r="B910" s="22" t="str">
        <f t="shared" si="81"/>
        <v/>
      </c>
      <c r="C910" s="16"/>
      <c r="D910" s="23"/>
      <c r="E910" s="23"/>
      <c r="N910" s="85">
        <f t="shared" ref="N910:N973" si="84">C910*E910</f>
        <v>0</v>
      </c>
      <c r="O910" s="85">
        <f t="shared" ref="O910:O973" si="85">MIN(N910,C910*ROUND($O$13,0))</f>
        <v>0</v>
      </c>
      <c r="P910" s="85">
        <f t="shared" ref="P910:P973" si="86">MIN(N910,C910*ROUND($P$13,0))</f>
        <v>0</v>
      </c>
      <c r="AD910" s="22" t="str">
        <f t="shared" si="82"/>
        <v/>
      </c>
      <c r="AE910" s="16"/>
      <c r="AF910" s="34"/>
      <c r="AH910" s="22" t="str">
        <f t="shared" si="83"/>
        <v/>
      </c>
      <c r="AI910" s="16"/>
      <c r="AJ910" s="34"/>
      <c r="AK910" s="34"/>
      <c r="AL910" s="34"/>
      <c r="AM910" s="34"/>
      <c r="AN910" s="34"/>
      <c r="AO910" s="34"/>
    </row>
    <row r="911" spans="2:41" x14ac:dyDescent="0.3">
      <c r="B911" s="22" t="str">
        <f t="shared" si="81"/>
        <v/>
      </c>
      <c r="C911" s="16"/>
      <c r="D911" s="23"/>
      <c r="E911" s="23"/>
      <c r="N911" s="85">
        <f t="shared" si="84"/>
        <v>0</v>
      </c>
      <c r="O911" s="85">
        <f t="shared" si="85"/>
        <v>0</v>
      </c>
      <c r="P911" s="85">
        <f t="shared" si="86"/>
        <v>0</v>
      </c>
      <c r="AD911" s="22" t="str">
        <f t="shared" si="82"/>
        <v/>
      </c>
      <c r="AE911" s="16"/>
      <c r="AF911" s="34"/>
      <c r="AH911" s="22" t="str">
        <f t="shared" si="83"/>
        <v/>
      </c>
      <c r="AI911" s="16"/>
      <c r="AJ911" s="34"/>
      <c r="AK911" s="34"/>
      <c r="AL911" s="34"/>
      <c r="AM911" s="34"/>
      <c r="AN911" s="34"/>
      <c r="AO911" s="34"/>
    </row>
    <row r="912" spans="2:41" x14ac:dyDescent="0.3">
      <c r="B912" s="22" t="str">
        <f t="shared" si="81"/>
        <v/>
      </c>
      <c r="C912" s="16"/>
      <c r="D912" s="23"/>
      <c r="E912" s="23"/>
      <c r="N912" s="85">
        <f t="shared" si="84"/>
        <v>0</v>
      </c>
      <c r="O912" s="85">
        <f t="shared" si="85"/>
        <v>0</v>
      </c>
      <c r="P912" s="85">
        <f t="shared" si="86"/>
        <v>0</v>
      </c>
      <c r="AD912" s="22" t="str">
        <f t="shared" si="82"/>
        <v/>
      </c>
      <c r="AE912" s="16"/>
      <c r="AF912" s="34"/>
      <c r="AH912" s="22" t="str">
        <f t="shared" si="83"/>
        <v/>
      </c>
      <c r="AI912" s="16"/>
      <c r="AJ912" s="34"/>
      <c r="AK912" s="34"/>
      <c r="AL912" s="34"/>
      <c r="AM912" s="34"/>
      <c r="AN912" s="34"/>
      <c r="AO912" s="34"/>
    </row>
    <row r="913" spans="2:41" x14ac:dyDescent="0.3">
      <c r="B913" s="22" t="str">
        <f t="shared" ref="B913:B976" si="87">IF(C913="","",B912+C913)</f>
        <v/>
      </c>
      <c r="C913" s="16"/>
      <c r="D913" s="23"/>
      <c r="E913" s="23"/>
      <c r="N913" s="85">
        <f t="shared" si="84"/>
        <v>0</v>
      </c>
      <c r="O913" s="85">
        <f t="shared" si="85"/>
        <v>0</v>
      </c>
      <c r="P913" s="85">
        <f t="shared" si="86"/>
        <v>0</v>
      </c>
      <c r="AD913" s="22" t="str">
        <f t="shared" si="82"/>
        <v/>
      </c>
      <c r="AE913" s="16"/>
      <c r="AF913" s="34"/>
      <c r="AH913" s="22" t="str">
        <f t="shared" si="83"/>
        <v/>
      </c>
      <c r="AI913" s="16"/>
      <c r="AJ913" s="34"/>
      <c r="AK913" s="34"/>
      <c r="AL913" s="34"/>
      <c r="AM913" s="34"/>
      <c r="AN913" s="34"/>
      <c r="AO913" s="34"/>
    </row>
    <row r="914" spans="2:41" x14ac:dyDescent="0.3">
      <c r="B914" s="22" t="str">
        <f t="shared" si="87"/>
        <v/>
      </c>
      <c r="C914" s="16"/>
      <c r="D914" s="23"/>
      <c r="E914" s="23"/>
      <c r="N914" s="85">
        <f t="shared" si="84"/>
        <v>0</v>
      </c>
      <c r="O914" s="85">
        <f t="shared" si="85"/>
        <v>0</v>
      </c>
      <c r="P914" s="85">
        <f t="shared" si="86"/>
        <v>0</v>
      </c>
      <c r="AD914" s="22" t="str">
        <f t="shared" si="82"/>
        <v/>
      </c>
      <c r="AE914" s="16"/>
      <c r="AF914" s="34"/>
      <c r="AH914" s="22" t="str">
        <f t="shared" si="83"/>
        <v/>
      </c>
      <c r="AI914" s="16"/>
      <c r="AJ914" s="34"/>
      <c r="AK914" s="34"/>
      <c r="AL914" s="34"/>
      <c r="AM914" s="34"/>
      <c r="AN914" s="34"/>
      <c r="AO914" s="34"/>
    </row>
    <row r="915" spans="2:41" x14ac:dyDescent="0.3">
      <c r="B915" s="22" t="str">
        <f t="shared" si="87"/>
        <v/>
      </c>
      <c r="C915" s="16"/>
      <c r="D915" s="23"/>
      <c r="E915" s="23"/>
      <c r="N915" s="85">
        <f t="shared" si="84"/>
        <v>0</v>
      </c>
      <c r="O915" s="85">
        <f t="shared" si="85"/>
        <v>0</v>
      </c>
      <c r="P915" s="85">
        <f t="shared" si="86"/>
        <v>0</v>
      </c>
      <c r="AD915" s="22" t="str">
        <f t="shared" ref="AD915:AD978" si="88">IF(AE915="","",AD914+AE915)</f>
        <v/>
      </c>
      <c r="AE915" s="16"/>
      <c r="AF915" s="34"/>
      <c r="AH915" s="22" t="str">
        <f t="shared" ref="AH915:AH978" si="89">IF(AI915="","",AH914+AI915)</f>
        <v/>
      </c>
      <c r="AI915" s="16"/>
      <c r="AJ915" s="34"/>
      <c r="AK915" s="34"/>
      <c r="AL915" s="34"/>
      <c r="AM915" s="34"/>
      <c r="AN915" s="34"/>
      <c r="AO915" s="34"/>
    </row>
    <row r="916" spans="2:41" x14ac:dyDescent="0.3">
      <c r="B916" s="22" t="str">
        <f t="shared" si="87"/>
        <v/>
      </c>
      <c r="C916" s="16"/>
      <c r="D916" s="23"/>
      <c r="E916" s="23"/>
      <c r="N916" s="85">
        <f t="shared" si="84"/>
        <v>0</v>
      </c>
      <c r="O916" s="85">
        <f t="shared" si="85"/>
        <v>0</v>
      </c>
      <c r="P916" s="85">
        <f t="shared" si="86"/>
        <v>0</v>
      </c>
      <c r="AD916" s="22" t="str">
        <f t="shared" si="88"/>
        <v/>
      </c>
      <c r="AE916" s="16"/>
      <c r="AF916" s="34"/>
      <c r="AH916" s="22" t="str">
        <f t="shared" si="89"/>
        <v/>
      </c>
      <c r="AI916" s="16"/>
      <c r="AJ916" s="34"/>
      <c r="AK916" s="34"/>
      <c r="AL916" s="34"/>
      <c r="AM916" s="34"/>
      <c r="AN916" s="34"/>
      <c r="AO916" s="34"/>
    </row>
    <row r="917" spans="2:41" x14ac:dyDescent="0.3">
      <c r="B917" s="22" t="str">
        <f t="shared" si="87"/>
        <v/>
      </c>
      <c r="C917" s="16"/>
      <c r="D917" s="23"/>
      <c r="E917" s="23"/>
      <c r="N917" s="85">
        <f t="shared" si="84"/>
        <v>0</v>
      </c>
      <c r="O917" s="85">
        <f t="shared" si="85"/>
        <v>0</v>
      </c>
      <c r="P917" s="85">
        <f t="shared" si="86"/>
        <v>0</v>
      </c>
      <c r="AD917" s="22" t="str">
        <f t="shared" si="88"/>
        <v/>
      </c>
      <c r="AE917" s="16"/>
      <c r="AF917" s="34"/>
      <c r="AH917" s="22" t="str">
        <f t="shared" si="89"/>
        <v/>
      </c>
      <c r="AI917" s="16"/>
      <c r="AJ917" s="34"/>
      <c r="AK917" s="34"/>
      <c r="AL917" s="34"/>
      <c r="AM917" s="34"/>
      <c r="AN917" s="34"/>
      <c r="AO917" s="34"/>
    </row>
    <row r="918" spans="2:41" x14ac:dyDescent="0.3">
      <c r="B918" s="22" t="str">
        <f t="shared" si="87"/>
        <v/>
      </c>
      <c r="C918" s="16"/>
      <c r="D918" s="23"/>
      <c r="E918" s="23"/>
      <c r="N918" s="85">
        <f t="shared" si="84"/>
        <v>0</v>
      </c>
      <c r="O918" s="85">
        <f t="shared" si="85"/>
        <v>0</v>
      </c>
      <c r="P918" s="85">
        <f t="shared" si="86"/>
        <v>0</v>
      </c>
      <c r="AD918" s="22" t="str">
        <f t="shared" si="88"/>
        <v/>
      </c>
      <c r="AE918" s="16"/>
      <c r="AF918" s="34"/>
      <c r="AH918" s="22" t="str">
        <f t="shared" si="89"/>
        <v/>
      </c>
      <c r="AI918" s="16"/>
      <c r="AJ918" s="34"/>
      <c r="AK918" s="34"/>
      <c r="AL918" s="34"/>
      <c r="AM918" s="34"/>
      <c r="AN918" s="34"/>
      <c r="AO918" s="34"/>
    </row>
    <row r="919" spans="2:41" x14ac:dyDescent="0.3">
      <c r="B919" s="22" t="str">
        <f t="shared" si="87"/>
        <v/>
      </c>
      <c r="C919" s="16"/>
      <c r="D919" s="23"/>
      <c r="E919" s="23"/>
      <c r="N919" s="85">
        <f t="shared" si="84"/>
        <v>0</v>
      </c>
      <c r="O919" s="85">
        <f t="shared" si="85"/>
        <v>0</v>
      </c>
      <c r="P919" s="85">
        <f t="shared" si="86"/>
        <v>0</v>
      </c>
      <c r="AD919" s="22" t="str">
        <f t="shared" si="88"/>
        <v/>
      </c>
      <c r="AE919" s="16"/>
      <c r="AF919" s="34"/>
      <c r="AH919" s="22" t="str">
        <f t="shared" si="89"/>
        <v/>
      </c>
      <c r="AI919" s="16"/>
      <c r="AJ919" s="34"/>
      <c r="AK919" s="34"/>
      <c r="AL919" s="34"/>
      <c r="AM919" s="34"/>
      <c r="AN919" s="34"/>
      <c r="AO919" s="34"/>
    </row>
    <row r="920" spans="2:41" x14ac:dyDescent="0.3">
      <c r="B920" s="22" t="str">
        <f t="shared" si="87"/>
        <v/>
      </c>
      <c r="C920" s="16"/>
      <c r="D920" s="23"/>
      <c r="E920" s="23"/>
      <c r="N920" s="85">
        <f t="shared" si="84"/>
        <v>0</v>
      </c>
      <c r="O920" s="85">
        <f t="shared" si="85"/>
        <v>0</v>
      </c>
      <c r="P920" s="85">
        <f t="shared" si="86"/>
        <v>0</v>
      </c>
      <c r="AD920" s="22" t="str">
        <f t="shared" si="88"/>
        <v/>
      </c>
      <c r="AE920" s="16"/>
      <c r="AF920" s="34"/>
      <c r="AH920" s="22" t="str">
        <f t="shared" si="89"/>
        <v/>
      </c>
      <c r="AI920" s="16"/>
      <c r="AJ920" s="34"/>
      <c r="AK920" s="34"/>
      <c r="AL920" s="34"/>
      <c r="AM920" s="34"/>
      <c r="AN920" s="34"/>
      <c r="AO920" s="34"/>
    </row>
    <row r="921" spans="2:41" x14ac:dyDescent="0.3">
      <c r="B921" s="22" t="str">
        <f t="shared" si="87"/>
        <v/>
      </c>
      <c r="C921" s="16"/>
      <c r="D921" s="23"/>
      <c r="E921" s="23"/>
      <c r="N921" s="85">
        <f t="shared" si="84"/>
        <v>0</v>
      </c>
      <c r="O921" s="85">
        <f t="shared" si="85"/>
        <v>0</v>
      </c>
      <c r="P921" s="85">
        <f t="shared" si="86"/>
        <v>0</v>
      </c>
      <c r="AD921" s="22" t="str">
        <f t="shared" si="88"/>
        <v/>
      </c>
      <c r="AE921" s="16"/>
      <c r="AF921" s="34"/>
      <c r="AH921" s="22" t="str">
        <f t="shared" si="89"/>
        <v/>
      </c>
      <c r="AI921" s="16"/>
      <c r="AJ921" s="34"/>
      <c r="AK921" s="34"/>
      <c r="AL921" s="34"/>
      <c r="AM921" s="34"/>
      <c r="AN921" s="34"/>
      <c r="AO921" s="34"/>
    </row>
    <row r="922" spans="2:41" x14ac:dyDescent="0.3">
      <c r="B922" s="22" t="str">
        <f t="shared" si="87"/>
        <v/>
      </c>
      <c r="C922" s="16"/>
      <c r="D922" s="23"/>
      <c r="E922" s="23"/>
      <c r="N922" s="85">
        <f t="shared" si="84"/>
        <v>0</v>
      </c>
      <c r="O922" s="85">
        <f t="shared" si="85"/>
        <v>0</v>
      </c>
      <c r="P922" s="85">
        <f t="shared" si="86"/>
        <v>0</v>
      </c>
      <c r="AD922" s="22" t="str">
        <f t="shared" si="88"/>
        <v/>
      </c>
      <c r="AE922" s="16"/>
      <c r="AF922" s="34"/>
      <c r="AH922" s="22" t="str">
        <f t="shared" si="89"/>
        <v/>
      </c>
      <c r="AI922" s="16"/>
      <c r="AJ922" s="34"/>
      <c r="AK922" s="34"/>
      <c r="AL922" s="34"/>
      <c r="AM922" s="34"/>
      <c r="AN922" s="34"/>
      <c r="AO922" s="34"/>
    </row>
    <row r="923" spans="2:41" x14ac:dyDescent="0.3">
      <c r="B923" s="22" t="str">
        <f t="shared" si="87"/>
        <v/>
      </c>
      <c r="C923" s="16"/>
      <c r="D923" s="23"/>
      <c r="E923" s="23"/>
      <c r="N923" s="85">
        <f t="shared" si="84"/>
        <v>0</v>
      </c>
      <c r="O923" s="85">
        <f t="shared" si="85"/>
        <v>0</v>
      </c>
      <c r="P923" s="85">
        <f t="shared" si="86"/>
        <v>0</v>
      </c>
      <c r="AD923" s="22" t="str">
        <f t="shared" si="88"/>
        <v/>
      </c>
      <c r="AE923" s="16"/>
      <c r="AF923" s="34"/>
      <c r="AH923" s="22" t="str">
        <f t="shared" si="89"/>
        <v/>
      </c>
      <c r="AI923" s="16"/>
      <c r="AJ923" s="34"/>
      <c r="AK923" s="34"/>
      <c r="AL923" s="34"/>
      <c r="AM923" s="34"/>
      <c r="AN923" s="34"/>
      <c r="AO923" s="34"/>
    </row>
    <row r="924" spans="2:41" x14ac:dyDescent="0.3">
      <c r="B924" s="22" t="str">
        <f t="shared" si="87"/>
        <v/>
      </c>
      <c r="C924" s="16"/>
      <c r="D924" s="23"/>
      <c r="E924" s="23"/>
      <c r="N924" s="85">
        <f t="shared" si="84"/>
        <v>0</v>
      </c>
      <c r="O924" s="85">
        <f t="shared" si="85"/>
        <v>0</v>
      </c>
      <c r="P924" s="85">
        <f t="shared" si="86"/>
        <v>0</v>
      </c>
      <c r="AD924" s="22" t="str">
        <f t="shared" si="88"/>
        <v/>
      </c>
      <c r="AE924" s="16"/>
      <c r="AF924" s="34"/>
      <c r="AH924" s="22" t="str">
        <f t="shared" si="89"/>
        <v/>
      </c>
      <c r="AI924" s="16"/>
      <c r="AJ924" s="34"/>
      <c r="AK924" s="34"/>
      <c r="AL924" s="34"/>
      <c r="AM924" s="34"/>
      <c r="AN924" s="34"/>
      <c r="AO924" s="34"/>
    </row>
    <row r="925" spans="2:41" x14ac:dyDescent="0.3">
      <c r="B925" s="22" t="str">
        <f t="shared" si="87"/>
        <v/>
      </c>
      <c r="C925" s="16"/>
      <c r="D925" s="23"/>
      <c r="E925" s="23"/>
      <c r="N925" s="85">
        <f t="shared" si="84"/>
        <v>0</v>
      </c>
      <c r="O925" s="85">
        <f t="shared" si="85"/>
        <v>0</v>
      </c>
      <c r="P925" s="85">
        <f t="shared" si="86"/>
        <v>0</v>
      </c>
      <c r="AD925" s="22" t="str">
        <f t="shared" si="88"/>
        <v/>
      </c>
      <c r="AE925" s="16"/>
      <c r="AF925" s="34"/>
      <c r="AH925" s="22" t="str">
        <f t="shared" si="89"/>
        <v/>
      </c>
      <c r="AI925" s="16"/>
      <c r="AJ925" s="34"/>
      <c r="AK925" s="34"/>
      <c r="AL925" s="34"/>
      <c r="AM925" s="34"/>
      <c r="AN925" s="34"/>
      <c r="AO925" s="34"/>
    </row>
    <row r="926" spans="2:41" x14ac:dyDescent="0.3">
      <c r="B926" s="22" t="str">
        <f t="shared" si="87"/>
        <v/>
      </c>
      <c r="C926" s="16"/>
      <c r="D926" s="23"/>
      <c r="E926" s="23"/>
      <c r="N926" s="85">
        <f t="shared" si="84"/>
        <v>0</v>
      </c>
      <c r="O926" s="85">
        <f t="shared" si="85"/>
        <v>0</v>
      </c>
      <c r="P926" s="85">
        <f t="shared" si="86"/>
        <v>0</v>
      </c>
      <c r="AD926" s="22" t="str">
        <f t="shared" si="88"/>
        <v/>
      </c>
      <c r="AE926" s="16"/>
      <c r="AF926" s="34"/>
      <c r="AH926" s="22" t="str">
        <f t="shared" si="89"/>
        <v/>
      </c>
      <c r="AI926" s="16"/>
      <c r="AJ926" s="34"/>
      <c r="AK926" s="34"/>
      <c r="AL926" s="34"/>
      <c r="AM926" s="34"/>
      <c r="AN926" s="34"/>
      <c r="AO926" s="34"/>
    </row>
    <row r="927" spans="2:41" x14ac:dyDescent="0.3">
      <c r="B927" s="22" t="str">
        <f t="shared" si="87"/>
        <v/>
      </c>
      <c r="C927" s="16"/>
      <c r="D927" s="23"/>
      <c r="E927" s="23"/>
      <c r="N927" s="85">
        <f t="shared" si="84"/>
        <v>0</v>
      </c>
      <c r="O927" s="85">
        <f t="shared" si="85"/>
        <v>0</v>
      </c>
      <c r="P927" s="85">
        <f t="shared" si="86"/>
        <v>0</v>
      </c>
      <c r="AD927" s="22" t="str">
        <f t="shared" si="88"/>
        <v/>
      </c>
      <c r="AE927" s="16"/>
      <c r="AF927" s="34"/>
      <c r="AH927" s="22" t="str">
        <f t="shared" si="89"/>
        <v/>
      </c>
      <c r="AI927" s="16"/>
      <c r="AJ927" s="34"/>
      <c r="AK927" s="34"/>
      <c r="AL927" s="34"/>
      <c r="AM927" s="34"/>
      <c r="AN927" s="34"/>
      <c r="AO927" s="34"/>
    </row>
    <row r="928" spans="2:41" x14ac:dyDescent="0.3">
      <c r="B928" s="22" t="str">
        <f t="shared" si="87"/>
        <v/>
      </c>
      <c r="C928" s="16"/>
      <c r="D928" s="23"/>
      <c r="E928" s="23"/>
      <c r="N928" s="85">
        <f t="shared" si="84"/>
        <v>0</v>
      </c>
      <c r="O928" s="85">
        <f t="shared" si="85"/>
        <v>0</v>
      </c>
      <c r="P928" s="85">
        <f t="shared" si="86"/>
        <v>0</v>
      </c>
      <c r="AD928" s="22" t="str">
        <f t="shared" si="88"/>
        <v/>
      </c>
      <c r="AE928" s="16"/>
      <c r="AF928" s="34"/>
      <c r="AH928" s="22" t="str">
        <f t="shared" si="89"/>
        <v/>
      </c>
      <c r="AI928" s="16"/>
      <c r="AJ928" s="34"/>
      <c r="AK928" s="34"/>
      <c r="AL928" s="34"/>
      <c r="AM928" s="34"/>
      <c r="AN928" s="34"/>
      <c r="AO928" s="34"/>
    </row>
    <row r="929" spans="2:41" x14ac:dyDescent="0.3">
      <c r="B929" s="22" t="str">
        <f t="shared" si="87"/>
        <v/>
      </c>
      <c r="C929" s="16"/>
      <c r="D929" s="23"/>
      <c r="E929" s="23"/>
      <c r="N929" s="85">
        <f t="shared" si="84"/>
        <v>0</v>
      </c>
      <c r="O929" s="85">
        <f t="shared" si="85"/>
        <v>0</v>
      </c>
      <c r="P929" s="85">
        <f t="shared" si="86"/>
        <v>0</v>
      </c>
      <c r="AD929" s="22" t="str">
        <f t="shared" si="88"/>
        <v/>
      </c>
      <c r="AE929" s="16"/>
      <c r="AF929" s="34"/>
      <c r="AH929" s="22" t="str">
        <f t="shared" si="89"/>
        <v/>
      </c>
      <c r="AI929" s="16"/>
      <c r="AJ929" s="34"/>
      <c r="AK929" s="34"/>
      <c r="AL929" s="34"/>
      <c r="AM929" s="34"/>
      <c r="AN929" s="34"/>
      <c r="AO929" s="34"/>
    </row>
    <row r="930" spans="2:41" x14ac:dyDescent="0.3">
      <c r="B930" s="22" t="str">
        <f t="shared" si="87"/>
        <v/>
      </c>
      <c r="C930" s="16"/>
      <c r="D930" s="23"/>
      <c r="E930" s="23"/>
      <c r="N930" s="85">
        <f t="shared" si="84"/>
        <v>0</v>
      </c>
      <c r="O930" s="85">
        <f t="shared" si="85"/>
        <v>0</v>
      </c>
      <c r="P930" s="85">
        <f t="shared" si="86"/>
        <v>0</v>
      </c>
      <c r="AD930" s="22" t="str">
        <f t="shared" si="88"/>
        <v/>
      </c>
      <c r="AE930" s="16"/>
      <c r="AF930" s="34"/>
      <c r="AH930" s="22" t="str">
        <f t="shared" si="89"/>
        <v/>
      </c>
      <c r="AI930" s="16"/>
      <c r="AJ930" s="34"/>
      <c r="AK930" s="34"/>
      <c r="AL930" s="34"/>
      <c r="AM930" s="34"/>
      <c r="AN930" s="34"/>
      <c r="AO930" s="34"/>
    </row>
    <row r="931" spans="2:41" x14ac:dyDescent="0.3">
      <c r="B931" s="22" t="str">
        <f t="shared" si="87"/>
        <v/>
      </c>
      <c r="C931" s="16"/>
      <c r="D931" s="23"/>
      <c r="E931" s="23"/>
      <c r="N931" s="85">
        <f t="shared" si="84"/>
        <v>0</v>
      </c>
      <c r="O931" s="85">
        <f t="shared" si="85"/>
        <v>0</v>
      </c>
      <c r="P931" s="85">
        <f t="shared" si="86"/>
        <v>0</v>
      </c>
      <c r="AD931" s="22" t="str">
        <f t="shared" si="88"/>
        <v/>
      </c>
      <c r="AE931" s="16"/>
      <c r="AF931" s="34"/>
      <c r="AH931" s="22" t="str">
        <f t="shared" si="89"/>
        <v/>
      </c>
      <c r="AI931" s="16"/>
      <c r="AJ931" s="34"/>
      <c r="AK931" s="34"/>
      <c r="AL931" s="34"/>
      <c r="AM931" s="34"/>
      <c r="AN931" s="34"/>
      <c r="AO931" s="34"/>
    </row>
    <row r="932" spans="2:41" x14ac:dyDescent="0.3">
      <c r="B932" s="22" t="str">
        <f t="shared" si="87"/>
        <v/>
      </c>
      <c r="C932" s="16"/>
      <c r="D932" s="23"/>
      <c r="E932" s="23"/>
      <c r="N932" s="85">
        <f t="shared" si="84"/>
        <v>0</v>
      </c>
      <c r="O932" s="85">
        <f t="shared" si="85"/>
        <v>0</v>
      </c>
      <c r="P932" s="85">
        <f t="shared" si="86"/>
        <v>0</v>
      </c>
      <c r="AD932" s="22" t="str">
        <f t="shared" si="88"/>
        <v/>
      </c>
      <c r="AE932" s="16"/>
      <c r="AF932" s="34"/>
      <c r="AH932" s="22" t="str">
        <f t="shared" si="89"/>
        <v/>
      </c>
      <c r="AI932" s="16"/>
      <c r="AJ932" s="34"/>
      <c r="AK932" s="34"/>
      <c r="AL932" s="34"/>
      <c r="AM932" s="34"/>
      <c r="AN932" s="34"/>
      <c r="AO932" s="34"/>
    </row>
    <row r="933" spans="2:41" x14ac:dyDescent="0.3">
      <c r="B933" s="22" t="str">
        <f t="shared" si="87"/>
        <v/>
      </c>
      <c r="C933" s="16"/>
      <c r="D933" s="23"/>
      <c r="E933" s="23"/>
      <c r="N933" s="85">
        <f t="shared" si="84"/>
        <v>0</v>
      </c>
      <c r="O933" s="85">
        <f t="shared" si="85"/>
        <v>0</v>
      </c>
      <c r="P933" s="85">
        <f t="shared" si="86"/>
        <v>0</v>
      </c>
      <c r="AD933" s="22" t="str">
        <f t="shared" si="88"/>
        <v/>
      </c>
      <c r="AE933" s="16"/>
      <c r="AF933" s="34"/>
      <c r="AH933" s="22" t="str">
        <f t="shared" si="89"/>
        <v/>
      </c>
      <c r="AI933" s="16"/>
      <c r="AJ933" s="34"/>
      <c r="AK933" s="34"/>
      <c r="AL933" s="34"/>
      <c r="AM933" s="34"/>
      <c r="AN933" s="34"/>
      <c r="AO933" s="34"/>
    </row>
    <row r="934" spans="2:41" x14ac:dyDescent="0.3">
      <c r="B934" s="22" t="str">
        <f t="shared" si="87"/>
        <v/>
      </c>
      <c r="C934" s="16"/>
      <c r="D934" s="23"/>
      <c r="E934" s="23"/>
      <c r="N934" s="85">
        <f t="shared" si="84"/>
        <v>0</v>
      </c>
      <c r="O934" s="85">
        <f t="shared" si="85"/>
        <v>0</v>
      </c>
      <c r="P934" s="85">
        <f t="shared" si="86"/>
        <v>0</v>
      </c>
      <c r="AD934" s="22" t="str">
        <f t="shared" si="88"/>
        <v/>
      </c>
      <c r="AE934" s="16"/>
      <c r="AF934" s="34"/>
      <c r="AH934" s="22" t="str">
        <f t="shared" si="89"/>
        <v/>
      </c>
      <c r="AI934" s="16"/>
      <c r="AJ934" s="34"/>
      <c r="AK934" s="34"/>
      <c r="AL934" s="34"/>
      <c r="AM934" s="34"/>
      <c r="AN934" s="34"/>
      <c r="AO934" s="34"/>
    </row>
    <row r="935" spans="2:41" x14ac:dyDescent="0.3">
      <c r="B935" s="22" t="str">
        <f t="shared" si="87"/>
        <v/>
      </c>
      <c r="C935" s="16"/>
      <c r="D935" s="23"/>
      <c r="E935" s="23"/>
      <c r="N935" s="85">
        <f t="shared" si="84"/>
        <v>0</v>
      </c>
      <c r="O935" s="85">
        <f t="shared" si="85"/>
        <v>0</v>
      </c>
      <c r="P935" s="85">
        <f t="shared" si="86"/>
        <v>0</v>
      </c>
      <c r="AD935" s="22" t="str">
        <f t="shared" si="88"/>
        <v/>
      </c>
      <c r="AE935" s="16"/>
      <c r="AF935" s="34"/>
      <c r="AH935" s="22" t="str">
        <f t="shared" si="89"/>
        <v/>
      </c>
      <c r="AI935" s="16"/>
      <c r="AJ935" s="34"/>
      <c r="AK935" s="34"/>
      <c r="AL935" s="34"/>
      <c r="AM935" s="34"/>
      <c r="AN935" s="34"/>
      <c r="AO935" s="34"/>
    </row>
    <row r="936" spans="2:41" x14ac:dyDescent="0.3">
      <c r="B936" s="22" t="str">
        <f t="shared" si="87"/>
        <v/>
      </c>
      <c r="C936" s="16"/>
      <c r="D936" s="23"/>
      <c r="E936" s="23"/>
      <c r="N936" s="85">
        <f t="shared" si="84"/>
        <v>0</v>
      </c>
      <c r="O936" s="85">
        <f t="shared" si="85"/>
        <v>0</v>
      </c>
      <c r="P936" s="85">
        <f t="shared" si="86"/>
        <v>0</v>
      </c>
      <c r="AD936" s="22" t="str">
        <f t="shared" si="88"/>
        <v/>
      </c>
      <c r="AE936" s="16"/>
      <c r="AF936" s="34"/>
      <c r="AH936" s="22" t="str">
        <f t="shared" si="89"/>
        <v/>
      </c>
      <c r="AI936" s="16"/>
      <c r="AJ936" s="34"/>
      <c r="AK936" s="34"/>
      <c r="AL936" s="34"/>
      <c r="AM936" s="34"/>
      <c r="AN936" s="34"/>
      <c r="AO936" s="34"/>
    </row>
    <row r="937" spans="2:41" x14ac:dyDescent="0.3">
      <c r="B937" s="22" t="str">
        <f t="shared" si="87"/>
        <v/>
      </c>
      <c r="C937" s="16"/>
      <c r="D937" s="23"/>
      <c r="E937" s="23"/>
      <c r="N937" s="85">
        <f t="shared" si="84"/>
        <v>0</v>
      </c>
      <c r="O937" s="85">
        <f t="shared" si="85"/>
        <v>0</v>
      </c>
      <c r="P937" s="85">
        <f t="shared" si="86"/>
        <v>0</v>
      </c>
      <c r="AD937" s="22" t="str">
        <f t="shared" si="88"/>
        <v/>
      </c>
      <c r="AE937" s="16"/>
      <c r="AF937" s="34"/>
      <c r="AH937" s="22" t="str">
        <f t="shared" si="89"/>
        <v/>
      </c>
      <c r="AI937" s="16"/>
      <c r="AJ937" s="34"/>
      <c r="AK937" s="34"/>
      <c r="AL937" s="34"/>
      <c r="AM937" s="34"/>
      <c r="AN937" s="34"/>
      <c r="AO937" s="34"/>
    </row>
    <row r="938" spans="2:41" x14ac:dyDescent="0.3">
      <c r="B938" s="22" t="str">
        <f t="shared" si="87"/>
        <v/>
      </c>
      <c r="C938" s="16"/>
      <c r="D938" s="23"/>
      <c r="E938" s="23"/>
      <c r="N938" s="85">
        <f t="shared" si="84"/>
        <v>0</v>
      </c>
      <c r="O938" s="85">
        <f t="shared" si="85"/>
        <v>0</v>
      </c>
      <c r="P938" s="85">
        <f t="shared" si="86"/>
        <v>0</v>
      </c>
      <c r="AD938" s="22" t="str">
        <f t="shared" si="88"/>
        <v/>
      </c>
      <c r="AE938" s="16"/>
      <c r="AF938" s="34"/>
      <c r="AH938" s="22" t="str">
        <f t="shared" si="89"/>
        <v/>
      </c>
      <c r="AI938" s="16"/>
      <c r="AJ938" s="34"/>
      <c r="AK938" s="34"/>
      <c r="AL938" s="34"/>
      <c r="AM938" s="34"/>
      <c r="AN938" s="34"/>
      <c r="AO938" s="34"/>
    </row>
    <row r="939" spans="2:41" x14ac:dyDescent="0.3">
      <c r="B939" s="22" t="str">
        <f t="shared" si="87"/>
        <v/>
      </c>
      <c r="C939" s="16"/>
      <c r="D939" s="23"/>
      <c r="E939" s="23"/>
      <c r="N939" s="85">
        <f t="shared" si="84"/>
        <v>0</v>
      </c>
      <c r="O939" s="85">
        <f t="shared" si="85"/>
        <v>0</v>
      </c>
      <c r="P939" s="85">
        <f t="shared" si="86"/>
        <v>0</v>
      </c>
      <c r="AD939" s="22" t="str">
        <f t="shared" si="88"/>
        <v/>
      </c>
      <c r="AE939" s="16"/>
      <c r="AF939" s="34"/>
      <c r="AH939" s="22" t="str">
        <f t="shared" si="89"/>
        <v/>
      </c>
      <c r="AI939" s="16"/>
      <c r="AJ939" s="34"/>
      <c r="AK939" s="34"/>
      <c r="AL939" s="34"/>
      <c r="AM939" s="34"/>
      <c r="AN939" s="34"/>
      <c r="AO939" s="34"/>
    </row>
    <row r="940" spans="2:41" x14ac:dyDescent="0.3">
      <c r="B940" s="22" t="str">
        <f t="shared" si="87"/>
        <v/>
      </c>
      <c r="C940" s="16"/>
      <c r="D940" s="23"/>
      <c r="E940" s="23"/>
      <c r="N940" s="85">
        <f t="shared" si="84"/>
        <v>0</v>
      </c>
      <c r="O940" s="85">
        <f t="shared" si="85"/>
        <v>0</v>
      </c>
      <c r="P940" s="85">
        <f t="shared" si="86"/>
        <v>0</v>
      </c>
      <c r="AD940" s="22" t="str">
        <f t="shared" si="88"/>
        <v/>
      </c>
      <c r="AE940" s="16"/>
      <c r="AF940" s="34"/>
      <c r="AH940" s="22" t="str">
        <f t="shared" si="89"/>
        <v/>
      </c>
      <c r="AI940" s="16"/>
      <c r="AJ940" s="34"/>
      <c r="AK940" s="34"/>
      <c r="AL940" s="34"/>
      <c r="AM940" s="34"/>
      <c r="AN940" s="34"/>
      <c r="AO940" s="34"/>
    </row>
    <row r="941" spans="2:41" x14ac:dyDescent="0.3">
      <c r="B941" s="22" t="str">
        <f t="shared" si="87"/>
        <v/>
      </c>
      <c r="C941" s="16"/>
      <c r="D941" s="23"/>
      <c r="E941" s="23"/>
      <c r="N941" s="85">
        <f t="shared" si="84"/>
        <v>0</v>
      </c>
      <c r="O941" s="85">
        <f t="shared" si="85"/>
        <v>0</v>
      </c>
      <c r="P941" s="85">
        <f t="shared" si="86"/>
        <v>0</v>
      </c>
      <c r="AD941" s="22" t="str">
        <f t="shared" si="88"/>
        <v/>
      </c>
      <c r="AE941" s="16"/>
      <c r="AF941" s="34"/>
      <c r="AH941" s="22" t="str">
        <f t="shared" si="89"/>
        <v/>
      </c>
      <c r="AI941" s="16"/>
      <c r="AJ941" s="34"/>
      <c r="AK941" s="34"/>
      <c r="AL941" s="34"/>
      <c r="AM941" s="34"/>
      <c r="AN941" s="34"/>
      <c r="AO941" s="34"/>
    </row>
    <row r="942" spans="2:41" x14ac:dyDescent="0.3">
      <c r="B942" s="22" t="str">
        <f t="shared" si="87"/>
        <v/>
      </c>
      <c r="C942" s="16"/>
      <c r="D942" s="23"/>
      <c r="E942" s="23"/>
      <c r="N942" s="85">
        <f t="shared" si="84"/>
        <v>0</v>
      </c>
      <c r="O942" s="85">
        <f t="shared" si="85"/>
        <v>0</v>
      </c>
      <c r="P942" s="85">
        <f t="shared" si="86"/>
        <v>0</v>
      </c>
      <c r="AD942" s="22" t="str">
        <f t="shared" si="88"/>
        <v/>
      </c>
      <c r="AE942" s="16"/>
      <c r="AF942" s="34"/>
      <c r="AH942" s="22" t="str">
        <f t="shared" si="89"/>
        <v/>
      </c>
      <c r="AI942" s="16"/>
      <c r="AJ942" s="34"/>
      <c r="AK942" s="34"/>
      <c r="AL942" s="34"/>
      <c r="AM942" s="34"/>
      <c r="AN942" s="34"/>
      <c r="AO942" s="34"/>
    </row>
    <row r="943" spans="2:41" x14ac:dyDescent="0.3">
      <c r="B943" s="22" t="str">
        <f t="shared" si="87"/>
        <v/>
      </c>
      <c r="C943" s="16"/>
      <c r="D943" s="23"/>
      <c r="E943" s="23"/>
      <c r="N943" s="85">
        <f t="shared" si="84"/>
        <v>0</v>
      </c>
      <c r="O943" s="85">
        <f t="shared" si="85"/>
        <v>0</v>
      </c>
      <c r="P943" s="85">
        <f t="shared" si="86"/>
        <v>0</v>
      </c>
      <c r="AD943" s="22" t="str">
        <f t="shared" si="88"/>
        <v/>
      </c>
      <c r="AE943" s="16"/>
      <c r="AF943" s="34"/>
      <c r="AH943" s="22" t="str">
        <f t="shared" si="89"/>
        <v/>
      </c>
      <c r="AI943" s="16"/>
      <c r="AJ943" s="34"/>
      <c r="AK943" s="34"/>
      <c r="AL943" s="34"/>
      <c r="AM943" s="34"/>
      <c r="AN943" s="34"/>
      <c r="AO943" s="34"/>
    </row>
    <row r="944" spans="2:41" x14ac:dyDescent="0.3">
      <c r="B944" s="22" t="str">
        <f t="shared" si="87"/>
        <v/>
      </c>
      <c r="C944" s="16"/>
      <c r="D944" s="23"/>
      <c r="E944" s="23"/>
      <c r="N944" s="85">
        <f t="shared" si="84"/>
        <v>0</v>
      </c>
      <c r="O944" s="85">
        <f t="shared" si="85"/>
        <v>0</v>
      </c>
      <c r="P944" s="85">
        <f t="shared" si="86"/>
        <v>0</v>
      </c>
      <c r="AD944" s="22" t="str">
        <f t="shared" si="88"/>
        <v/>
      </c>
      <c r="AE944" s="16"/>
      <c r="AF944" s="34"/>
      <c r="AH944" s="22" t="str">
        <f t="shared" si="89"/>
        <v/>
      </c>
      <c r="AI944" s="16"/>
      <c r="AJ944" s="34"/>
      <c r="AK944" s="34"/>
      <c r="AL944" s="34"/>
      <c r="AM944" s="34"/>
      <c r="AN944" s="34"/>
      <c r="AO944" s="34"/>
    </row>
    <row r="945" spans="2:41" x14ac:dyDescent="0.3">
      <c r="B945" s="22" t="str">
        <f t="shared" si="87"/>
        <v/>
      </c>
      <c r="C945" s="16"/>
      <c r="D945" s="23"/>
      <c r="E945" s="23"/>
      <c r="N945" s="85">
        <f t="shared" si="84"/>
        <v>0</v>
      </c>
      <c r="O945" s="85">
        <f t="shared" si="85"/>
        <v>0</v>
      </c>
      <c r="P945" s="85">
        <f t="shared" si="86"/>
        <v>0</v>
      </c>
      <c r="AD945" s="22" t="str">
        <f t="shared" si="88"/>
        <v/>
      </c>
      <c r="AE945" s="16"/>
      <c r="AF945" s="34"/>
      <c r="AH945" s="22" t="str">
        <f t="shared" si="89"/>
        <v/>
      </c>
      <c r="AI945" s="16"/>
      <c r="AJ945" s="34"/>
      <c r="AK945" s="34"/>
      <c r="AL945" s="34"/>
      <c r="AM945" s="34"/>
      <c r="AN945" s="34"/>
      <c r="AO945" s="34"/>
    </row>
    <row r="946" spans="2:41" x14ac:dyDescent="0.3">
      <c r="B946" s="22" t="str">
        <f t="shared" si="87"/>
        <v/>
      </c>
      <c r="C946" s="16"/>
      <c r="D946" s="23"/>
      <c r="E946" s="23"/>
      <c r="N946" s="85">
        <f t="shared" si="84"/>
        <v>0</v>
      </c>
      <c r="O946" s="85">
        <f t="shared" si="85"/>
        <v>0</v>
      </c>
      <c r="P946" s="85">
        <f t="shared" si="86"/>
        <v>0</v>
      </c>
      <c r="AD946" s="22" t="str">
        <f t="shared" si="88"/>
        <v/>
      </c>
      <c r="AE946" s="16"/>
      <c r="AF946" s="34"/>
      <c r="AH946" s="22" t="str">
        <f t="shared" si="89"/>
        <v/>
      </c>
      <c r="AI946" s="16"/>
      <c r="AJ946" s="34"/>
      <c r="AK946" s="34"/>
      <c r="AL946" s="34"/>
      <c r="AM946" s="34"/>
      <c r="AN946" s="34"/>
      <c r="AO946" s="34"/>
    </row>
    <row r="947" spans="2:41" x14ac:dyDescent="0.3">
      <c r="B947" s="22" t="str">
        <f t="shared" si="87"/>
        <v/>
      </c>
      <c r="C947" s="16"/>
      <c r="D947" s="23"/>
      <c r="E947" s="23"/>
      <c r="N947" s="85">
        <f t="shared" si="84"/>
        <v>0</v>
      </c>
      <c r="O947" s="85">
        <f t="shared" si="85"/>
        <v>0</v>
      </c>
      <c r="P947" s="85">
        <f t="shared" si="86"/>
        <v>0</v>
      </c>
      <c r="AD947" s="22" t="str">
        <f t="shared" si="88"/>
        <v/>
      </c>
      <c r="AE947" s="16"/>
      <c r="AF947" s="34"/>
      <c r="AH947" s="22" t="str">
        <f t="shared" si="89"/>
        <v/>
      </c>
      <c r="AI947" s="16"/>
      <c r="AJ947" s="34"/>
      <c r="AK947" s="34"/>
      <c r="AL947" s="34"/>
      <c r="AM947" s="34"/>
      <c r="AN947" s="34"/>
      <c r="AO947" s="34"/>
    </row>
    <row r="948" spans="2:41" x14ac:dyDescent="0.3">
      <c r="B948" s="22" t="str">
        <f t="shared" si="87"/>
        <v/>
      </c>
      <c r="C948" s="16"/>
      <c r="D948" s="23"/>
      <c r="E948" s="23"/>
      <c r="N948" s="85">
        <f t="shared" si="84"/>
        <v>0</v>
      </c>
      <c r="O948" s="85">
        <f t="shared" si="85"/>
        <v>0</v>
      </c>
      <c r="P948" s="85">
        <f t="shared" si="86"/>
        <v>0</v>
      </c>
      <c r="AD948" s="22" t="str">
        <f t="shared" si="88"/>
        <v/>
      </c>
      <c r="AE948" s="16"/>
      <c r="AF948" s="34"/>
      <c r="AH948" s="22" t="str">
        <f t="shared" si="89"/>
        <v/>
      </c>
      <c r="AI948" s="16"/>
      <c r="AJ948" s="34"/>
      <c r="AK948" s="34"/>
      <c r="AL948" s="34"/>
      <c r="AM948" s="34"/>
      <c r="AN948" s="34"/>
      <c r="AO948" s="34"/>
    </row>
    <row r="949" spans="2:41" x14ac:dyDescent="0.3">
      <c r="B949" s="22" t="str">
        <f t="shared" si="87"/>
        <v/>
      </c>
      <c r="C949" s="16"/>
      <c r="D949" s="23"/>
      <c r="E949" s="23"/>
      <c r="N949" s="85">
        <f t="shared" si="84"/>
        <v>0</v>
      </c>
      <c r="O949" s="85">
        <f t="shared" si="85"/>
        <v>0</v>
      </c>
      <c r="P949" s="85">
        <f t="shared" si="86"/>
        <v>0</v>
      </c>
      <c r="AD949" s="22" t="str">
        <f t="shared" si="88"/>
        <v/>
      </c>
      <c r="AE949" s="16"/>
      <c r="AF949" s="34"/>
      <c r="AH949" s="22" t="str">
        <f t="shared" si="89"/>
        <v/>
      </c>
      <c r="AI949" s="16"/>
      <c r="AJ949" s="34"/>
      <c r="AK949" s="34"/>
      <c r="AL949" s="34"/>
      <c r="AM949" s="34"/>
      <c r="AN949" s="34"/>
      <c r="AO949" s="34"/>
    </row>
    <row r="950" spans="2:41" x14ac:dyDescent="0.3">
      <c r="B950" s="22" t="str">
        <f t="shared" si="87"/>
        <v/>
      </c>
      <c r="C950" s="16"/>
      <c r="D950" s="23"/>
      <c r="E950" s="23"/>
      <c r="N950" s="85">
        <f t="shared" si="84"/>
        <v>0</v>
      </c>
      <c r="O950" s="85">
        <f t="shared" si="85"/>
        <v>0</v>
      </c>
      <c r="P950" s="85">
        <f t="shared" si="86"/>
        <v>0</v>
      </c>
      <c r="AD950" s="22" t="str">
        <f t="shared" si="88"/>
        <v/>
      </c>
      <c r="AE950" s="16"/>
      <c r="AF950" s="34"/>
      <c r="AH950" s="22" t="str">
        <f t="shared" si="89"/>
        <v/>
      </c>
      <c r="AI950" s="16"/>
      <c r="AJ950" s="34"/>
      <c r="AK950" s="34"/>
      <c r="AL950" s="34"/>
      <c r="AM950" s="34"/>
      <c r="AN950" s="34"/>
      <c r="AO950" s="34"/>
    </row>
    <row r="951" spans="2:41" x14ac:dyDescent="0.3">
      <c r="B951" s="22" t="str">
        <f t="shared" si="87"/>
        <v/>
      </c>
      <c r="C951" s="16"/>
      <c r="D951" s="23"/>
      <c r="E951" s="23"/>
      <c r="N951" s="85">
        <f t="shared" si="84"/>
        <v>0</v>
      </c>
      <c r="O951" s="85">
        <f t="shared" si="85"/>
        <v>0</v>
      </c>
      <c r="P951" s="85">
        <f t="shared" si="86"/>
        <v>0</v>
      </c>
      <c r="AD951" s="22" t="str">
        <f t="shared" si="88"/>
        <v/>
      </c>
      <c r="AE951" s="16"/>
      <c r="AF951" s="34"/>
      <c r="AH951" s="22" t="str">
        <f t="shared" si="89"/>
        <v/>
      </c>
      <c r="AI951" s="16"/>
      <c r="AJ951" s="34"/>
      <c r="AK951" s="34"/>
      <c r="AL951" s="34"/>
      <c r="AM951" s="34"/>
      <c r="AN951" s="34"/>
      <c r="AO951" s="34"/>
    </row>
    <row r="952" spans="2:41" x14ac:dyDescent="0.3">
      <c r="B952" s="22" t="str">
        <f t="shared" si="87"/>
        <v/>
      </c>
      <c r="C952" s="16"/>
      <c r="D952" s="23"/>
      <c r="E952" s="23"/>
      <c r="N952" s="85">
        <f t="shared" si="84"/>
        <v>0</v>
      </c>
      <c r="O952" s="85">
        <f t="shared" si="85"/>
        <v>0</v>
      </c>
      <c r="P952" s="85">
        <f t="shared" si="86"/>
        <v>0</v>
      </c>
      <c r="AD952" s="22" t="str">
        <f t="shared" si="88"/>
        <v/>
      </c>
      <c r="AE952" s="16"/>
      <c r="AF952" s="34"/>
      <c r="AH952" s="22" t="str">
        <f t="shared" si="89"/>
        <v/>
      </c>
      <c r="AI952" s="16"/>
      <c r="AJ952" s="34"/>
      <c r="AK952" s="34"/>
      <c r="AL952" s="34"/>
      <c r="AM952" s="34"/>
      <c r="AN952" s="34"/>
      <c r="AO952" s="34"/>
    </row>
    <row r="953" spans="2:41" x14ac:dyDescent="0.3">
      <c r="B953" s="22" t="str">
        <f t="shared" si="87"/>
        <v/>
      </c>
      <c r="C953" s="16"/>
      <c r="D953" s="23"/>
      <c r="E953" s="23"/>
      <c r="N953" s="85">
        <f t="shared" si="84"/>
        <v>0</v>
      </c>
      <c r="O953" s="85">
        <f t="shared" si="85"/>
        <v>0</v>
      </c>
      <c r="P953" s="85">
        <f t="shared" si="86"/>
        <v>0</v>
      </c>
      <c r="AD953" s="22" t="str">
        <f t="shared" si="88"/>
        <v/>
      </c>
      <c r="AE953" s="16"/>
      <c r="AF953" s="34"/>
      <c r="AH953" s="22" t="str">
        <f t="shared" si="89"/>
        <v/>
      </c>
      <c r="AI953" s="16"/>
      <c r="AJ953" s="34"/>
      <c r="AK953" s="34"/>
      <c r="AL953" s="34"/>
      <c r="AM953" s="34"/>
      <c r="AN953" s="34"/>
      <c r="AO953" s="34"/>
    </row>
    <row r="954" spans="2:41" x14ac:dyDescent="0.3">
      <c r="B954" s="22" t="str">
        <f t="shared" si="87"/>
        <v/>
      </c>
      <c r="C954" s="16"/>
      <c r="D954" s="23"/>
      <c r="E954" s="23"/>
      <c r="N954" s="85">
        <f t="shared" si="84"/>
        <v>0</v>
      </c>
      <c r="O954" s="85">
        <f t="shared" si="85"/>
        <v>0</v>
      </c>
      <c r="P954" s="85">
        <f t="shared" si="86"/>
        <v>0</v>
      </c>
      <c r="AD954" s="22" t="str">
        <f t="shared" si="88"/>
        <v/>
      </c>
      <c r="AE954" s="16"/>
      <c r="AF954" s="34"/>
      <c r="AH954" s="22" t="str">
        <f t="shared" si="89"/>
        <v/>
      </c>
      <c r="AI954" s="16"/>
      <c r="AJ954" s="34"/>
      <c r="AK954" s="34"/>
      <c r="AL954" s="34"/>
      <c r="AM954" s="34"/>
      <c r="AN954" s="34"/>
      <c r="AO954" s="34"/>
    </row>
    <row r="955" spans="2:41" x14ac:dyDescent="0.3">
      <c r="B955" s="22" t="str">
        <f t="shared" si="87"/>
        <v/>
      </c>
      <c r="C955" s="16"/>
      <c r="D955" s="23"/>
      <c r="E955" s="23"/>
      <c r="N955" s="85">
        <f t="shared" si="84"/>
        <v>0</v>
      </c>
      <c r="O955" s="85">
        <f t="shared" si="85"/>
        <v>0</v>
      </c>
      <c r="P955" s="85">
        <f t="shared" si="86"/>
        <v>0</v>
      </c>
      <c r="AD955" s="22" t="str">
        <f t="shared" si="88"/>
        <v/>
      </c>
      <c r="AE955" s="16"/>
      <c r="AF955" s="34"/>
      <c r="AH955" s="22" t="str">
        <f t="shared" si="89"/>
        <v/>
      </c>
      <c r="AI955" s="16"/>
      <c r="AJ955" s="34"/>
      <c r="AK955" s="34"/>
      <c r="AL955" s="34"/>
      <c r="AM955" s="34"/>
      <c r="AN955" s="34"/>
      <c r="AO955" s="34"/>
    </row>
    <row r="956" spans="2:41" x14ac:dyDescent="0.3">
      <c r="B956" s="22" t="str">
        <f t="shared" si="87"/>
        <v/>
      </c>
      <c r="C956" s="16"/>
      <c r="D956" s="23"/>
      <c r="E956" s="23"/>
      <c r="N956" s="85">
        <f t="shared" si="84"/>
        <v>0</v>
      </c>
      <c r="O956" s="85">
        <f t="shared" si="85"/>
        <v>0</v>
      </c>
      <c r="P956" s="85">
        <f t="shared" si="86"/>
        <v>0</v>
      </c>
      <c r="AD956" s="22" t="str">
        <f t="shared" si="88"/>
        <v/>
      </c>
      <c r="AE956" s="16"/>
      <c r="AF956" s="34"/>
      <c r="AH956" s="22" t="str">
        <f t="shared" si="89"/>
        <v/>
      </c>
      <c r="AI956" s="16"/>
      <c r="AJ956" s="34"/>
      <c r="AK956" s="34"/>
      <c r="AL956" s="34"/>
      <c r="AM956" s="34"/>
      <c r="AN956" s="34"/>
      <c r="AO956" s="34"/>
    </row>
    <row r="957" spans="2:41" x14ac:dyDescent="0.3">
      <c r="B957" s="22" t="str">
        <f t="shared" si="87"/>
        <v/>
      </c>
      <c r="C957" s="16"/>
      <c r="D957" s="23"/>
      <c r="E957" s="23"/>
      <c r="N957" s="85">
        <f t="shared" si="84"/>
        <v>0</v>
      </c>
      <c r="O957" s="85">
        <f t="shared" si="85"/>
        <v>0</v>
      </c>
      <c r="P957" s="85">
        <f t="shared" si="86"/>
        <v>0</v>
      </c>
      <c r="AD957" s="22" t="str">
        <f t="shared" si="88"/>
        <v/>
      </c>
      <c r="AE957" s="16"/>
      <c r="AF957" s="34"/>
      <c r="AH957" s="22" t="str">
        <f t="shared" si="89"/>
        <v/>
      </c>
      <c r="AI957" s="16"/>
      <c r="AJ957" s="34"/>
      <c r="AK957" s="34"/>
      <c r="AL957" s="34"/>
      <c r="AM957" s="34"/>
      <c r="AN957" s="34"/>
      <c r="AO957" s="34"/>
    </row>
    <row r="958" spans="2:41" x14ac:dyDescent="0.3">
      <c r="B958" s="22" t="str">
        <f t="shared" si="87"/>
        <v/>
      </c>
      <c r="C958" s="16"/>
      <c r="D958" s="23"/>
      <c r="E958" s="23"/>
      <c r="N958" s="85">
        <f t="shared" si="84"/>
        <v>0</v>
      </c>
      <c r="O958" s="85">
        <f t="shared" si="85"/>
        <v>0</v>
      </c>
      <c r="P958" s="85">
        <f t="shared" si="86"/>
        <v>0</v>
      </c>
      <c r="AD958" s="22" t="str">
        <f t="shared" si="88"/>
        <v/>
      </c>
      <c r="AE958" s="16"/>
      <c r="AF958" s="34"/>
      <c r="AH958" s="22" t="str">
        <f t="shared" si="89"/>
        <v/>
      </c>
      <c r="AI958" s="16"/>
      <c r="AJ958" s="34"/>
      <c r="AK958" s="34"/>
      <c r="AL958" s="34"/>
      <c r="AM958" s="34"/>
      <c r="AN958" s="34"/>
      <c r="AO958" s="34"/>
    </row>
    <row r="959" spans="2:41" x14ac:dyDescent="0.3">
      <c r="B959" s="22" t="str">
        <f t="shared" si="87"/>
        <v/>
      </c>
      <c r="C959" s="16"/>
      <c r="D959" s="23"/>
      <c r="E959" s="23"/>
      <c r="N959" s="85">
        <f t="shared" si="84"/>
        <v>0</v>
      </c>
      <c r="O959" s="85">
        <f t="shared" si="85"/>
        <v>0</v>
      </c>
      <c r="P959" s="85">
        <f t="shared" si="86"/>
        <v>0</v>
      </c>
      <c r="AD959" s="22" t="str">
        <f t="shared" si="88"/>
        <v/>
      </c>
      <c r="AE959" s="16"/>
      <c r="AF959" s="34"/>
      <c r="AH959" s="22" t="str">
        <f t="shared" si="89"/>
        <v/>
      </c>
      <c r="AI959" s="16"/>
      <c r="AJ959" s="34"/>
      <c r="AK959" s="34"/>
      <c r="AL959" s="34"/>
      <c r="AM959" s="34"/>
      <c r="AN959" s="34"/>
      <c r="AO959" s="34"/>
    </row>
    <row r="960" spans="2:41" x14ac:dyDescent="0.3">
      <c r="B960" s="22" t="str">
        <f t="shared" si="87"/>
        <v/>
      </c>
      <c r="C960" s="16"/>
      <c r="D960" s="23"/>
      <c r="E960" s="23"/>
      <c r="N960" s="85">
        <f t="shared" si="84"/>
        <v>0</v>
      </c>
      <c r="O960" s="85">
        <f t="shared" si="85"/>
        <v>0</v>
      </c>
      <c r="P960" s="85">
        <f t="shared" si="86"/>
        <v>0</v>
      </c>
      <c r="AD960" s="22" t="str">
        <f t="shared" si="88"/>
        <v/>
      </c>
      <c r="AE960" s="16"/>
      <c r="AF960" s="34"/>
      <c r="AH960" s="22" t="str">
        <f t="shared" si="89"/>
        <v/>
      </c>
      <c r="AI960" s="16"/>
      <c r="AJ960" s="34"/>
      <c r="AK960" s="34"/>
      <c r="AL960" s="34"/>
      <c r="AM960" s="34"/>
      <c r="AN960" s="34"/>
      <c r="AO960" s="34"/>
    </row>
    <row r="961" spans="2:41" x14ac:dyDescent="0.3">
      <c r="B961" s="22" t="str">
        <f t="shared" si="87"/>
        <v/>
      </c>
      <c r="C961" s="16"/>
      <c r="D961" s="23"/>
      <c r="E961" s="23"/>
      <c r="N961" s="85">
        <f t="shared" si="84"/>
        <v>0</v>
      </c>
      <c r="O961" s="85">
        <f t="shared" si="85"/>
        <v>0</v>
      </c>
      <c r="P961" s="85">
        <f t="shared" si="86"/>
        <v>0</v>
      </c>
      <c r="AD961" s="22" t="str">
        <f t="shared" si="88"/>
        <v/>
      </c>
      <c r="AE961" s="16"/>
      <c r="AF961" s="34"/>
      <c r="AH961" s="22" t="str">
        <f t="shared" si="89"/>
        <v/>
      </c>
      <c r="AI961" s="16"/>
      <c r="AJ961" s="34"/>
      <c r="AK961" s="34"/>
      <c r="AL961" s="34"/>
      <c r="AM961" s="34"/>
      <c r="AN961" s="34"/>
      <c r="AO961" s="34"/>
    </row>
    <row r="962" spans="2:41" x14ac:dyDescent="0.3">
      <c r="B962" s="22" t="str">
        <f t="shared" si="87"/>
        <v/>
      </c>
      <c r="C962" s="16"/>
      <c r="D962" s="23"/>
      <c r="E962" s="23"/>
      <c r="N962" s="85">
        <f t="shared" si="84"/>
        <v>0</v>
      </c>
      <c r="O962" s="85">
        <f t="shared" si="85"/>
        <v>0</v>
      </c>
      <c r="P962" s="85">
        <f t="shared" si="86"/>
        <v>0</v>
      </c>
      <c r="AD962" s="22" t="str">
        <f t="shared" si="88"/>
        <v/>
      </c>
      <c r="AE962" s="16"/>
      <c r="AF962" s="34"/>
      <c r="AH962" s="22" t="str">
        <f t="shared" si="89"/>
        <v/>
      </c>
      <c r="AI962" s="16"/>
      <c r="AJ962" s="34"/>
      <c r="AK962" s="34"/>
      <c r="AL962" s="34"/>
      <c r="AM962" s="34"/>
      <c r="AN962" s="34"/>
      <c r="AO962" s="34"/>
    </row>
    <row r="963" spans="2:41" x14ac:dyDescent="0.3">
      <c r="B963" s="22" t="str">
        <f t="shared" si="87"/>
        <v/>
      </c>
      <c r="C963" s="16"/>
      <c r="D963" s="23"/>
      <c r="E963" s="23"/>
      <c r="N963" s="85">
        <f t="shared" si="84"/>
        <v>0</v>
      </c>
      <c r="O963" s="85">
        <f t="shared" si="85"/>
        <v>0</v>
      </c>
      <c r="P963" s="85">
        <f t="shared" si="86"/>
        <v>0</v>
      </c>
      <c r="AD963" s="22" t="str">
        <f t="shared" si="88"/>
        <v/>
      </c>
      <c r="AE963" s="16"/>
      <c r="AF963" s="34"/>
      <c r="AH963" s="22" t="str">
        <f t="shared" si="89"/>
        <v/>
      </c>
      <c r="AI963" s="16"/>
      <c r="AJ963" s="34"/>
      <c r="AK963" s="34"/>
      <c r="AL963" s="34"/>
      <c r="AM963" s="34"/>
      <c r="AN963" s="34"/>
      <c r="AO963" s="34"/>
    </row>
    <row r="964" spans="2:41" x14ac:dyDescent="0.3">
      <c r="B964" s="22" t="str">
        <f t="shared" si="87"/>
        <v/>
      </c>
      <c r="C964" s="16"/>
      <c r="D964" s="23"/>
      <c r="E964" s="23"/>
      <c r="N964" s="85">
        <f t="shared" si="84"/>
        <v>0</v>
      </c>
      <c r="O964" s="85">
        <f t="shared" si="85"/>
        <v>0</v>
      </c>
      <c r="P964" s="85">
        <f t="shared" si="86"/>
        <v>0</v>
      </c>
      <c r="AD964" s="22" t="str">
        <f t="shared" si="88"/>
        <v/>
      </c>
      <c r="AE964" s="16"/>
      <c r="AF964" s="34"/>
      <c r="AH964" s="22" t="str">
        <f t="shared" si="89"/>
        <v/>
      </c>
      <c r="AI964" s="16"/>
      <c r="AJ964" s="34"/>
      <c r="AK964" s="34"/>
      <c r="AL964" s="34"/>
      <c r="AM964" s="34"/>
      <c r="AN964" s="34"/>
      <c r="AO964" s="34"/>
    </row>
    <row r="965" spans="2:41" x14ac:dyDescent="0.3">
      <c r="B965" s="22" t="str">
        <f t="shared" si="87"/>
        <v/>
      </c>
      <c r="C965" s="16"/>
      <c r="D965" s="23"/>
      <c r="E965" s="23"/>
      <c r="N965" s="85">
        <f t="shared" si="84"/>
        <v>0</v>
      </c>
      <c r="O965" s="85">
        <f t="shared" si="85"/>
        <v>0</v>
      </c>
      <c r="P965" s="85">
        <f t="shared" si="86"/>
        <v>0</v>
      </c>
      <c r="AD965" s="22" t="str">
        <f t="shared" si="88"/>
        <v/>
      </c>
      <c r="AE965" s="16"/>
      <c r="AF965" s="34"/>
      <c r="AH965" s="22" t="str">
        <f t="shared" si="89"/>
        <v/>
      </c>
      <c r="AI965" s="16"/>
      <c r="AJ965" s="34"/>
      <c r="AK965" s="34"/>
      <c r="AL965" s="34"/>
      <c r="AM965" s="34"/>
      <c r="AN965" s="34"/>
      <c r="AO965" s="34"/>
    </row>
    <row r="966" spans="2:41" x14ac:dyDescent="0.3">
      <c r="B966" s="22" t="str">
        <f t="shared" si="87"/>
        <v/>
      </c>
      <c r="C966" s="16"/>
      <c r="D966" s="23"/>
      <c r="E966" s="23"/>
      <c r="N966" s="85">
        <f t="shared" si="84"/>
        <v>0</v>
      </c>
      <c r="O966" s="85">
        <f t="shared" si="85"/>
        <v>0</v>
      </c>
      <c r="P966" s="85">
        <f t="shared" si="86"/>
        <v>0</v>
      </c>
      <c r="AD966" s="22" t="str">
        <f t="shared" si="88"/>
        <v/>
      </c>
      <c r="AE966" s="16"/>
      <c r="AF966" s="34"/>
      <c r="AH966" s="22" t="str">
        <f t="shared" si="89"/>
        <v/>
      </c>
      <c r="AI966" s="16"/>
      <c r="AJ966" s="34"/>
      <c r="AK966" s="34"/>
      <c r="AL966" s="34"/>
      <c r="AM966" s="34"/>
      <c r="AN966" s="34"/>
      <c r="AO966" s="34"/>
    </row>
    <row r="967" spans="2:41" x14ac:dyDescent="0.3">
      <c r="B967" s="22" t="str">
        <f t="shared" si="87"/>
        <v/>
      </c>
      <c r="C967" s="16"/>
      <c r="D967" s="23"/>
      <c r="E967" s="23"/>
      <c r="N967" s="85">
        <f t="shared" si="84"/>
        <v>0</v>
      </c>
      <c r="O967" s="85">
        <f t="shared" si="85"/>
        <v>0</v>
      </c>
      <c r="P967" s="85">
        <f t="shared" si="86"/>
        <v>0</v>
      </c>
      <c r="AD967" s="22" t="str">
        <f t="shared" si="88"/>
        <v/>
      </c>
      <c r="AE967" s="16"/>
      <c r="AF967" s="34"/>
      <c r="AH967" s="22" t="str">
        <f t="shared" si="89"/>
        <v/>
      </c>
      <c r="AI967" s="16"/>
      <c r="AJ967" s="34"/>
      <c r="AK967" s="34"/>
      <c r="AL967" s="34"/>
      <c r="AM967" s="34"/>
      <c r="AN967" s="34"/>
      <c r="AO967" s="34"/>
    </row>
    <row r="968" spans="2:41" x14ac:dyDescent="0.3">
      <c r="B968" s="22" t="str">
        <f t="shared" si="87"/>
        <v/>
      </c>
      <c r="C968" s="16"/>
      <c r="D968" s="23"/>
      <c r="E968" s="23"/>
      <c r="N968" s="85">
        <f t="shared" si="84"/>
        <v>0</v>
      </c>
      <c r="O968" s="85">
        <f t="shared" si="85"/>
        <v>0</v>
      </c>
      <c r="P968" s="85">
        <f t="shared" si="86"/>
        <v>0</v>
      </c>
      <c r="AD968" s="22" t="str">
        <f t="shared" si="88"/>
        <v/>
      </c>
      <c r="AE968" s="16"/>
      <c r="AF968" s="34"/>
      <c r="AH968" s="22" t="str">
        <f t="shared" si="89"/>
        <v/>
      </c>
      <c r="AI968" s="16"/>
      <c r="AJ968" s="34"/>
      <c r="AK968" s="34"/>
      <c r="AL968" s="34"/>
      <c r="AM968" s="34"/>
      <c r="AN968" s="34"/>
      <c r="AO968" s="34"/>
    </row>
    <row r="969" spans="2:41" x14ac:dyDescent="0.3">
      <c r="B969" s="22" t="str">
        <f t="shared" si="87"/>
        <v/>
      </c>
      <c r="C969" s="16"/>
      <c r="D969" s="23"/>
      <c r="E969" s="23"/>
      <c r="N969" s="85">
        <f t="shared" si="84"/>
        <v>0</v>
      </c>
      <c r="O969" s="85">
        <f t="shared" si="85"/>
        <v>0</v>
      </c>
      <c r="P969" s="85">
        <f t="shared" si="86"/>
        <v>0</v>
      </c>
      <c r="AD969" s="22" t="str">
        <f t="shared" si="88"/>
        <v/>
      </c>
      <c r="AE969" s="16"/>
      <c r="AF969" s="34"/>
      <c r="AH969" s="22" t="str">
        <f t="shared" si="89"/>
        <v/>
      </c>
      <c r="AI969" s="16"/>
      <c r="AJ969" s="34"/>
      <c r="AK969" s="34"/>
      <c r="AL969" s="34"/>
      <c r="AM969" s="34"/>
      <c r="AN969" s="34"/>
      <c r="AO969" s="34"/>
    </row>
    <row r="970" spans="2:41" x14ac:dyDescent="0.3">
      <c r="B970" s="22" t="str">
        <f t="shared" si="87"/>
        <v/>
      </c>
      <c r="C970" s="16"/>
      <c r="D970" s="23"/>
      <c r="E970" s="23"/>
      <c r="N970" s="85">
        <f t="shared" si="84"/>
        <v>0</v>
      </c>
      <c r="O970" s="85">
        <f t="shared" si="85"/>
        <v>0</v>
      </c>
      <c r="P970" s="85">
        <f t="shared" si="86"/>
        <v>0</v>
      </c>
      <c r="AD970" s="22" t="str">
        <f t="shared" si="88"/>
        <v/>
      </c>
      <c r="AE970" s="16"/>
      <c r="AF970" s="34"/>
      <c r="AH970" s="22" t="str">
        <f t="shared" si="89"/>
        <v/>
      </c>
      <c r="AI970" s="16"/>
      <c r="AJ970" s="34"/>
      <c r="AK970" s="34"/>
      <c r="AL970" s="34"/>
      <c r="AM970" s="34"/>
      <c r="AN970" s="34"/>
      <c r="AO970" s="34"/>
    </row>
    <row r="971" spans="2:41" x14ac:dyDescent="0.3">
      <c r="B971" s="22" t="str">
        <f t="shared" si="87"/>
        <v/>
      </c>
      <c r="C971" s="16"/>
      <c r="D971" s="23"/>
      <c r="E971" s="23"/>
      <c r="N971" s="85">
        <f t="shared" si="84"/>
        <v>0</v>
      </c>
      <c r="O971" s="85">
        <f t="shared" si="85"/>
        <v>0</v>
      </c>
      <c r="P971" s="85">
        <f t="shared" si="86"/>
        <v>0</v>
      </c>
      <c r="AD971" s="22" t="str">
        <f t="shared" si="88"/>
        <v/>
      </c>
      <c r="AE971" s="16"/>
      <c r="AF971" s="34"/>
      <c r="AH971" s="22" t="str">
        <f t="shared" si="89"/>
        <v/>
      </c>
      <c r="AI971" s="16"/>
      <c r="AJ971" s="34"/>
      <c r="AK971" s="34"/>
      <c r="AL971" s="34"/>
      <c r="AM971" s="34"/>
      <c r="AN971" s="34"/>
      <c r="AO971" s="34"/>
    </row>
    <row r="972" spans="2:41" x14ac:dyDescent="0.3">
      <c r="B972" s="22" t="str">
        <f t="shared" si="87"/>
        <v/>
      </c>
      <c r="C972" s="16"/>
      <c r="D972" s="23"/>
      <c r="E972" s="23"/>
      <c r="N972" s="85">
        <f t="shared" si="84"/>
        <v>0</v>
      </c>
      <c r="O972" s="85">
        <f t="shared" si="85"/>
        <v>0</v>
      </c>
      <c r="P972" s="85">
        <f t="shared" si="86"/>
        <v>0</v>
      </c>
      <c r="AD972" s="22" t="str">
        <f t="shared" si="88"/>
        <v/>
      </c>
      <c r="AE972" s="16"/>
      <c r="AF972" s="34"/>
      <c r="AH972" s="22" t="str">
        <f t="shared" si="89"/>
        <v/>
      </c>
      <c r="AI972" s="16"/>
      <c r="AJ972" s="34"/>
      <c r="AK972" s="34"/>
      <c r="AL972" s="34"/>
      <c r="AM972" s="34"/>
      <c r="AN972" s="34"/>
      <c r="AO972" s="34"/>
    </row>
    <row r="973" spans="2:41" x14ac:dyDescent="0.3">
      <c r="B973" s="22" t="str">
        <f t="shared" si="87"/>
        <v/>
      </c>
      <c r="C973" s="16"/>
      <c r="D973" s="23"/>
      <c r="E973" s="23"/>
      <c r="N973" s="85">
        <f t="shared" si="84"/>
        <v>0</v>
      </c>
      <c r="O973" s="85">
        <f t="shared" si="85"/>
        <v>0</v>
      </c>
      <c r="P973" s="85">
        <f t="shared" si="86"/>
        <v>0</v>
      </c>
      <c r="AD973" s="22" t="str">
        <f t="shared" si="88"/>
        <v/>
      </c>
      <c r="AE973" s="16"/>
      <c r="AF973" s="34"/>
      <c r="AH973" s="22" t="str">
        <f t="shared" si="89"/>
        <v/>
      </c>
      <c r="AI973" s="16"/>
      <c r="AJ973" s="34"/>
      <c r="AK973" s="34"/>
      <c r="AL973" s="34"/>
      <c r="AM973" s="34"/>
      <c r="AN973" s="34"/>
      <c r="AO973" s="34"/>
    </row>
    <row r="974" spans="2:41" x14ac:dyDescent="0.3">
      <c r="B974" s="22" t="str">
        <f t="shared" si="87"/>
        <v/>
      </c>
      <c r="C974" s="16"/>
      <c r="D974" s="23"/>
      <c r="E974" s="23"/>
      <c r="N974" s="85">
        <f t="shared" ref="N974:N1006" si="90">C974*E974</f>
        <v>0</v>
      </c>
      <c r="O974" s="85">
        <f t="shared" ref="O974:O1006" si="91">MIN(N974,C974*ROUND($O$13,0))</f>
        <v>0</v>
      </c>
      <c r="P974" s="85">
        <f t="shared" ref="P974:P1006" si="92">MIN(N974,C974*ROUND($P$13,0))</f>
        <v>0</v>
      </c>
      <c r="AD974" s="22" t="str">
        <f t="shared" si="88"/>
        <v/>
      </c>
      <c r="AE974" s="16"/>
      <c r="AF974" s="34"/>
      <c r="AH974" s="22" t="str">
        <f t="shared" si="89"/>
        <v/>
      </c>
      <c r="AI974" s="16"/>
      <c r="AJ974" s="34"/>
      <c r="AK974" s="34"/>
      <c r="AL974" s="34"/>
      <c r="AM974" s="34"/>
      <c r="AN974" s="34"/>
      <c r="AO974" s="34"/>
    </row>
    <row r="975" spans="2:41" x14ac:dyDescent="0.3">
      <c r="B975" s="22" t="str">
        <f t="shared" si="87"/>
        <v/>
      </c>
      <c r="C975" s="16"/>
      <c r="D975" s="23"/>
      <c r="E975" s="23"/>
      <c r="N975" s="85">
        <f t="shared" si="90"/>
        <v>0</v>
      </c>
      <c r="O975" s="85">
        <f t="shared" si="91"/>
        <v>0</v>
      </c>
      <c r="P975" s="85">
        <f t="shared" si="92"/>
        <v>0</v>
      </c>
      <c r="AD975" s="22" t="str">
        <f t="shared" si="88"/>
        <v/>
      </c>
      <c r="AE975" s="16"/>
      <c r="AF975" s="34"/>
      <c r="AH975" s="22" t="str">
        <f t="shared" si="89"/>
        <v/>
      </c>
      <c r="AI975" s="16"/>
      <c r="AJ975" s="34"/>
      <c r="AK975" s="34"/>
      <c r="AL975" s="34"/>
      <c r="AM975" s="34"/>
      <c r="AN975" s="34"/>
      <c r="AO975" s="34"/>
    </row>
    <row r="976" spans="2:41" x14ac:dyDescent="0.3">
      <c r="B976" s="22" t="str">
        <f t="shared" si="87"/>
        <v/>
      </c>
      <c r="C976" s="16"/>
      <c r="D976" s="23"/>
      <c r="E976" s="23"/>
      <c r="N976" s="85">
        <f t="shared" si="90"/>
        <v>0</v>
      </c>
      <c r="O976" s="85">
        <f t="shared" si="91"/>
        <v>0</v>
      </c>
      <c r="P976" s="85">
        <f t="shared" si="92"/>
        <v>0</v>
      </c>
      <c r="AD976" s="22" t="str">
        <f t="shared" si="88"/>
        <v/>
      </c>
      <c r="AE976" s="16"/>
      <c r="AF976" s="34"/>
      <c r="AH976" s="22" t="str">
        <f t="shared" si="89"/>
        <v/>
      </c>
      <c r="AI976" s="16"/>
      <c r="AJ976" s="34"/>
      <c r="AK976" s="34"/>
      <c r="AL976" s="34"/>
      <c r="AM976" s="34"/>
      <c r="AN976" s="34"/>
      <c r="AO976" s="34"/>
    </row>
    <row r="977" spans="2:41" x14ac:dyDescent="0.3">
      <c r="B977" s="22" t="str">
        <f t="shared" ref="B977:B1006" si="93">IF(C977="","",B976+C977)</f>
        <v/>
      </c>
      <c r="C977" s="16"/>
      <c r="D977" s="23"/>
      <c r="E977" s="23"/>
      <c r="N977" s="85">
        <f t="shared" si="90"/>
        <v>0</v>
      </c>
      <c r="O977" s="85">
        <f t="shared" si="91"/>
        <v>0</v>
      </c>
      <c r="P977" s="85">
        <f t="shared" si="92"/>
        <v>0</v>
      </c>
      <c r="AD977" s="22" t="str">
        <f t="shared" si="88"/>
        <v/>
      </c>
      <c r="AE977" s="16"/>
      <c r="AF977" s="34"/>
      <c r="AH977" s="22" t="str">
        <f t="shared" si="89"/>
        <v/>
      </c>
      <c r="AI977" s="16"/>
      <c r="AJ977" s="34"/>
      <c r="AK977" s="34"/>
      <c r="AL977" s="34"/>
      <c r="AM977" s="34"/>
      <c r="AN977" s="34"/>
      <c r="AO977" s="34"/>
    </row>
    <row r="978" spans="2:41" x14ac:dyDescent="0.3">
      <c r="B978" s="22" t="str">
        <f t="shared" si="93"/>
        <v/>
      </c>
      <c r="C978" s="16"/>
      <c r="D978" s="23"/>
      <c r="E978" s="23"/>
      <c r="N978" s="85">
        <f t="shared" si="90"/>
        <v>0</v>
      </c>
      <c r="O978" s="85">
        <f t="shared" si="91"/>
        <v>0</v>
      </c>
      <c r="P978" s="85">
        <f t="shared" si="92"/>
        <v>0</v>
      </c>
      <c r="AD978" s="22" t="str">
        <f t="shared" si="88"/>
        <v/>
      </c>
      <c r="AE978" s="16"/>
      <c r="AF978" s="34"/>
      <c r="AH978" s="22" t="str">
        <f t="shared" si="89"/>
        <v/>
      </c>
      <c r="AI978" s="16"/>
      <c r="AJ978" s="34"/>
      <c r="AK978" s="34"/>
      <c r="AL978" s="34"/>
      <c r="AM978" s="34"/>
      <c r="AN978" s="34"/>
      <c r="AO978" s="34"/>
    </row>
    <row r="979" spans="2:41" x14ac:dyDescent="0.3">
      <c r="B979" s="22" t="str">
        <f t="shared" si="93"/>
        <v/>
      </c>
      <c r="C979" s="16"/>
      <c r="D979" s="23"/>
      <c r="E979" s="23"/>
      <c r="N979" s="85">
        <f t="shared" si="90"/>
        <v>0</v>
      </c>
      <c r="O979" s="85">
        <f t="shared" si="91"/>
        <v>0</v>
      </c>
      <c r="P979" s="85">
        <f t="shared" si="92"/>
        <v>0</v>
      </c>
      <c r="AD979" s="22" t="str">
        <f t="shared" ref="AD979:AD1006" si="94">IF(AE979="","",AD978+AE979)</f>
        <v/>
      </c>
      <c r="AE979" s="16"/>
      <c r="AF979" s="34"/>
      <c r="AH979" s="22" t="str">
        <f t="shared" ref="AH979:AH1006" si="95">IF(AI979="","",AH978+AI979)</f>
        <v/>
      </c>
      <c r="AI979" s="16"/>
      <c r="AJ979" s="34"/>
      <c r="AK979" s="34"/>
      <c r="AL979" s="34"/>
      <c r="AM979" s="34"/>
      <c r="AN979" s="34"/>
      <c r="AO979" s="34"/>
    </row>
    <row r="980" spans="2:41" x14ac:dyDescent="0.3">
      <c r="B980" s="22" t="str">
        <f t="shared" si="93"/>
        <v/>
      </c>
      <c r="C980" s="16"/>
      <c r="D980" s="23"/>
      <c r="E980" s="23"/>
      <c r="N980" s="85">
        <f t="shared" si="90"/>
        <v>0</v>
      </c>
      <c r="O980" s="85">
        <f t="shared" si="91"/>
        <v>0</v>
      </c>
      <c r="P980" s="85">
        <f t="shared" si="92"/>
        <v>0</v>
      </c>
      <c r="AD980" s="22" t="str">
        <f t="shared" si="94"/>
        <v/>
      </c>
      <c r="AE980" s="16"/>
      <c r="AF980" s="34"/>
      <c r="AH980" s="22" t="str">
        <f t="shared" si="95"/>
        <v/>
      </c>
      <c r="AI980" s="16"/>
      <c r="AJ980" s="34"/>
      <c r="AK980" s="34"/>
      <c r="AL980" s="34"/>
      <c r="AM980" s="34"/>
      <c r="AN980" s="34"/>
      <c r="AO980" s="34"/>
    </row>
    <row r="981" spans="2:41" x14ac:dyDescent="0.3">
      <c r="B981" s="22" t="str">
        <f t="shared" si="93"/>
        <v/>
      </c>
      <c r="C981" s="16"/>
      <c r="D981" s="23"/>
      <c r="E981" s="23"/>
      <c r="N981" s="85">
        <f t="shared" si="90"/>
        <v>0</v>
      </c>
      <c r="O981" s="85">
        <f t="shared" si="91"/>
        <v>0</v>
      </c>
      <c r="P981" s="85">
        <f t="shared" si="92"/>
        <v>0</v>
      </c>
      <c r="AD981" s="22" t="str">
        <f t="shared" si="94"/>
        <v/>
      </c>
      <c r="AE981" s="16"/>
      <c r="AF981" s="34"/>
      <c r="AH981" s="22" t="str">
        <f t="shared" si="95"/>
        <v/>
      </c>
      <c r="AI981" s="16"/>
      <c r="AJ981" s="34"/>
      <c r="AK981" s="34"/>
      <c r="AL981" s="34"/>
      <c r="AM981" s="34"/>
      <c r="AN981" s="34"/>
      <c r="AO981" s="34"/>
    </row>
    <row r="982" spans="2:41" x14ac:dyDescent="0.3">
      <c r="B982" s="22" t="str">
        <f t="shared" si="93"/>
        <v/>
      </c>
      <c r="C982" s="16"/>
      <c r="D982" s="23"/>
      <c r="E982" s="23"/>
      <c r="N982" s="85">
        <f t="shared" si="90"/>
        <v>0</v>
      </c>
      <c r="O982" s="85">
        <f t="shared" si="91"/>
        <v>0</v>
      </c>
      <c r="P982" s="85">
        <f t="shared" si="92"/>
        <v>0</v>
      </c>
      <c r="AD982" s="22" t="str">
        <f t="shared" si="94"/>
        <v/>
      </c>
      <c r="AE982" s="16"/>
      <c r="AF982" s="34"/>
      <c r="AH982" s="22" t="str">
        <f t="shared" si="95"/>
        <v/>
      </c>
      <c r="AI982" s="16"/>
      <c r="AJ982" s="34"/>
      <c r="AK982" s="34"/>
      <c r="AL982" s="34"/>
      <c r="AM982" s="34"/>
      <c r="AN982" s="34"/>
      <c r="AO982" s="34"/>
    </row>
    <row r="983" spans="2:41" x14ac:dyDescent="0.3">
      <c r="B983" s="22" t="str">
        <f t="shared" si="93"/>
        <v/>
      </c>
      <c r="C983" s="16"/>
      <c r="D983" s="23"/>
      <c r="E983" s="23"/>
      <c r="N983" s="85">
        <f t="shared" si="90"/>
        <v>0</v>
      </c>
      <c r="O983" s="85">
        <f t="shared" si="91"/>
        <v>0</v>
      </c>
      <c r="P983" s="85">
        <f t="shared" si="92"/>
        <v>0</v>
      </c>
      <c r="AD983" s="22" t="str">
        <f t="shared" si="94"/>
        <v/>
      </c>
      <c r="AE983" s="16"/>
      <c r="AF983" s="34"/>
      <c r="AH983" s="22" t="str">
        <f t="shared" si="95"/>
        <v/>
      </c>
      <c r="AI983" s="16"/>
      <c r="AJ983" s="34"/>
      <c r="AK983" s="34"/>
      <c r="AL983" s="34"/>
      <c r="AM983" s="34"/>
      <c r="AN983" s="34"/>
      <c r="AO983" s="34"/>
    </row>
    <row r="984" spans="2:41" x14ac:dyDescent="0.3">
      <c r="B984" s="22" t="str">
        <f t="shared" si="93"/>
        <v/>
      </c>
      <c r="C984" s="16"/>
      <c r="D984" s="23"/>
      <c r="E984" s="23"/>
      <c r="N984" s="85">
        <f t="shared" si="90"/>
        <v>0</v>
      </c>
      <c r="O984" s="85">
        <f t="shared" si="91"/>
        <v>0</v>
      </c>
      <c r="P984" s="85">
        <f t="shared" si="92"/>
        <v>0</v>
      </c>
      <c r="AD984" s="22" t="str">
        <f t="shared" si="94"/>
        <v/>
      </c>
      <c r="AE984" s="16"/>
      <c r="AF984" s="34"/>
      <c r="AH984" s="22" t="str">
        <f t="shared" si="95"/>
        <v/>
      </c>
      <c r="AI984" s="16"/>
      <c r="AJ984" s="34"/>
      <c r="AK984" s="34"/>
      <c r="AL984" s="34"/>
      <c r="AM984" s="34"/>
      <c r="AN984" s="34"/>
      <c r="AO984" s="34"/>
    </row>
    <row r="985" spans="2:41" x14ac:dyDescent="0.3">
      <c r="B985" s="22" t="str">
        <f t="shared" si="93"/>
        <v/>
      </c>
      <c r="C985" s="16"/>
      <c r="D985" s="23"/>
      <c r="E985" s="23"/>
      <c r="N985" s="85">
        <f t="shared" si="90"/>
        <v>0</v>
      </c>
      <c r="O985" s="85">
        <f t="shared" si="91"/>
        <v>0</v>
      </c>
      <c r="P985" s="85">
        <f t="shared" si="92"/>
        <v>0</v>
      </c>
      <c r="AD985" s="22" t="str">
        <f t="shared" si="94"/>
        <v/>
      </c>
      <c r="AE985" s="16"/>
      <c r="AF985" s="34"/>
      <c r="AH985" s="22" t="str">
        <f t="shared" si="95"/>
        <v/>
      </c>
      <c r="AI985" s="16"/>
      <c r="AJ985" s="34"/>
      <c r="AK985" s="34"/>
      <c r="AL985" s="34"/>
      <c r="AM985" s="34"/>
      <c r="AN985" s="34"/>
      <c r="AO985" s="34"/>
    </row>
    <row r="986" spans="2:41" x14ac:dyDescent="0.3">
      <c r="B986" s="22" t="str">
        <f t="shared" si="93"/>
        <v/>
      </c>
      <c r="C986" s="16"/>
      <c r="D986" s="23"/>
      <c r="E986" s="23"/>
      <c r="N986" s="85">
        <f t="shared" si="90"/>
        <v>0</v>
      </c>
      <c r="O986" s="85">
        <f t="shared" si="91"/>
        <v>0</v>
      </c>
      <c r="P986" s="85">
        <f t="shared" si="92"/>
        <v>0</v>
      </c>
      <c r="AD986" s="22" t="str">
        <f t="shared" si="94"/>
        <v/>
      </c>
      <c r="AE986" s="16"/>
      <c r="AF986" s="34"/>
      <c r="AH986" s="22" t="str">
        <f t="shared" si="95"/>
        <v/>
      </c>
      <c r="AI986" s="16"/>
      <c r="AJ986" s="34"/>
      <c r="AK986" s="34"/>
      <c r="AL986" s="34"/>
      <c r="AM986" s="34"/>
      <c r="AN986" s="34"/>
      <c r="AO986" s="34"/>
    </row>
    <row r="987" spans="2:41" x14ac:dyDescent="0.3">
      <c r="B987" s="22" t="str">
        <f t="shared" si="93"/>
        <v/>
      </c>
      <c r="C987" s="16"/>
      <c r="D987" s="23"/>
      <c r="E987" s="23"/>
      <c r="N987" s="85">
        <f t="shared" si="90"/>
        <v>0</v>
      </c>
      <c r="O987" s="85">
        <f t="shared" si="91"/>
        <v>0</v>
      </c>
      <c r="P987" s="85">
        <f t="shared" si="92"/>
        <v>0</v>
      </c>
      <c r="AD987" s="22" t="str">
        <f t="shared" si="94"/>
        <v/>
      </c>
      <c r="AE987" s="16"/>
      <c r="AF987" s="34"/>
      <c r="AH987" s="22" t="str">
        <f t="shared" si="95"/>
        <v/>
      </c>
      <c r="AI987" s="16"/>
      <c r="AJ987" s="34"/>
      <c r="AK987" s="34"/>
      <c r="AL987" s="34"/>
      <c r="AM987" s="34"/>
      <c r="AN987" s="34"/>
      <c r="AO987" s="34"/>
    </row>
    <row r="988" spans="2:41" x14ac:dyDescent="0.3">
      <c r="B988" s="22" t="str">
        <f t="shared" si="93"/>
        <v/>
      </c>
      <c r="C988" s="16"/>
      <c r="D988" s="23"/>
      <c r="E988" s="23"/>
      <c r="N988" s="85">
        <f t="shared" si="90"/>
        <v>0</v>
      </c>
      <c r="O988" s="85">
        <f t="shared" si="91"/>
        <v>0</v>
      </c>
      <c r="P988" s="85">
        <f t="shared" si="92"/>
        <v>0</v>
      </c>
      <c r="AD988" s="22" t="str">
        <f t="shared" si="94"/>
        <v/>
      </c>
      <c r="AE988" s="16"/>
      <c r="AF988" s="34"/>
      <c r="AH988" s="22" t="str">
        <f t="shared" si="95"/>
        <v/>
      </c>
      <c r="AI988" s="16"/>
      <c r="AJ988" s="34"/>
      <c r="AK988" s="34"/>
      <c r="AL988" s="34"/>
      <c r="AM988" s="34"/>
      <c r="AN988" s="34"/>
      <c r="AO988" s="34"/>
    </row>
    <row r="989" spans="2:41" x14ac:dyDescent="0.3">
      <c r="B989" s="22" t="str">
        <f t="shared" si="93"/>
        <v/>
      </c>
      <c r="C989" s="16"/>
      <c r="D989" s="23"/>
      <c r="E989" s="23"/>
      <c r="N989" s="85">
        <f t="shared" si="90"/>
        <v>0</v>
      </c>
      <c r="O989" s="85">
        <f t="shared" si="91"/>
        <v>0</v>
      </c>
      <c r="P989" s="85">
        <f t="shared" si="92"/>
        <v>0</v>
      </c>
      <c r="AD989" s="22" t="str">
        <f t="shared" si="94"/>
        <v/>
      </c>
      <c r="AE989" s="16"/>
      <c r="AF989" s="34"/>
      <c r="AH989" s="22" t="str">
        <f t="shared" si="95"/>
        <v/>
      </c>
      <c r="AI989" s="16"/>
      <c r="AJ989" s="34"/>
      <c r="AK989" s="34"/>
      <c r="AL989" s="34"/>
      <c r="AM989" s="34"/>
      <c r="AN989" s="34"/>
      <c r="AO989" s="34"/>
    </row>
    <row r="990" spans="2:41" x14ac:dyDescent="0.3">
      <c r="B990" s="22" t="str">
        <f t="shared" si="93"/>
        <v/>
      </c>
      <c r="C990" s="16"/>
      <c r="D990" s="23"/>
      <c r="E990" s="23"/>
      <c r="N990" s="85">
        <f t="shared" si="90"/>
        <v>0</v>
      </c>
      <c r="O990" s="85">
        <f t="shared" si="91"/>
        <v>0</v>
      </c>
      <c r="P990" s="85">
        <f t="shared" si="92"/>
        <v>0</v>
      </c>
      <c r="AD990" s="22" t="str">
        <f t="shared" si="94"/>
        <v/>
      </c>
      <c r="AE990" s="16"/>
      <c r="AF990" s="34"/>
      <c r="AH990" s="22" t="str">
        <f t="shared" si="95"/>
        <v/>
      </c>
      <c r="AI990" s="16"/>
      <c r="AJ990" s="34"/>
      <c r="AK990" s="34"/>
      <c r="AL990" s="34"/>
      <c r="AM990" s="34"/>
      <c r="AN990" s="34"/>
      <c r="AO990" s="34"/>
    </row>
    <row r="991" spans="2:41" x14ac:dyDescent="0.3">
      <c r="B991" s="22" t="str">
        <f t="shared" si="93"/>
        <v/>
      </c>
      <c r="C991" s="16"/>
      <c r="D991" s="23"/>
      <c r="E991" s="23"/>
      <c r="N991" s="85">
        <f t="shared" si="90"/>
        <v>0</v>
      </c>
      <c r="O991" s="85">
        <f t="shared" si="91"/>
        <v>0</v>
      </c>
      <c r="P991" s="85">
        <f t="shared" si="92"/>
        <v>0</v>
      </c>
      <c r="AD991" s="22" t="str">
        <f t="shared" si="94"/>
        <v/>
      </c>
      <c r="AE991" s="16"/>
      <c r="AF991" s="34"/>
      <c r="AH991" s="22" t="str">
        <f t="shared" si="95"/>
        <v/>
      </c>
      <c r="AI991" s="16"/>
      <c r="AJ991" s="34"/>
      <c r="AK991" s="34"/>
      <c r="AL991" s="34"/>
      <c r="AM991" s="34"/>
      <c r="AN991" s="34"/>
      <c r="AO991" s="34"/>
    </row>
    <row r="992" spans="2:41" x14ac:dyDescent="0.3">
      <c r="B992" s="22" t="str">
        <f t="shared" si="93"/>
        <v/>
      </c>
      <c r="C992" s="16"/>
      <c r="D992" s="23"/>
      <c r="E992" s="23"/>
      <c r="N992" s="85">
        <f t="shared" si="90"/>
        <v>0</v>
      </c>
      <c r="O992" s="85">
        <f t="shared" si="91"/>
        <v>0</v>
      </c>
      <c r="P992" s="85">
        <f t="shared" si="92"/>
        <v>0</v>
      </c>
      <c r="AD992" s="22" t="str">
        <f t="shared" si="94"/>
        <v/>
      </c>
      <c r="AE992" s="16"/>
      <c r="AF992" s="34"/>
      <c r="AH992" s="22" t="str">
        <f t="shared" si="95"/>
        <v/>
      </c>
      <c r="AI992" s="16"/>
      <c r="AJ992" s="34"/>
      <c r="AK992" s="34"/>
      <c r="AL992" s="34"/>
      <c r="AM992" s="34"/>
      <c r="AN992" s="34"/>
      <c r="AO992" s="34"/>
    </row>
    <row r="993" spans="2:41" x14ac:dyDescent="0.3">
      <c r="B993" s="22" t="str">
        <f t="shared" si="93"/>
        <v/>
      </c>
      <c r="C993" s="16"/>
      <c r="D993" s="23"/>
      <c r="E993" s="23"/>
      <c r="N993" s="85">
        <f t="shared" si="90"/>
        <v>0</v>
      </c>
      <c r="O993" s="85">
        <f t="shared" si="91"/>
        <v>0</v>
      </c>
      <c r="P993" s="85">
        <f t="shared" si="92"/>
        <v>0</v>
      </c>
      <c r="AD993" s="22" t="str">
        <f t="shared" si="94"/>
        <v/>
      </c>
      <c r="AE993" s="16"/>
      <c r="AF993" s="34"/>
      <c r="AH993" s="22" t="str">
        <f t="shared" si="95"/>
        <v/>
      </c>
      <c r="AI993" s="16"/>
      <c r="AJ993" s="34"/>
      <c r="AK993" s="34"/>
      <c r="AL993" s="34"/>
      <c r="AM993" s="34"/>
      <c r="AN993" s="34"/>
      <c r="AO993" s="34"/>
    </row>
    <row r="994" spans="2:41" x14ac:dyDescent="0.3">
      <c r="B994" s="22" t="str">
        <f t="shared" si="93"/>
        <v/>
      </c>
      <c r="C994" s="16"/>
      <c r="D994" s="23"/>
      <c r="E994" s="23"/>
      <c r="N994" s="85">
        <f t="shared" si="90"/>
        <v>0</v>
      </c>
      <c r="O994" s="85">
        <f t="shared" si="91"/>
        <v>0</v>
      </c>
      <c r="P994" s="85">
        <f t="shared" si="92"/>
        <v>0</v>
      </c>
      <c r="AD994" s="22" t="str">
        <f t="shared" si="94"/>
        <v/>
      </c>
      <c r="AE994" s="16"/>
      <c r="AF994" s="34"/>
      <c r="AH994" s="22" t="str">
        <f t="shared" si="95"/>
        <v/>
      </c>
      <c r="AI994" s="16"/>
      <c r="AJ994" s="34"/>
      <c r="AK994" s="34"/>
      <c r="AL994" s="34"/>
      <c r="AM994" s="34"/>
      <c r="AN994" s="34"/>
      <c r="AO994" s="34"/>
    </row>
    <row r="995" spans="2:41" x14ac:dyDescent="0.3">
      <c r="B995" s="22" t="str">
        <f t="shared" si="93"/>
        <v/>
      </c>
      <c r="C995" s="16"/>
      <c r="D995" s="23"/>
      <c r="E995" s="23"/>
      <c r="N995" s="85">
        <f t="shared" si="90"/>
        <v>0</v>
      </c>
      <c r="O995" s="85">
        <f t="shared" si="91"/>
        <v>0</v>
      </c>
      <c r="P995" s="85">
        <f t="shared" si="92"/>
        <v>0</v>
      </c>
      <c r="AD995" s="22" t="str">
        <f t="shared" si="94"/>
        <v/>
      </c>
      <c r="AE995" s="16"/>
      <c r="AF995" s="34"/>
      <c r="AH995" s="22" t="str">
        <f t="shared" si="95"/>
        <v/>
      </c>
      <c r="AI995" s="16"/>
      <c r="AJ995" s="34"/>
      <c r="AK995" s="34"/>
      <c r="AL995" s="34"/>
      <c r="AM995" s="34"/>
      <c r="AN995" s="34"/>
      <c r="AO995" s="34"/>
    </row>
    <row r="996" spans="2:41" x14ac:dyDescent="0.3">
      <c r="B996" s="22" t="str">
        <f t="shared" si="93"/>
        <v/>
      </c>
      <c r="C996" s="16"/>
      <c r="D996" s="23"/>
      <c r="E996" s="23"/>
      <c r="N996" s="85">
        <f t="shared" si="90"/>
        <v>0</v>
      </c>
      <c r="O996" s="85">
        <f t="shared" si="91"/>
        <v>0</v>
      </c>
      <c r="P996" s="85">
        <f t="shared" si="92"/>
        <v>0</v>
      </c>
      <c r="AD996" s="22" t="str">
        <f t="shared" si="94"/>
        <v/>
      </c>
      <c r="AE996" s="16"/>
      <c r="AF996" s="34"/>
      <c r="AH996" s="22" t="str">
        <f t="shared" si="95"/>
        <v/>
      </c>
      <c r="AI996" s="16"/>
      <c r="AJ996" s="34"/>
      <c r="AK996" s="34"/>
      <c r="AL996" s="34"/>
      <c r="AM996" s="34"/>
      <c r="AN996" s="34"/>
      <c r="AO996" s="34"/>
    </row>
    <row r="997" spans="2:41" x14ac:dyDescent="0.3">
      <c r="B997" s="22" t="str">
        <f t="shared" si="93"/>
        <v/>
      </c>
      <c r="C997" s="16"/>
      <c r="D997" s="23"/>
      <c r="E997" s="23"/>
      <c r="N997" s="85">
        <f t="shared" si="90"/>
        <v>0</v>
      </c>
      <c r="O997" s="85">
        <f t="shared" si="91"/>
        <v>0</v>
      </c>
      <c r="P997" s="85">
        <f t="shared" si="92"/>
        <v>0</v>
      </c>
      <c r="AD997" s="22" t="str">
        <f t="shared" si="94"/>
        <v/>
      </c>
      <c r="AH997" s="22" t="str">
        <f t="shared" si="95"/>
        <v/>
      </c>
      <c r="AK997" s="34"/>
      <c r="AL997" s="34"/>
      <c r="AM997" s="34"/>
      <c r="AN997" s="34"/>
      <c r="AO997" s="34"/>
    </row>
    <row r="998" spans="2:41" x14ac:dyDescent="0.3">
      <c r="B998" s="22" t="str">
        <f t="shared" si="93"/>
        <v/>
      </c>
      <c r="C998" s="16"/>
      <c r="D998" s="23"/>
      <c r="E998" s="23"/>
      <c r="N998" s="85">
        <f t="shared" si="90"/>
        <v>0</v>
      </c>
      <c r="O998" s="85">
        <f t="shared" si="91"/>
        <v>0</v>
      </c>
      <c r="P998" s="85">
        <f t="shared" si="92"/>
        <v>0</v>
      </c>
      <c r="AD998" s="22" t="str">
        <f t="shared" si="94"/>
        <v/>
      </c>
      <c r="AH998" s="22" t="str">
        <f t="shared" si="95"/>
        <v/>
      </c>
      <c r="AK998" s="34"/>
      <c r="AL998" s="34"/>
      <c r="AM998" s="34"/>
      <c r="AN998" s="34"/>
      <c r="AO998" s="34"/>
    </row>
    <row r="999" spans="2:41" x14ac:dyDescent="0.3">
      <c r="B999" s="22" t="str">
        <f t="shared" si="93"/>
        <v/>
      </c>
      <c r="C999" s="16"/>
      <c r="D999" s="23"/>
      <c r="E999" s="23"/>
      <c r="N999" s="85">
        <f t="shared" si="90"/>
        <v>0</v>
      </c>
      <c r="O999" s="85">
        <f t="shared" si="91"/>
        <v>0</v>
      </c>
      <c r="P999" s="85">
        <f t="shared" si="92"/>
        <v>0</v>
      </c>
      <c r="AD999" s="22" t="str">
        <f t="shared" si="94"/>
        <v/>
      </c>
      <c r="AH999" s="22" t="str">
        <f t="shared" si="95"/>
        <v/>
      </c>
      <c r="AK999" s="34"/>
      <c r="AL999" s="34"/>
      <c r="AM999" s="34"/>
      <c r="AN999" s="34"/>
      <c r="AO999" s="34"/>
    </row>
    <row r="1000" spans="2:41" x14ac:dyDescent="0.3">
      <c r="B1000" s="22" t="str">
        <f t="shared" si="93"/>
        <v/>
      </c>
      <c r="N1000" s="85">
        <f t="shared" si="90"/>
        <v>0</v>
      </c>
      <c r="O1000" s="85">
        <f t="shared" si="91"/>
        <v>0</v>
      </c>
      <c r="P1000" s="85">
        <f t="shared" si="92"/>
        <v>0</v>
      </c>
      <c r="AD1000" s="22" t="str">
        <f t="shared" si="94"/>
        <v/>
      </c>
      <c r="AH1000" s="22" t="str">
        <f t="shared" si="95"/>
        <v/>
      </c>
      <c r="AK1000" s="34"/>
      <c r="AL1000" s="34"/>
      <c r="AM1000" s="34"/>
      <c r="AN1000" s="34"/>
      <c r="AO1000" s="34"/>
    </row>
    <row r="1001" spans="2:41" x14ac:dyDescent="0.3">
      <c r="B1001" s="22" t="str">
        <f t="shared" si="93"/>
        <v/>
      </c>
      <c r="N1001" s="85">
        <f t="shared" si="90"/>
        <v>0</v>
      </c>
      <c r="O1001" s="85">
        <f t="shared" si="91"/>
        <v>0</v>
      </c>
      <c r="P1001" s="85">
        <f t="shared" si="92"/>
        <v>0</v>
      </c>
      <c r="AD1001" s="22" t="str">
        <f t="shared" si="94"/>
        <v/>
      </c>
      <c r="AH1001" s="22" t="str">
        <f t="shared" si="95"/>
        <v/>
      </c>
      <c r="AK1001" s="34"/>
      <c r="AL1001" s="34"/>
      <c r="AM1001" s="34"/>
      <c r="AN1001" s="34"/>
      <c r="AO1001" s="34"/>
    </row>
    <row r="1002" spans="2:41" x14ac:dyDescent="0.3">
      <c r="B1002" s="22" t="str">
        <f t="shared" si="93"/>
        <v/>
      </c>
      <c r="N1002" s="85">
        <f t="shared" si="90"/>
        <v>0</v>
      </c>
      <c r="O1002" s="85">
        <f t="shared" si="91"/>
        <v>0</v>
      </c>
      <c r="P1002" s="85">
        <f t="shared" si="92"/>
        <v>0</v>
      </c>
      <c r="AD1002" s="22" t="str">
        <f t="shared" si="94"/>
        <v/>
      </c>
      <c r="AH1002" s="22" t="str">
        <f t="shared" si="95"/>
        <v/>
      </c>
      <c r="AK1002" s="34"/>
      <c r="AL1002" s="34"/>
      <c r="AM1002" s="34"/>
      <c r="AN1002" s="34"/>
      <c r="AO1002" s="34"/>
    </row>
    <row r="1003" spans="2:41" x14ac:dyDescent="0.3">
      <c r="B1003" s="22" t="str">
        <f t="shared" si="93"/>
        <v/>
      </c>
      <c r="N1003" s="85">
        <f t="shared" si="90"/>
        <v>0</v>
      </c>
      <c r="O1003" s="85">
        <f t="shared" si="91"/>
        <v>0</v>
      </c>
      <c r="P1003" s="85">
        <f t="shared" si="92"/>
        <v>0</v>
      </c>
      <c r="AD1003" s="22" t="str">
        <f t="shared" si="94"/>
        <v/>
      </c>
      <c r="AH1003" s="22" t="str">
        <f t="shared" si="95"/>
        <v/>
      </c>
      <c r="AK1003" s="34"/>
      <c r="AL1003" s="34"/>
      <c r="AM1003" s="34"/>
      <c r="AN1003" s="34"/>
      <c r="AO1003" s="34"/>
    </row>
    <row r="1004" spans="2:41" x14ac:dyDescent="0.3">
      <c r="B1004" s="22" t="str">
        <f t="shared" si="93"/>
        <v/>
      </c>
      <c r="N1004" s="85">
        <f t="shared" si="90"/>
        <v>0</v>
      </c>
      <c r="O1004" s="85">
        <f t="shared" si="91"/>
        <v>0</v>
      </c>
      <c r="P1004" s="85">
        <f t="shared" si="92"/>
        <v>0</v>
      </c>
      <c r="AD1004" s="22" t="str">
        <f t="shared" si="94"/>
        <v/>
      </c>
      <c r="AH1004" s="22" t="str">
        <f t="shared" si="95"/>
        <v/>
      </c>
      <c r="AK1004" s="34"/>
      <c r="AL1004" s="34"/>
      <c r="AM1004" s="34"/>
      <c r="AN1004" s="34"/>
      <c r="AO1004" s="34"/>
    </row>
    <row r="1005" spans="2:41" x14ac:dyDescent="0.3">
      <c r="B1005" s="22" t="str">
        <f t="shared" si="93"/>
        <v/>
      </c>
      <c r="N1005" s="85">
        <f t="shared" si="90"/>
        <v>0</v>
      </c>
      <c r="O1005" s="85">
        <f t="shared" si="91"/>
        <v>0</v>
      </c>
      <c r="P1005" s="85">
        <f t="shared" si="92"/>
        <v>0</v>
      </c>
      <c r="AD1005" s="22" t="str">
        <f t="shared" si="94"/>
        <v/>
      </c>
      <c r="AH1005" s="22" t="str">
        <f t="shared" si="95"/>
        <v/>
      </c>
      <c r="AK1005" s="34"/>
      <c r="AL1005" s="34"/>
      <c r="AM1005" s="34"/>
      <c r="AN1005" s="34"/>
      <c r="AO1005" s="34"/>
    </row>
    <row r="1006" spans="2:41" x14ac:dyDescent="0.3">
      <c r="B1006" s="22" t="str">
        <f t="shared" si="93"/>
        <v/>
      </c>
      <c r="N1006" s="85">
        <f t="shared" si="90"/>
        <v>0</v>
      </c>
      <c r="O1006" s="85">
        <f t="shared" si="91"/>
        <v>0</v>
      </c>
      <c r="P1006" s="85">
        <f t="shared" si="92"/>
        <v>0</v>
      </c>
      <c r="AD1006" s="22" t="str">
        <f t="shared" si="94"/>
        <v/>
      </c>
      <c r="AH1006" s="22" t="str">
        <f t="shared" si="95"/>
        <v/>
      </c>
      <c r="AK1006" s="34"/>
      <c r="AL1006" s="34"/>
      <c r="AM1006" s="34"/>
      <c r="AN1006" s="34"/>
      <c r="AO1006" s="34"/>
    </row>
  </sheetData>
  <mergeCells count="4">
    <mergeCell ref="A1:AN1"/>
    <mergeCell ref="A2:AN2"/>
    <mergeCell ref="A3:XFD3"/>
    <mergeCell ref="A4:AN4"/>
  </mergeCells>
  <printOptions horizontalCentered="1"/>
  <pageMargins left="0.7" right="0.7" top="1" bottom="0.75" header="0.5" footer="0.3"/>
  <pageSetup scale="18" fitToHeight="3" orientation="landscape" r:id="rId1"/>
  <headerFooter scaleWithDoc="0">
    <oddHeader>&amp;R&amp;"Arial,Bold"&amp;8Appendix B
MILs Study
&amp;A
Page &amp;P of &amp;N</oddHeader>
  </headerFooter>
  <colBreaks count="3" manualBreakCount="3">
    <brk id="7" max="1048575" man="1"/>
    <brk id="11" max="1048575" man="1"/>
    <brk id="2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07AF6-8A7E-4764-BBF0-1E5ADEC7F0C6}">
  <dimension ref="A1:AS1006"/>
  <sheetViews>
    <sheetView showGridLines="0" zoomScaleNormal="100" workbookViewId="0">
      <selection sqref="A1:AN1"/>
    </sheetView>
  </sheetViews>
  <sheetFormatPr defaultColWidth="9.36328125" defaultRowHeight="13" x14ac:dyDescent="0.3"/>
  <cols>
    <col min="1" max="1" width="9.36328125" style="9"/>
    <col min="2" max="2" width="12.36328125" style="9" customWidth="1"/>
    <col min="3" max="3" width="7.453125" style="9" customWidth="1"/>
    <col min="4" max="5" width="15" style="9" customWidth="1"/>
    <col min="6" max="6" width="9.54296875" style="9" customWidth="1"/>
    <col min="7" max="7" width="0.6328125" style="9" customWidth="1"/>
    <col min="8" max="8" width="9.54296875" style="9" customWidth="1"/>
    <col min="9" max="9" width="28.54296875" style="9" customWidth="1"/>
    <col min="10" max="10" width="11.36328125" style="9" customWidth="1"/>
    <col min="11" max="11" width="9.54296875" style="9" customWidth="1"/>
    <col min="12" max="12" width="0.6328125" style="9" customWidth="1"/>
    <col min="13" max="13" width="9.54296875" style="9" customWidth="1"/>
    <col min="14" max="16" width="13" style="9" customWidth="1"/>
    <col min="17" max="17" width="9.54296875" style="9" customWidth="1"/>
    <col min="18" max="18" width="36.08984375" style="9" customWidth="1"/>
    <col min="19" max="19" width="10.453125" style="9" customWidth="1"/>
    <col min="20" max="22" width="9.54296875" style="9" customWidth="1"/>
    <col min="23" max="23" width="0.6328125" style="9" customWidth="1"/>
    <col min="24" max="24" width="9.54296875" style="9" customWidth="1"/>
    <col min="25" max="26" width="14.6328125" style="9" customWidth="1"/>
    <col min="27" max="27" width="9.54296875" style="9" customWidth="1"/>
    <col min="28" max="28" width="0.6328125" style="9" customWidth="1"/>
    <col min="29" max="29" width="9.54296875" style="9" customWidth="1"/>
    <col min="30" max="30" width="14.36328125" style="9" customWidth="1"/>
    <col min="31" max="32" width="11.453125" style="9" customWidth="1"/>
    <col min="33" max="33" width="9.36328125" style="9" customWidth="1"/>
    <col min="34" max="34" width="14.36328125" style="9" customWidth="1"/>
    <col min="35" max="36" width="11.453125" style="9" customWidth="1"/>
    <col min="37" max="37" width="9.36328125" style="9" customWidth="1"/>
    <col min="38" max="38" width="18.54296875" style="9" customWidth="1"/>
    <col min="39" max="40" width="8.54296875" style="9" customWidth="1"/>
    <col min="41" max="41" width="9.36328125" style="9" customWidth="1"/>
    <col min="42" max="16384" width="9.36328125" style="9"/>
  </cols>
  <sheetData>
    <row r="1" spans="1:45" ht="15.5" customHeight="1" x14ac:dyDescent="0.35">
      <c r="A1" s="200" t="s">
        <v>91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173"/>
      <c r="AP1" s="173"/>
      <c r="AQ1" s="173"/>
      <c r="AR1" s="173"/>
      <c r="AS1" s="173"/>
    </row>
    <row r="2" spans="1:45" ht="15.5" x14ac:dyDescent="0.35">
      <c r="A2" s="200" t="s">
        <v>92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</row>
    <row r="3" spans="1:45" ht="15.5" x14ac:dyDescent="0.3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</row>
    <row r="4" spans="1:45" ht="15.5" x14ac:dyDescent="0.35">
      <c r="A4" s="200" t="s">
        <v>93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</row>
    <row r="7" spans="1:45" x14ac:dyDescent="0.3">
      <c r="I7" s="11"/>
      <c r="J7" s="11"/>
      <c r="N7" s="11"/>
      <c r="O7" s="11"/>
      <c r="P7" s="11"/>
      <c r="Q7" s="11"/>
      <c r="R7" s="11"/>
      <c r="S7" s="11"/>
      <c r="T7" s="11"/>
      <c r="U7" s="11"/>
      <c r="Y7" s="11"/>
      <c r="Z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</row>
    <row r="8" spans="1:45" ht="14.5" x14ac:dyDescent="0.35">
      <c r="B8" s="36" t="s">
        <v>53</v>
      </c>
      <c r="C8" s="37" t="s">
        <v>12</v>
      </c>
      <c r="D8" s="12"/>
      <c r="I8" s="1" t="s">
        <v>58</v>
      </c>
      <c r="J8" s="11"/>
      <c r="N8" s="1" t="s">
        <v>59</v>
      </c>
      <c r="O8" s="11"/>
      <c r="P8" s="11"/>
      <c r="Q8" s="11"/>
      <c r="R8" s="11"/>
      <c r="S8" s="11"/>
      <c r="T8" s="11"/>
      <c r="U8" s="11"/>
      <c r="Y8" s="1" t="s">
        <v>61</v>
      </c>
      <c r="Z8" s="11"/>
      <c r="AD8" s="1" t="s">
        <v>62</v>
      </c>
      <c r="AE8" s="11"/>
      <c r="AF8" s="11"/>
      <c r="AG8" s="11"/>
      <c r="AH8" s="11"/>
      <c r="AI8" s="11"/>
      <c r="AJ8" s="11"/>
      <c r="AK8" s="11"/>
      <c r="AL8" s="11"/>
      <c r="AM8" s="11"/>
      <c r="AN8" s="11"/>
    </row>
    <row r="9" spans="1:45" x14ac:dyDescent="0.3">
      <c r="C9" s="8"/>
      <c r="AD9" s="8"/>
    </row>
    <row r="10" spans="1:45" x14ac:dyDescent="0.3">
      <c r="C10" s="8"/>
      <c r="AL10" s="14"/>
      <c r="AM10" s="14"/>
      <c r="AN10" s="14"/>
    </row>
    <row r="11" spans="1:45" x14ac:dyDescent="0.3">
      <c r="B11" s="13" t="s">
        <v>57</v>
      </c>
      <c r="C11" s="11"/>
      <c r="D11" s="11"/>
      <c r="E11" s="11"/>
      <c r="I11" s="89"/>
      <c r="J11" s="89" t="s">
        <v>55</v>
      </c>
      <c r="O11" s="13" t="s">
        <v>32</v>
      </c>
      <c r="P11" s="11"/>
      <c r="Y11" s="12" t="s">
        <v>40</v>
      </c>
      <c r="AD11" s="20" t="s">
        <v>33</v>
      </c>
      <c r="AE11" s="16" t="s">
        <v>36</v>
      </c>
      <c r="AH11" s="20" t="s">
        <v>33</v>
      </c>
      <c r="AI11" s="16" t="s">
        <v>37</v>
      </c>
      <c r="AL11" s="93" t="s">
        <v>33</v>
      </c>
      <c r="AM11" s="97" t="str">
        <f>AE11</f>
        <v>3 years</v>
      </c>
      <c r="AN11" s="97" t="str">
        <f>AI11</f>
        <v>5 years</v>
      </c>
    </row>
    <row r="12" spans="1:45" x14ac:dyDescent="0.3">
      <c r="B12" s="16" t="s">
        <v>26</v>
      </c>
      <c r="C12" s="16" t="s">
        <v>27</v>
      </c>
      <c r="D12" s="16" t="s">
        <v>23</v>
      </c>
      <c r="E12" s="16" t="s">
        <v>23</v>
      </c>
      <c r="I12" s="90" t="s">
        <v>38</v>
      </c>
      <c r="J12" s="92">
        <f>SUM(C14:C1006)</f>
        <v>254</v>
      </c>
      <c r="N12" s="20" t="s">
        <v>20</v>
      </c>
      <c r="O12" s="32" t="s">
        <v>30</v>
      </c>
      <c r="P12" s="32" t="s">
        <v>31</v>
      </c>
      <c r="Y12" s="9" t="s">
        <v>39</v>
      </c>
      <c r="Z12" s="40">
        <v>2011</v>
      </c>
      <c r="AD12" s="20" t="s">
        <v>34</v>
      </c>
      <c r="AE12" s="16">
        <v>2021</v>
      </c>
      <c r="AH12" s="20" t="s">
        <v>34</v>
      </c>
      <c r="AI12" s="16">
        <v>2019</v>
      </c>
      <c r="AL12" s="98" t="s">
        <v>38</v>
      </c>
      <c r="AM12" s="99">
        <f>SUM(AE17:AE1006)</f>
        <v>27</v>
      </c>
      <c r="AN12" s="99">
        <f>SUM(AI17:AI1006)</f>
        <v>133</v>
      </c>
    </row>
    <row r="13" spans="1:45" x14ac:dyDescent="0.3">
      <c r="B13" s="19" t="s">
        <v>24</v>
      </c>
      <c r="C13" s="19" t="s">
        <v>13</v>
      </c>
      <c r="D13" s="19" t="s">
        <v>19</v>
      </c>
      <c r="E13" s="19" t="s">
        <v>28</v>
      </c>
      <c r="I13" s="90" t="s">
        <v>65</v>
      </c>
      <c r="J13" s="92">
        <f>SUMPRODUCT(C14:C1006,D14:D1006)/1000</f>
        <v>560.94358</v>
      </c>
      <c r="N13" s="19" t="s">
        <v>25</v>
      </c>
      <c r="O13" s="38">
        <f>ROUND(J16,0)</f>
        <v>2645</v>
      </c>
      <c r="P13" s="33">
        <v>725</v>
      </c>
      <c r="R13" s="13" t="s">
        <v>60</v>
      </c>
      <c r="S13" s="19" t="s">
        <v>25</v>
      </c>
      <c r="T13" s="11"/>
      <c r="Y13" s="9" t="str">
        <f>"MIL, " &amp; Z12 &amp; "'$"</f>
        <v>MIL, 2011'$</v>
      </c>
      <c r="Z13" s="41">
        <v>2187</v>
      </c>
      <c r="AD13" s="43" t="s">
        <v>35</v>
      </c>
      <c r="AE13" s="44">
        <v>2023</v>
      </c>
      <c r="AF13" s="11"/>
      <c r="AH13" s="43" t="s">
        <v>35</v>
      </c>
      <c r="AI13" s="44">
        <v>2023</v>
      </c>
      <c r="AJ13" s="11"/>
      <c r="AL13" s="98" t="s">
        <v>63</v>
      </c>
      <c r="AM13" s="100">
        <f>SUMPRODUCT(AE17:AE1006,AF17:AF1006)/AM12</f>
        <v>3994.1883792045764</v>
      </c>
      <c r="AN13" s="100">
        <f>SUMPRODUCT(AI17:AI1006,AJ17:AJ1006)/AN12</f>
        <v>4270.5831562196709</v>
      </c>
    </row>
    <row r="14" spans="1:45" x14ac:dyDescent="0.3">
      <c r="B14" s="22">
        <f>C14</f>
        <v>10</v>
      </c>
      <c r="C14" s="16" cm="1">
        <f t="array" ref="C14:E55">_xlfn.CHOOSECOLS(_xlfn._xlws.SORT(_xlfn._xlws.FILTER(Dataset!$B$3:$H$1000,Dataset!$C$3:$C$1000=C8),7,1),3,6,7)</f>
        <v>10</v>
      </c>
      <c r="D14" s="23">
        <v>263.67899999999997</v>
      </c>
      <c r="E14" s="23">
        <v>524.66497385215393</v>
      </c>
      <c r="I14" s="90" t="s">
        <v>67</v>
      </c>
      <c r="J14" s="92">
        <f>SUMPRODUCT(C14:C1006,E14:E1006)/1000</f>
        <v>1021.7302813927986</v>
      </c>
      <c r="N14" s="85">
        <f t="shared" ref="N14:N77" si="0">C14*E14</f>
        <v>5246.6497385215389</v>
      </c>
      <c r="O14" s="85">
        <f t="shared" ref="O14:O77" si="1">MIN(N14,C14*ROUND($O$13,0))</f>
        <v>5246.6497385215389</v>
      </c>
      <c r="P14" s="85">
        <f t="shared" ref="P14:P77" si="2">MIN(N14,C14*ROUND($P$13,0))</f>
        <v>5246.6497385215389</v>
      </c>
      <c r="R14" s="9" t="s">
        <v>20</v>
      </c>
      <c r="S14" s="30">
        <f>SUM(N14:N1006)</f>
        <v>1021730.2813927986</v>
      </c>
      <c r="T14" s="25">
        <f>S14/$S$14</f>
        <v>1</v>
      </c>
      <c r="Y14" s="9" t="s">
        <v>41</v>
      </c>
      <c r="Z14" s="42">
        <f>Dataset!K2</f>
        <v>2025</v>
      </c>
      <c r="AL14" s="98" t="s">
        <v>64</v>
      </c>
      <c r="AM14" s="100" cm="1">
        <f t="array" ref="AM14">INDEX(AF17:AF1006,MATCH(TRUE,AD17:AD1006&gt;=ROUND(AM12/2,0),0))</f>
        <v>4046.1399374593798</v>
      </c>
      <c r="AN14" s="100" cm="1">
        <f t="array" ref="AN14">INDEX(AJ17:AJ1006,MATCH(TRUE,AH17:AH1006&gt;=ROUND(AN12/2,0),0))</f>
        <v>4046.1399374593798</v>
      </c>
    </row>
    <row r="15" spans="1:45" x14ac:dyDescent="0.3">
      <c r="B15" s="22">
        <f>IF(C15="","",B14+C15)</f>
        <v>16</v>
      </c>
      <c r="C15" s="16">
        <v>6</v>
      </c>
      <c r="D15" s="23">
        <v>440.62666666666672</v>
      </c>
      <c r="E15" s="23">
        <v>876.75309199909145</v>
      </c>
      <c r="I15" s="90" t="s">
        <v>70</v>
      </c>
      <c r="J15" s="92">
        <f>J14*1000/J12</f>
        <v>4022.560162963774</v>
      </c>
      <c r="N15" s="85">
        <f t="shared" si="0"/>
        <v>5260.5185519945489</v>
      </c>
      <c r="O15" s="85">
        <f t="shared" si="1"/>
        <v>5260.5185519945489</v>
      </c>
      <c r="P15" s="85">
        <f t="shared" si="2"/>
        <v>4350</v>
      </c>
      <c r="R15" s="9" t="str">
        <f>"Company Investment (proposed " &amp; TEXT(O13,"#,##0") &amp; "$/site)"</f>
        <v>Company Investment (proposed 2,645$/site)</v>
      </c>
      <c r="S15" s="30">
        <f>SUM(O14:O1006)</f>
        <v>544506.60726349452</v>
      </c>
      <c r="T15" s="25">
        <f>S15/$S$14</f>
        <v>0.53292597584681145</v>
      </c>
      <c r="Y15" s="9" t="str">
        <f>"MIL, " &amp; Z14 &amp; "'$"</f>
        <v>MIL, 2025'$</v>
      </c>
      <c r="Z15" s="31">
        <f>Z13*_xlfn.XLOOKUP(Z14,Dataset!$N$12:$N$26,Dataset!$O$12:$O$26,0,0)/_xlfn.XLOOKUP(Z12,Dataset!$N$12:$N$26,Dataset!$O$12:$O$26,0,0)</f>
        <v>5174.8006129315481</v>
      </c>
      <c r="AD15" s="35" t="s">
        <v>26</v>
      </c>
      <c r="AE15" s="20" t="s">
        <v>27</v>
      </c>
      <c r="AF15" s="20" t="s">
        <v>23</v>
      </c>
      <c r="AH15" s="35" t="s">
        <v>26</v>
      </c>
      <c r="AI15" s="20" t="s">
        <v>27</v>
      </c>
      <c r="AJ15" s="20" t="s">
        <v>23</v>
      </c>
      <c r="AL15" s="14"/>
      <c r="AM15" s="14"/>
      <c r="AN15" s="14"/>
    </row>
    <row r="16" spans="1:45" x14ac:dyDescent="0.3">
      <c r="B16" s="22">
        <f>IF(C16="","",B15+C16)</f>
        <v>18</v>
      </c>
      <c r="C16" s="16">
        <v>2</v>
      </c>
      <c r="D16" s="23">
        <v>557.745</v>
      </c>
      <c r="E16" s="23">
        <v>1063.9501436869507</v>
      </c>
      <c r="I16" s="91" t="s">
        <v>66</v>
      </c>
      <c r="J16" s="27" cm="1">
        <f t="array" ref="J16">INDEX(E14:E1006,MATCH(TRUE,B14:B1006&gt;=ROUND(J12/2,0),0))</f>
        <v>2644.8245148240212</v>
      </c>
      <c r="N16" s="85">
        <f t="shared" si="0"/>
        <v>2127.9002873739014</v>
      </c>
      <c r="O16" s="85">
        <f t="shared" si="1"/>
        <v>2127.9002873739014</v>
      </c>
      <c r="P16" s="85">
        <f t="shared" si="2"/>
        <v>1450</v>
      </c>
      <c r="R16" s="9" t="str">
        <f>"Company Investment (approved " &amp; TEXT(P13,"#,##0") &amp; "$/site)"</f>
        <v>Company Investment (approved 725$/site)</v>
      </c>
      <c r="S16" s="30">
        <f>SUM(P14:P1006)</f>
        <v>182146.64973852155</v>
      </c>
      <c r="T16" s="25">
        <f>S16/$S$14</f>
        <v>0.17827273308394415</v>
      </c>
      <c r="Y16" s="12"/>
      <c r="AD16" s="22" t="s">
        <v>24</v>
      </c>
      <c r="AE16" s="19" t="s">
        <v>13</v>
      </c>
      <c r="AF16" s="19" t="s">
        <v>28</v>
      </c>
      <c r="AH16" s="22" t="s">
        <v>24</v>
      </c>
      <c r="AI16" s="19" t="s">
        <v>13</v>
      </c>
      <c r="AJ16" s="19" t="s">
        <v>28</v>
      </c>
      <c r="AL16" s="14"/>
      <c r="AM16" s="14"/>
      <c r="AN16" s="14"/>
    </row>
    <row r="17" spans="2:41" x14ac:dyDescent="0.3">
      <c r="B17" s="22">
        <f t="shared" ref="B17:B80" si="3">IF(C17="","",B16+C17)</f>
        <v>22</v>
      </c>
      <c r="C17" s="16">
        <v>4</v>
      </c>
      <c r="D17" s="23">
        <v>632.53250000000003</v>
      </c>
      <c r="E17" s="23">
        <v>1159.1317093027687</v>
      </c>
      <c r="N17" s="85">
        <f t="shared" si="0"/>
        <v>4636.526837211075</v>
      </c>
      <c r="O17" s="85">
        <f t="shared" si="1"/>
        <v>4636.526837211075</v>
      </c>
      <c r="P17" s="85">
        <f t="shared" si="2"/>
        <v>2900</v>
      </c>
      <c r="AD17" s="22">
        <f>AE17</f>
        <v>2</v>
      </c>
      <c r="AE17" s="16" cm="1">
        <f t="array" ref="AE17:AF19">_xlfn.CHOOSECOLS(_xlfn._xlws.SORT(_xlfn._xlws.FILTER(Dataset!$B$3:$H$1000,(Dataset!$C$3:$C$1000=C8)*(Dataset!$B$3:$B$1000&gt;=AE12)*(Dataset!$B$3:$B$1000&lt;=AE13)),7,1),3,7)</f>
        <v>2</v>
      </c>
      <c r="AF17" s="34">
        <v>2025.0983116054897</v>
      </c>
      <c r="AH17" s="22">
        <f>AI17</f>
        <v>4</v>
      </c>
      <c r="AI17" s="16" cm="1">
        <f t="array" ref="AI17:AJ35">_xlfn.CHOOSECOLS(_xlfn._xlws.SORT(_xlfn._xlws.FILTER(Dataset!$B$3:$H$1000,(Dataset!$C$3:$C$1000=C8)*(Dataset!$B$3:$B$1000&gt;=AI12)*(Dataset!$B$3:$B$1000&lt;=AI13)),7,1),3,7)</f>
        <v>4</v>
      </c>
      <c r="AJ17" s="34">
        <v>1159.1317093027687</v>
      </c>
      <c r="AL17" s="14"/>
      <c r="AM17" s="14"/>
      <c r="AN17" s="14"/>
    </row>
    <row r="18" spans="2:41" x14ac:dyDescent="0.3">
      <c r="B18" s="22">
        <f t="shared" si="3"/>
        <v>31</v>
      </c>
      <c r="C18" s="16">
        <v>9</v>
      </c>
      <c r="D18" s="23">
        <v>588.55333333333328</v>
      </c>
      <c r="E18" s="23">
        <v>1209.3071089129585</v>
      </c>
      <c r="N18" s="85">
        <f t="shared" si="0"/>
        <v>10883.763980216627</v>
      </c>
      <c r="O18" s="85">
        <f t="shared" si="1"/>
        <v>10883.763980216627</v>
      </c>
      <c r="P18" s="85">
        <f t="shared" si="2"/>
        <v>6525</v>
      </c>
      <c r="AD18" s="22">
        <f>IF(AE18="","",AD17+AE18)</f>
        <v>23</v>
      </c>
      <c r="AE18" s="16">
        <v>21</v>
      </c>
      <c r="AF18" s="34">
        <v>4046.1399374593798</v>
      </c>
      <c r="AH18" s="22">
        <f>IF(AI18="","",AH17+AI18)</f>
        <v>8</v>
      </c>
      <c r="AI18" s="16">
        <v>4</v>
      </c>
      <c r="AJ18" s="34">
        <v>1566.2706321605942</v>
      </c>
      <c r="AK18" s="20"/>
      <c r="AL18" s="28"/>
      <c r="AM18" s="28"/>
      <c r="AN18" s="28"/>
      <c r="AO18" s="20"/>
    </row>
    <row r="19" spans="2:41" x14ac:dyDescent="0.3">
      <c r="B19" s="22">
        <f t="shared" si="3"/>
        <v>56</v>
      </c>
      <c r="C19" s="16">
        <v>25</v>
      </c>
      <c r="D19" s="23">
        <v>801.22080000000005</v>
      </c>
      <c r="E19" s="23">
        <v>1528.4027383212285</v>
      </c>
      <c r="N19" s="85">
        <f t="shared" si="0"/>
        <v>38210.068458030713</v>
      </c>
      <c r="O19" s="85">
        <f t="shared" si="1"/>
        <v>38210.068458030713</v>
      </c>
      <c r="P19" s="85">
        <f t="shared" si="2"/>
        <v>18125</v>
      </c>
      <c r="Y19" s="93" t="s">
        <v>42</v>
      </c>
      <c r="Z19" s="94"/>
      <c r="AD19" s="22">
        <f t="shared" ref="AD19:AD82" si="4">IF(AE19="","",AD18+AE19)</f>
        <v>27</v>
      </c>
      <c r="AE19" s="16">
        <v>4</v>
      </c>
      <c r="AF19" s="34">
        <v>4705.9877321664026</v>
      </c>
      <c r="AH19" s="22">
        <f t="shared" ref="AH19:AH82" si="5">IF(AI19="","",AH18+AI19)</f>
        <v>31</v>
      </c>
      <c r="AI19" s="16">
        <v>23</v>
      </c>
      <c r="AJ19" s="34">
        <v>1605.2593575295839</v>
      </c>
      <c r="AK19" s="29"/>
      <c r="AL19" s="29"/>
      <c r="AM19" s="29"/>
      <c r="AN19" s="29"/>
      <c r="AO19" s="29"/>
    </row>
    <row r="20" spans="2:41" x14ac:dyDescent="0.3">
      <c r="B20" s="22">
        <f t="shared" si="3"/>
        <v>60</v>
      </c>
      <c r="C20" s="16">
        <v>4</v>
      </c>
      <c r="D20" s="23">
        <v>897.38499999999999</v>
      </c>
      <c r="E20" s="23">
        <v>1566.2706321605942</v>
      </c>
      <c r="N20" s="85">
        <f t="shared" si="0"/>
        <v>6265.0825286423769</v>
      </c>
      <c r="O20" s="85">
        <f t="shared" si="1"/>
        <v>6265.0825286423769</v>
      </c>
      <c r="P20" s="85">
        <f t="shared" si="2"/>
        <v>2900</v>
      </c>
      <c r="Y20" s="95" t="str">
        <f>"(" &amp; Z12 &amp; "$/site)"</f>
        <v>(2011$/site)</v>
      </c>
      <c r="Z20" s="95" t="str">
        <f>"(inflated, " &amp; Z14 &amp; "$/site)"</f>
        <v>(inflated, 2025$/site)</v>
      </c>
      <c r="AD20" s="22" t="str">
        <f t="shared" si="4"/>
        <v/>
      </c>
      <c r="AE20" s="16"/>
      <c r="AF20" s="34"/>
      <c r="AH20" s="22">
        <f t="shared" si="5"/>
        <v>33</v>
      </c>
      <c r="AI20" s="16">
        <v>2</v>
      </c>
      <c r="AJ20" s="34">
        <v>1658.1470130639229</v>
      </c>
      <c r="AK20" s="30"/>
      <c r="AL20" s="30"/>
      <c r="AM20" s="30"/>
      <c r="AN20" s="30"/>
      <c r="AO20" s="30"/>
    </row>
    <row r="21" spans="2:41" x14ac:dyDescent="0.3">
      <c r="B21" s="22">
        <f t="shared" si="3"/>
        <v>83</v>
      </c>
      <c r="C21" s="16">
        <v>23</v>
      </c>
      <c r="D21" s="23">
        <v>875.98217391304354</v>
      </c>
      <c r="E21" s="23">
        <v>1605.2593575295839</v>
      </c>
      <c r="N21" s="85">
        <f t="shared" si="0"/>
        <v>36920.965223180428</v>
      </c>
      <c r="O21" s="85">
        <f t="shared" si="1"/>
        <v>36920.965223180428</v>
      </c>
      <c r="P21" s="85">
        <f t="shared" si="2"/>
        <v>16675</v>
      </c>
      <c r="R21" s="115" t="s">
        <v>86</v>
      </c>
      <c r="Y21" s="96">
        <f>Z13</f>
        <v>2187</v>
      </c>
      <c r="Z21" s="96">
        <f>Z15</f>
        <v>5174.8006129315481</v>
      </c>
      <c r="AD21" s="22" t="str">
        <f t="shared" si="4"/>
        <v/>
      </c>
      <c r="AE21" s="16"/>
      <c r="AF21" s="34"/>
      <c r="AH21" s="22">
        <f t="shared" si="5"/>
        <v>35</v>
      </c>
      <c r="AI21" s="16">
        <v>2</v>
      </c>
      <c r="AJ21" s="34">
        <v>2025.0983116054897</v>
      </c>
      <c r="AK21" s="30"/>
      <c r="AL21" s="30"/>
      <c r="AM21" s="30"/>
      <c r="AN21" s="30"/>
      <c r="AO21" s="30"/>
    </row>
    <row r="22" spans="2:41" x14ac:dyDescent="0.3">
      <c r="B22" s="22">
        <f t="shared" si="3"/>
        <v>85</v>
      </c>
      <c r="C22" s="16">
        <v>2</v>
      </c>
      <c r="D22" s="23">
        <v>950.02499999999998</v>
      </c>
      <c r="E22" s="23">
        <v>1658.1470130639229</v>
      </c>
      <c r="N22" s="85">
        <f t="shared" si="0"/>
        <v>3316.2940261278459</v>
      </c>
      <c r="O22" s="85">
        <f t="shared" si="1"/>
        <v>3316.2940261278459</v>
      </c>
      <c r="P22" s="85">
        <f t="shared" si="2"/>
        <v>1450</v>
      </c>
      <c r="AD22" s="22" t="str">
        <f t="shared" si="4"/>
        <v/>
      </c>
      <c r="AE22" s="16"/>
      <c r="AF22" s="34"/>
      <c r="AH22" s="22">
        <f t="shared" si="5"/>
        <v>39</v>
      </c>
      <c r="AI22" s="16">
        <v>4</v>
      </c>
      <c r="AJ22" s="34">
        <v>2388.5939125690065</v>
      </c>
    </row>
    <row r="23" spans="2:41" x14ac:dyDescent="0.3">
      <c r="B23" s="22">
        <f t="shared" si="3"/>
        <v>91</v>
      </c>
      <c r="C23" s="16">
        <v>6</v>
      </c>
      <c r="D23" s="23">
        <v>834.7883333333333</v>
      </c>
      <c r="E23" s="23">
        <v>1661.050743822665</v>
      </c>
      <c r="N23" s="85">
        <f t="shared" si="0"/>
        <v>9966.3044629359902</v>
      </c>
      <c r="O23" s="85">
        <f t="shared" si="1"/>
        <v>9966.3044629359902</v>
      </c>
      <c r="P23" s="85">
        <f t="shared" si="2"/>
        <v>4350</v>
      </c>
      <c r="AD23" s="22" t="str">
        <f t="shared" si="4"/>
        <v/>
      </c>
      <c r="AE23" s="16"/>
      <c r="AF23" s="34"/>
      <c r="AH23" s="22">
        <f t="shared" si="5"/>
        <v>57</v>
      </c>
      <c r="AI23" s="16">
        <v>18</v>
      </c>
      <c r="AJ23" s="34">
        <v>2515.4533045664725</v>
      </c>
    </row>
    <row r="24" spans="2:41" x14ac:dyDescent="0.3">
      <c r="B24" s="22">
        <f t="shared" si="3"/>
        <v>95</v>
      </c>
      <c r="C24" s="16">
        <v>4</v>
      </c>
      <c r="D24" s="23">
        <v>986.49</v>
      </c>
      <c r="E24" s="23">
        <v>1881.8208630211655</v>
      </c>
      <c r="F24" s="16"/>
      <c r="G24" s="16"/>
      <c r="I24" s="16"/>
      <c r="J24" s="16"/>
      <c r="K24" s="16"/>
      <c r="L24" s="16"/>
      <c r="N24" s="85">
        <f t="shared" si="0"/>
        <v>7527.2834520846618</v>
      </c>
      <c r="O24" s="85">
        <f t="shared" si="1"/>
        <v>7527.2834520846618</v>
      </c>
      <c r="P24" s="85">
        <f t="shared" si="2"/>
        <v>2900</v>
      </c>
      <c r="V24" s="16"/>
      <c r="W24" s="16"/>
      <c r="AA24" s="16"/>
      <c r="AB24" s="16"/>
      <c r="AD24" s="22" t="str">
        <f t="shared" si="4"/>
        <v/>
      </c>
      <c r="AE24" s="16"/>
      <c r="AF24" s="34"/>
      <c r="AH24" s="22">
        <f t="shared" si="5"/>
        <v>61</v>
      </c>
      <c r="AI24" s="16">
        <v>4</v>
      </c>
      <c r="AJ24" s="34">
        <v>3185.9147393976282</v>
      </c>
    </row>
    <row r="25" spans="2:41" x14ac:dyDescent="0.3">
      <c r="B25" s="22">
        <f t="shared" si="3"/>
        <v>97</v>
      </c>
      <c r="C25" s="16">
        <v>2</v>
      </c>
      <c r="D25" s="23">
        <v>1216.5450000000001</v>
      </c>
      <c r="E25" s="23">
        <v>2025.0983116054897</v>
      </c>
      <c r="F25" s="16"/>
      <c r="G25" s="16"/>
      <c r="I25" s="16"/>
      <c r="J25" s="16"/>
      <c r="K25" s="16"/>
      <c r="L25" s="16"/>
      <c r="N25" s="85">
        <f t="shared" si="0"/>
        <v>4050.1966232109794</v>
      </c>
      <c r="O25" s="85">
        <f t="shared" si="1"/>
        <v>4050.1966232109794</v>
      </c>
      <c r="P25" s="85">
        <f t="shared" si="2"/>
        <v>1450</v>
      </c>
      <c r="V25" s="16"/>
      <c r="W25" s="16"/>
      <c r="AA25" s="16"/>
      <c r="AB25" s="16"/>
      <c r="AD25" s="22" t="str">
        <f t="shared" si="4"/>
        <v/>
      </c>
      <c r="AE25" s="16"/>
      <c r="AF25" s="34"/>
      <c r="AH25" s="22">
        <f t="shared" si="5"/>
        <v>82</v>
      </c>
      <c r="AI25" s="16">
        <v>21</v>
      </c>
      <c r="AJ25" s="34">
        <v>4046.1399374593798</v>
      </c>
      <c r="AK25" s="20"/>
      <c r="AL25" s="20"/>
      <c r="AM25" s="20"/>
      <c r="AN25" s="20"/>
      <c r="AO25" s="20"/>
    </row>
    <row r="26" spans="2:41" x14ac:dyDescent="0.3">
      <c r="B26" s="22">
        <f t="shared" si="3"/>
        <v>100</v>
      </c>
      <c r="C26" s="16">
        <v>3</v>
      </c>
      <c r="D26" s="23">
        <v>1184.55</v>
      </c>
      <c r="E26" s="23">
        <v>2259.6386210622727</v>
      </c>
      <c r="F26" s="16"/>
      <c r="G26" s="16"/>
      <c r="I26" s="16"/>
      <c r="J26" s="16"/>
      <c r="K26" s="16"/>
      <c r="L26" s="16"/>
      <c r="N26" s="85">
        <f t="shared" si="0"/>
        <v>6778.9158631868177</v>
      </c>
      <c r="O26" s="85">
        <f t="shared" si="1"/>
        <v>6778.9158631868177</v>
      </c>
      <c r="P26" s="85">
        <f t="shared" si="2"/>
        <v>2175</v>
      </c>
      <c r="V26" s="16"/>
      <c r="W26" s="16"/>
      <c r="AA26" s="16"/>
      <c r="AB26" s="16"/>
      <c r="AD26" s="22" t="str">
        <f t="shared" si="4"/>
        <v/>
      </c>
      <c r="AE26" s="16"/>
      <c r="AF26" s="34"/>
      <c r="AH26" s="22">
        <f t="shared" si="5"/>
        <v>89</v>
      </c>
      <c r="AI26" s="16">
        <v>7</v>
      </c>
      <c r="AJ26" s="34">
        <v>4131.699400033428</v>
      </c>
      <c r="AK26" s="29"/>
      <c r="AL26" s="29"/>
      <c r="AM26" s="29"/>
      <c r="AN26" s="29"/>
      <c r="AO26" s="29"/>
    </row>
    <row r="27" spans="2:41" x14ac:dyDescent="0.3">
      <c r="B27" s="22">
        <f t="shared" si="3"/>
        <v>104</v>
      </c>
      <c r="C27" s="16">
        <v>4</v>
      </c>
      <c r="D27" s="23">
        <v>1368.53</v>
      </c>
      <c r="E27" s="23">
        <v>2388.5939125690065</v>
      </c>
      <c r="F27" s="16"/>
      <c r="G27" s="16"/>
      <c r="I27" s="16"/>
      <c r="J27" s="16"/>
      <c r="K27" s="16"/>
      <c r="L27" s="16"/>
      <c r="N27" s="85">
        <f t="shared" si="0"/>
        <v>9554.3756502760261</v>
      </c>
      <c r="O27" s="85">
        <f t="shared" si="1"/>
        <v>9554.3756502760261</v>
      </c>
      <c r="P27" s="85">
        <f t="shared" si="2"/>
        <v>2900</v>
      </c>
      <c r="V27" s="16"/>
      <c r="W27" s="16"/>
      <c r="AA27" s="16"/>
      <c r="AB27" s="16"/>
      <c r="AD27" s="22" t="str">
        <f t="shared" si="4"/>
        <v/>
      </c>
      <c r="AE27" s="16"/>
      <c r="AF27" s="34"/>
      <c r="AH27" s="22">
        <f t="shared" si="5"/>
        <v>91</v>
      </c>
      <c r="AI27" s="16">
        <v>2</v>
      </c>
      <c r="AJ27" s="34">
        <v>4354.0572965970941</v>
      </c>
      <c r="AK27" s="34"/>
      <c r="AL27" s="34"/>
      <c r="AM27" s="34"/>
      <c r="AN27" s="34"/>
      <c r="AO27" s="34"/>
    </row>
    <row r="28" spans="2:41" x14ac:dyDescent="0.3">
      <c r="B28" s="22">
        <f t="shared" si="3"/>
        <v>107</v>
      </c>
      <c r="C28" s="16">
        <v>3</v>
      </c>
      <c r="D28" s="23">
        <v>1271.9266666666667</v>
      </c>
      <c r="E28" s="23">
        <v>2426.3176895521506</v>
      </c>
      <c r="F28" s="16"/>
      <c r="G28" s="16"/>
      <c r="I28" s="16"/>
      <c r="J28" s="16"/>
      <c r="K28" s="16"/>
      <c r="L28" s="16"/>
      <c r="N28" s="85">
        <f t="shared" si="0"/>
        <v>7278.9530686564522</v>
      </c>
      <c r="O28" s="85">
        <f t="shared" si="1"/>
        <v>7278.9530686564522</v>
      </c>
      <c r="P28" s="85">
        <f t="shared" si="2"/>
        <v>2175</v>
      </c>
      <c r="V28" s="16"/>
      <c r="W28" s="16"/>
      <c r="AA28" s="16"/>
      <c r="AB28" s="16"/>
      <c r="AD28" s="22" t="str">
        <f t="shared" si="4"/>
        <v/>
      </c>
      <c r="AE28" s="16"/>
      <c r="AF28" s="34"/>
      <c r="AH28" s="22">
        <f t="shared" si="5"/>
        <v>95</v>
      </c>
      <c r="AI28" s="16">
        <v>4</v>
      </c>
      <c r="AJ28" s="34">
        <v>4705.9877321664026</v>
      </c>
      <c r="AK28" s="34"/>
      <c r="AL28" s="34"/>
      <c r="AM28" s="34"/>
      <c r="AN28" s="34"/>
      <c r="AO28" s="34"/>
    </row>
    <row r="29" spans="2:41" x14ac:dyDescent="0.3">
      <c r="B29" s="22">
        <f t="shared" si="3"/>
        <v>125</v>
      </c>
      <c r="C29" s="16">
        <v>18</v>
      </c>
      <c r="D29" s="23">
        <v>1372.6705555555554</v>
      </c>
      <c r="E29" s="23">
        <v>2515.4533045664725</v>
      </c>
      <c r="F29" s="16"/>
      <c r="G29" s="16"/>
      <c r="I29" s="16"/>
      <c r="J29" s="16"/>
      <c r="K29" s="16"/>
      <c r="L29" s="16"/>
      <c r="N29" s="85">
        <f t="shared" si="0"/>
        <v>45278.159482196505</v>
      </c>
      <c r="O29" s="85">
        <f t="shared" si="1"/>
        <v>45278.159482196505</v>
      </c>
      <c r="P29" s="85">
        <f t="shared" si="2"/>
        <v>13050</v>
      </c>
      <c r="V29" s="16"/>
      <c r="W29" s="16"/>
      <c r="AA29" s="16"/>
      <c r="AB29" s="16"/>
      <c r="AD29" s="22" t="str">
        <f t="shared" si="4"/>
        <v/>
      </c>
      <c r="AE29" s="16"/>
      <c r="AF29" s="34"/>
      <c r="AH29" s="22">
        <f t="shared" si="5"/>
        <v>96</v>
      </c>
      <c r="AI29" s="16">
        <v>1</v>
      </c>
      <c r="AJ29" s="34">
        <v>4721.556003794055</v>
      </c>
      <c r="AK29" s="34"/>
      <c r="AL29" s="34"/>
      <c r="AM29" s="34"/>
      <c r="AN29" s="34"/>
      <c r="AO29" s="34"/>
    </row>
    <row r="30" spans="2:41" x14ac:dyDescent="0.3">
      <c r="B30" s="22">
        <f t="shared" si="3"/>
        <v>127</v>
      </c>
      <c r="C30" s="16">
        <v>2</v>
      </c>
      <c r="D30" s="23">
        <v>1329.2</v>
      </c>
      <c r="E30" s="23">
        <v>2644.8245148240212</v>
      </c>
      <c r="F30" s="16"/>
      <c r="G30" s="16"/>
      <c r="I30" s="16"/>
      <c r="J30" s="16"/>
      <c r="K30" s="16"/>
      <c r="L30" s="16"/>
      <c r="N30" s="85">
        <f t="shared" si="0"/>
        <v>5289.6490296480424</v>
      </c>
      <c r="O30" s="85">
        <f t="shared" si="1"/>
        <v>5289.6490296480424</v>
      </c>
      <c r="P30" s="85">
        <f t="shared" si="2"/>
        <v>1450</v>
      </c>
      <c r="V30" s="16"/>
      <c r="W30" s="16"/>
      <c r="AA30" s="16"/>
      <c r="AB30" s="16"/>
      <c r="AD30" s="22" t="str">
        <f t="shared" si="4"/>
        <v/>
      </c>
      <c r="AE30" s="16"/>
      <c r="AF30" s="34"/>
      <c r="AH30" s="22">
        <f t="shared" si="5"/>
        <v>97</v>
      </c>
      <c r="AI30" s="16">
        <v>1</v>
      </c>
      <c r="AJ30" s="34">
        <v>4763.4841790401442</v>
      </c>
      <c r="AK30" s="34"/>
      <c r="AL30" s="34"/>
      <c r="AM30" s="34"/>
      <c r="AN30" s="34"/>
      <c r="AO30" s="34"/>
    </row>
    <row r="31" spans="2:41" x14ac:dyDescent="0.3">
      <c r="B31" s="22">
        <f t="shared" si="3"/>
        <v>141</v>
      </c>
      <c r="C31" s="16">
        <v>14</v>
      </c>
      <c r="D31" s="23">
        <v>1417.6528571428571</v>
      </c>
      <c r="E31" s="23">
        <v>2704.3038683544614</v>
      </c>
      <c r="F31" s="16"/>
      <c r="G31" s="16"/>
      <c r="I31" s="16"/>
      <c r="J31" s="16"/>
      <c r="K31" s="16"/>
      <c r="L31" s="16"/>
      <c r="N31" s="85">
        <f t="shared" si="0"/>
        <v>37860.254156962459</v>
      </c>
      <c r="O31" s="85">
        <f t="shared" si="1"/>
        <v>37030</v>
      </c>
      <c r="P31" s="85">
        <f t="shared" si="2"/>
        <v>10150</v>
      </c>
      <c r="V31" s="16"/>
      <c r="W31" s="16"/>
      <c r="AA31" s="16"/>
      <c r="AB31" s="16"/>
      <c r="AD31" s="22" t="str">
        <f t="shared" si="4"/>
        <v/>
      </c>
      <c r="AE31" s="16"/>
      <c r="AF31" s="34"/>
      <c r="AH31" s="22">
        <f t="shared" si="5"/>
        <v>98</v>
      </c>
      <c r="AI31" s="16">
        <v>1</v>
      </c>
      <c r="AJ31" s="34">
        <v>5285.9187717371624</v>
      </c>
      <c r="AK31" s="34"/>
      <c r="AL31" s="34"/>
      <c r="AM31" s="34"/>
      <c r="AN31" s="34"/>
      <c r="AO31" s="34"/>
    </row>
    <row r="32" spans="2:41" x14ac:dyDescent="0.3">
      <c r="B32" s="22">
        <f t="shared" si="3"/>
        <v>145</v>
      </c>
      <c r="C32" s="16">
        <v>4</v>
      </c>
      <c r="D32" s="23">
        <v>1825.35</v>
      </c>
      <c r="E32" s="23">
        <v>3185.9147393976282</v>
      </c>
      <c r="F32" s="16"/>
      <c r="G32" s="16"/>
      <c r="I32" s="16"/>
      <c r="J32" s="16"/>
      <c r="K32" s="16"/>
      <c r="L32" s="16"/>
      <c r="N32" s="85">
        <f t="shared" si="0"/>
        <v>12743.658957590513</v>
      </c>
      <c r="O32" s="85">
        <f t="shared" si="1"/>
        <v>10580</v>
      </c>
      <c r="P32" s="85">
        <f t="shared" si="2"/>
        <v>2900</v>
      </c>
      <c r="V32" s="16"/>
      <c r="W32" s="16"/>
      <c r="AA32" s="16"/>
      <c r="AB32" s="16"/>
      <c r="AD32" s="22" t="str">
        <f t="shared" si="4"/>
        <v/>
      </c>
      <c r="AE32" s="16"/>
      <c r="AF32" s="34"/>
      <c r="AH32" s="22">
        <f t="shared" si="5"/>
        <v>100</v>
      </c>
      <c r="AI32" s="16">
        <v>2</v>
      </c>
      <c r="AJ32" s="34">
        <v>5982.6551620794562</v>
      </c>
      <c r="AK32" s="34"/>
      <c r="AL32" s="34"/>
      <c r="AM32" s="34"/>
      <c r="AN32" s="34"/>
      <c r="AO32" s="34"/>
    </row>
    <row r="33" spans="2:41" x14ac:dyDescent="0.3">
      <c r="B33" s="22">
        <f t="shared" si="3"/>
        <v>146</v>
      </c>
      <c r="C33" s="16">
        <v>1</v>
      </c>
      <c r="D33" s="23">
        <v>2080.44</v>
      </c>
      <c r="E33" s="23">
        <v>3968.6316093054706</v>
      </c>
      <c r="F33" s="16"/>
      <c r="G33" s="16"/>
      <c r="I33" s="16"/>
      <c r="J33" s="16"/>
      <c r="K33" s="16"/>
      <c r="L33" s="16"/>
      <c r="N33" s="85">
        <f t="shared" si="0"/>
        <v>3968.6316093054706</v>
      </c>
      <c r="O33" s="85">
        <f t="shared" si="1"/>
        <v>2645</v>
      </c>
      <c r="P33" s="85">
        <f t="shared" si="2"/>
        <v>725</v>
      </c>
      <c r="V33" s="16"/>
      <c r="W33" s="16"/>
      <c r="AA33" s="16"/>
      <c r="AB33" s="16"/>
      <c r="AD33" s="22" t="str">
        <f t="shared" si="4"/>
        <v/>
      </c>
      <c r="AE33" s="16"/>
      <c r="AF33" s="34"/>
      <c r="AH33" s="22">
        <f t="shared" si="5"/>
        <v>102</v>
      </c>
      <c r="AI33" s="16">
        <v>2</v>
      </c>
      <c r="AJ33" s="34">
        <v>6633.0331221099923</v>
      </c>
      <c r="AK33" s="34"/>
      <c r="AL33" s="34"/>
      <c r="AM33" s="34"/>
      <c r="AN33" s="34"/>
      <c r="AO33" s="34"/>
    </row>
    <row r="34" spans="2:41" x14ac:dyDescent="0.3">
      <c r="B34" s="22">
        <f t="shared" si="3"/>
        <v>167</v>
      </c>
      <c r="C34" s="16">
        <v>21</v>
      </c>
      <c r="D34" s="23">
        <v>2846.8357142857144</v>
      </c>
      <c r="E34" s="23">
        <v>4046.1399374593798</v>
      </c>
      <c r="F34" s="16"/>
      <c r="G34" s="16"/>
      <c r="I34" s="16"/>
      <c r="J34" s="16"/>
      <c r="K34" s="16"/>
      <c r="L34" s="16"/>
      <c r="N34" s="85">
        <f t="shared" si="0"/>
        <v>84968.938686646972</v>
      </c>
      <c r="O34" s="85">
        <f t="shared" si="1"/>
        <v>55545</v>
      </c>
      <c r="P34" s="85">
        <f t="shared" si="2"/>
        <v>15225</v>
      </c>
      <c r="V34" s="16"/>
      <c r="W34" s="16"/>
      <c r="AA34" s="16"/>
      <c r="AB34" s="16"/>
      <c r="AD34" s="22" t="str">
        <f t="shared" si="4"/>
        <v/>
      </c>
      <c r="AE34" s="16"/>
      <c r="AF34" s="34"/>
      <c r="AH34" s="22">
        <f t="shared" si="5"/>
        <v>131</v>
      </c>
      <c r="AI34" s="16">
        <v>29</v>
      </c>
      <c r="AJ34" s="34">
        <v>8424.3607288023359</v>
      </c>
      <c r="AK34" s="34"/>
      <c r="AL34" s="34"/>
      <c r="AM34" s="34"/>
      <c r="AN34" s="34"/>
      <c r="AO34" s="34"/>
    </row>
    <row r="35" spans="2:41" x14ac:dyDescent="0.3">
      <c r="B35" s="22">
        <f t="shared" si="3"/>
        <v>174</v>
      </c>
      <c r="C35" s="16">
        <v>7</v>
      </c>
      <c r="D35" s="23">
        <v>2367.2314285714283</v>
      </c>
      <c r="E35" s="23">
        <v>4131.699400033428</v>
      </c>
      <c r="F35" s="16"/>
      <c r="G35" s="16"/>
      <c r="I35" s="16"/>
      <c r="J35" s="16"/>
      <c r="K35" s="16"/>
      <c r="L35" s="16"/>
      <c r="N35" s="85">
        <f t="shared" si="0"/>
        <v>28921.895800233997</v>
      </c>
      <c r="O35" s="85">
        <f t="shared" si="1"/>
        <v>18515</v>
      </c>
      <c r="P35" s="85">
        <f t="shared" si="2"/>
        <v>5075</v>
      </c>
      <c r="V35" s="16"/>
      <c r="W35" s="16"/>
      <c r="AA35" s="16"/>
      <c r="AB35" s="16"/>
      <c r="AD35" s="22" t="str">
        <f t="shared" si="4"/>
        <v/>
      </c>
      <c r="AE35" s="16"/>
      <c r="AF35" s="34"/>
      <c r="AH35" s="22">
        <f t="shared" si="5"/>
        <v>133</v>
      </c>
      <c r="AI35" s="16">
        <v>2</v>
      </c>
      <c r="AJ35" s="34">
        <v>9745.3018909108141</v>
      </c>
      <c r="AK35" s="34"/>
      <c r="AL35" s="34"/>
      <c r="AM35" s="34"/>
      <c r="AN35" s="34"/>
      <c r="AO35" s="34"/>
    </row>
    <row r="36" spans="2:41" x14ac:dyDescent="0.3">
      <c r="B36" s="22">
        <f t="shared" si="3"/>
        <v>176</v>
      </c>
      <c r="C36" s="16">
        <v>2</v>
      </c>
      <c r="D36" s="23">
        <v>2123.8000000000002</v>
      </c>
      <c r="E36" s="23">
        <v>4225.9090464815354</v>
      </c>
      <c r="F36" s="16"/>
      <c r="G36" s="16"/>
      <c r="I36" s="16"/>
      <c r="J36" s="16"/>
      <c r="K36" s="16"/>
      <c r="L36" s="16"/>
      <c r="N36" s="85">
        <f t="shared" si="0"/>
        <v>8451.8180929630707</v>
      </c>
      <c r="O36" s="85">
        <f t="shared" si="1"/>
        <v>5290</v>
      </c>
      <c r="P36" s="85">
        <f t="shared" si="2"/>
        <v>1450</v>
      </c>
      <c r="V36" s="16"/>
      <c r="W36" s="16"/>
      <c r="AA36" s="16"/>
      <c r="AB36" s="16"/>
      <c r="AD36" s="22" t="str">
        <f t="shared" si="4"/>
        <v/>
      </c>
      <c r="AE36" s="16"/>
      <c r="AF36" s="34"/>
      <c r="AH36" s="22" t="str">
        <f t="shared" si="5"/>
        <v/>
      </c>
      <c r="AI36" s="16"/>
      <c r="AJ36" s="34"/>
      <c r="AK36" s="34"/>
      <c r="AL36" s="34"/>
      <c r="AM36" s="34"/>
      <c r="AN36" s="34"/>
      <c r="AO36" s="34"/>
    </row>
    <row r="37" spans="2:41" x14ac:dyDescent="0.3">
      <c r="B37" s="22">
        <f t="shared" si="3"/>
        <v>178</v>
      </c>
      <c r="C37" s="16">
        <v>2</v>
      </c>
      <c r="D37" s="23">
        <v>2494.63</v>
      </c>
      <c r="E37" s="23">
        <v>4354.0572965970941</v>
      </c>
      <c r="F37" s="16"/>
      <c r="G37" s="16"/>
      <c r="I37" s="16"/>
      <c r="J37" s="16"/>
      <c r="K37" s="16"/>
      <c r="L37" s="16"/>
      <c r="N37" s="85">
        <f t="shared" si="0"/>
        <v>8708.1145931941883</v>
      </c>
      <c r="O37" s="85">
        <f t="shared" si="1"/>
        <v>5290</v>
      </c>
      <c r="P37" s="85">
        <f t="shared" si="2"/>
        <v>1450</v>
      </c>
      <c r="V37" s="16"/>
      <c r="W37" s="16"/>
      <c r="AA37" s="16"/>
      <c r="AB37" s="16"/>
      <c r="AD37" s="22" t="str">
        <f t="shared" si="4"/>
        <v/>
      </c>
      <c r="AE37" s="16"/>
      <c r="AF37" s="34"/>
      <c r="AH37" s="22" t="str">
        <f t="shared" si="5"/>
        <v/>
      </c>
      <c r="AI37" s="16"/>
      <c r="AJ37" s="34"/>
      <c r="AK37" s="34"/>
      <c r="AL37" s="34"/>
      <c r="AM37" s="34"/>
      <c r="AN37" s="34"/>
      <c r="AO37" s="34"/>
    </row>
    <row r="38" spans="2:41" x14ac:dyDescent="0.3">
      <c r="B38" s="22">
        <f t="shared" si="3"/>
        <v>179</v>
      </c>
      <c r="C38" s="16">
        <v>1</v>
      </c>
      <c r="D38" s="23">
        <v>2281.61</v>
      </c>
      <c r="E38" s="23">
        <v>4539.9172895483262</v>
      </c>
      <c r="F38" s="16"/>
      <c r="G38" s="16"/>
      <c r="I38" s="16"/>
      <c r="J38" s="16"/>
      <c r="K38" s="16"/>
      <c r="L38" s="16"/>
      <c r="N38" s="85">
        <f t="shared" si="0"/>
        <v>4539.9172895483262</v>
      </c>
      <c r="O38" s="85">
        <f t="shared" si="1"/>
        <v>2645</v>
      </c>
      <c r="P38" s="85">
        <f t="shared" si="2"/>
        <v>725</v>
      </c>
      <c r="V38" s="16"/>
      <c r="W38" s="16"/>
      <c r="AA38" s="16"/>
      <c r="AB38" s="16"/>
      <c r="AD38" s="22" t="str">
        <f t="shared" si="4"/>
        <v/>
      </c>
      <c r="AE38" s="16"/>
      <c r="AF38" s="34"/>
      <c r="AH38" s="22" t="str">
        <f t="shared" si="5"/>
        <v/>
      </c>
      <c r="AI38" s="16"/>
      <c r="AJ38" s="34"/>
      <c r="AK38" s="34"/>
      <c r="AL38" s="34"/>
      <c r="AM38" s="34"/>
      <c r="AN38" s="34"/>
      <c r="AO38" s="34"/>
    </row>
    <row r="39" spans="2:41" x14ac:dyDescent="0.3">
      <c r="B39" s="22">
        <f t="shared" si="3"/>
        <v>183</v>
      </c>
      <c r="C39" s="16">
        <v>4</v>
      </c>
      <c r="D39" s="23">
        <v>3311.1</v>
      </c>
      <c r="E39" s="23">
        <v>4705.9877321664026</v>
      </c>
      <c r="F39" s="16"/>
      <c r="G39" s="16"/>
      <c r="I39" s="16"/>
      <c r="J39" s="16"/>
      <c r="K39" s="16"/>
      <c r="L39" s="16"/>
      <c r="N39" s="85">
        <f t="shared" si="0"/>
        <v>18823.95092866561</v>
      </c>
      <c r="O39" s="85">
        <f t="shared" si="1"/>
        <v>10580</v>
      </c>
      <c r="P39" s="85">
        <f t="shared" si="2"/>
        <v>2900</v>
      </c>
      <c r="V39" s="16"/>
      <c r="W39" s="16"/>
      <c r="AA39" s="16"/>
      <c r="AB39" s="16"/>
      <c r="AD39" s="22" t="str">
        <f t="shared" si="4"/>
        <v/>
      </c>
      <c r="AE39" s="16"/>
      <c r="AF39" s="34"/>
      <c r="AH39" s="22" t="str">
        <f t="shared" si="5"/>
        <v/>
      </c>
      <c r="AI39" s="16"/>
      <c r="AJ39" s="34"/>
      <c r="AK39" s="34"/>
      <c r="AL39" s="34"/>
      <c r="AM39" s="34"/>
      <c r="AN39" s="34"/>
      <c r="AO39" s="34"/>
    </row>
    <row r="40" spans="2:41" x14ac:dyDescent="0.3">
      <c r="B40" s="22">
        <f t="shared" si="3"/>
        <v>184</v>
      </c>
      <c r="C40" s="16">
        <v>1</v>
      </c>
      <c r="D40" s="23">
        <v>2576.5300000000002</v>
      </c>
      <c r="E40" s="23">
        <v>4721.556003794055</v>
      </c>
      <c r="F40" s="16"/>
      <c r="G40" s="16"/>
      <c r="I40" s="16"/>
      <c r="J40" s="16"/>
      <c r="K40" s="16"/>
      <c r="L40" s="16"/>
      <c r="N40" s="85">
        <f t="shared" si="0"/>
        <v>4721.556003794055</v>
      </c>
      <c r="O40" s="85">
        <f t="shared" si="1"/>
        <v>2645</v>
      </c>
      <c r="P40" s="85">
        <f t="shared" si="2"/>
        <v>725</v>
      </c>
      <c r="V40" s="16"/>
      <c r="W40" s="16"/>
      <c r="AA40" s="16"/>
      <c r="AB40" s="16"/>
      <c r="AD40" s="22" t="str">
        <f t="shared" si="4"/>
        <v/>
      </c>
      <c r="AE40" s="16"/>
      <c r="AF40" s="34"/>
      <c r="AH40" s="22" t="str">
        <f t="shared" si="5"/>
        <v/>
      </c>
      <c r="AI40" s="16"/>
      <c r="AJ40" s="34"/>
      <c r="AK40" s="34"/>
      <c r="AL40" s="34"/>
      <c r="AM40" s="34"/>
      <c r="AN40" s="34"/>
      <c r="AO40" s="34"/>
    </row>
    <row r="41" spans="2:41" x14ac:dyDescent="0.3">
      <c r="B41" s="22">
        <f t="shared" si="3"/>
        <v>185</v>
      </c>
      <c r="C41" s="16">
        <v>1</v>
      </c>
      <c r="D41" s="23">
        <v>2599.41</v>
      </c>
      <c r="E41" s="23">
        <v>4763.4841790401442</v>
      </c>
      <c r="F41" s="16"/>
      <c r="G41" s="16"/>
      <c r="I41" s="16"/>
      <c r="J41" s="16"/>
      <c r="K41" s="16"/>
      <c r="L41" s="16"/>
      <c r="N41" s="85">
        <f t="shared" si="0"/>
        <v>4763.4841790401442</v>
      </c>
      <c r="O41" s="85">
        <f t="shared" si="1"/>
        <v>2645</v>
      </c>
      <c r="P41" s="85">
        <f t="shared" si="2"/>
        <v>725</v>
      </c>
      <c r="V41" s="16"/>
      <c r="W41" s="16"/>
      <c r="AA41" s="16"/>
      <c r="AB41" s="16"/>
      <c r="AD41" s="22" t="str">
        <f t="shared" si="4"/>
        <v/>
      </c>
      <c r="AE41" s="16"/>
      <c r="AF41" s="34"/>
      <c r="AH41" s="22" t="str">
        <f t="shared" si="5"/>
        <v/>
      </c>
      <c r="AI41" s="16"/>
      <c r="AJ41" s="34"/>
      <c r="AK41" s="34"/>
      <c r="AL41" s="34"/>
      <c r="AM41" s="34"/>
      <c r="AN41" s="34"/>
      <c r="AO41" s="34"/>
    </row>
    <row r="42" spans="2:41" x14ac:dyDescent="0.3">
      <c r="B42" s="22">
        <f t="shared" si="3"/>
        <v>186</v>
      </c>
      <c r="C42" s="16">
        <v>1</v>
      </c>
      <c r="D42" s="23">
        <v>2884.5</v>
      </c>
      <c r="E42" s="23">
        <v>5285.9187717371624</v>
      </c>
      <c r="F42" s="16"/>
      <c r="G42" s="16"/>
      <c r="I42" s="16"/>
      <c r="J42" s="16"/>
      <c r="K42" s="16"/>
      <c r="L42" s="16"/>
      <c r="N42" s="85">
        <f t="shared" si="0"/>
        <v>5285.9187717371624</v>
      </c>
      <c r="O42" s="85">
        <f t="shared" si="1"/>
        <v>2645</v>
      </c>
      <c r="P42" s="85">
        <f t="shared" si="2"/>
        <v>725</v>
      </c>
      <c r="V42" s="16"/>
      <c r="W42" s="16"/>
      <c r="AA42" s="16"/>
      <c r="AB42" s="16"/>
      <c r="AD42" s="22" t="str">
        <f t="shared" si="4"/>
        <v/>
      </c>
      <c r="AE42" s="16"/>
      <c r="AF42" s="34"/>
      <c r="AH42" s="22" t="str">
        <f t="shared" si="5"/>
        <v/>
      </c>
      <c r="AI42" s="16"/>
      <c r="AJ42" s="34"/>
      <c r="AK42" s="34"/>
      <c r="AL42" s="34"/>
      <c r="AM42" s="34"/>
      <c r="AN42" s="34"/>
      <c r="AO42" s="34"/>
    </row>
    <row r="43" spans="2:41" x14ac:dyDescent="0.3">
      <c r="B43" s="22">
        <f t="shared" si="3"/>
        <v>187</v>
      </c>
      <c r="C43" s="16">
        <v>1</v>
      </c>
      <c r="D43" s="23">
        <v>2667.61</v>
      </c>
      <c r="E43" s="23">
        <v>5307.974965384974</v>
      </c>
      <c r="F43" s="16"/>
      <c r="G43" s="16"/>
      <c r="I43" s="16"/>
      <c r="J43" s="16"/>
      <c r="K43" s="16"/>
      <c r="L43" s="16"/>
      <c r="N43" s="85">
        <f t="shared" si="0"/>
        <v>5307.974965384974</v>
      </c>
      <c r="O43" s="85">
        <f t="shared" si="1"/>
        <v>2645</v>
      </c>
      <c r="P43" s="85">
        <f t="shared" si="2"/>
        <v>725</v>
      </c>
      <c r="V43" s="16"/>
      <c r="W43" s="16"/>
      <c r="AA43" s="16"/>
      <c r="AB43" s="16"/>
      <c r="AD43" s="22" t="str">
        <f t="shared" si="4"/>
        <v/>
      </c>
      <c r="AE43" s="16"/>
      <c r="AF43" s="34"/>
      <c r="AH43" s="22" t="str">
        <f t="shared" si="5"/>
        <v/>
      </c>
      <c r="AI43" s="16"/>
      <c r="AJ43" s="34"/>
      <c r="AK43" s="34"/>
      <c r="AL43" s="34"/>
      <c r="AM43" s="34"/>
      <c r="AN43" s="34"/>
      <c r="AO43" s="34"/>
    </row>
    <row r="44" spans="2:41" x14ac:dyDescent="0.3">
      <c r="B44" s="22">
        <f t="shared" si="3"/>
        <v>189</v>
      </c>
      <c r="C44" s="16">
        <v>2</v>
      </c>
      <c r="D44" s="23">
        <v>3427.7249999999999</v>
      </c>
      <c r="E44" s="23">
        <v>5982.6551620794562</v>
      </c>
      <c r="F44" s="16"/>
      <c r="G44" s="16"/>
      <c r="I44" s="16"/>
      <c r="J44" s="16"/>
      <c r="K44" s="16"/>
      <c r="L44" s="16"/>
      <c r="N44" s="85">
        <f t="shared" si="0"/>
        <v>11965.310324158912</v>
      </c>
      <c r="O44" s="85">
        <f t="shared" si="1"/>
        <v>5290</v>
      </c>
      <c r="P44" s="85">
        <f t="shared" si="2"/>
        <v>1450</v>
      </c>
      <c r="V44" s="16"/>
      <c r="W44" s="16"/>
      <c r="AA44" s="16"/>
      <c r="AB44" s="16"/>
      <c r="AD44" s="22" t="str">
        <f t="shared" si="4"/>
        <v/>
      </c>
      <c r="AE44" s="16"/>
      <c r="AF44" s="34"/>
      <c r="AH44" s="22" t="str">
        <f t="shared" si="5"/>
        <v/>
      </c>
      <c r="AI44" s="16"/>
      <c r="AJ44" s="34"/>
      <c r="AK44" s="34"/>
      <c r="AL44" s="34"/>
      <c r="AM44" s="34"/>
      <c r="AN44" s="34"/>
      <c r="AO44" s="34"/>
    </row>
    <row r="45" spans="2:41" x14ac:dyDescent="0.3">
      <c r="B45" s="22">
        <f t="shared" si="3"/>
        <v>191</v>
      </c>
      <c r="C45" s="16">
        <v>2</v>
      </c>
      <c r="D45" s="23">
        <v>3800.355</v>
      </c>
      <c r="E45" s="23">
        <v>6633.0331221099923</v>
      </c>
      <c r="F45" s="16"/>
      <c r="G45" s="16"/>
      <c r="I45" s="16"/>
      <c r="J45" s="16"/>
      <c r="K45" s="16"/>
      <c r="L45" s="16"/>
      <c r="N45" s="85">
        <f t="shared" si="0"/>
        <v>13266.066244219985</v>
      </c>
      <c r="O45" s="85">
        <f t="shared" si="1"/>
        <v>5290</v>
      </c>
      <c r="P45" s="85">
        <f t="shared" si="2"/>
        <v>1450</v>
      </c>
      <c r="V45" s="16"/>
      <c r="W45" s="16"/>
      <c r="AA45" s="16"/>
      <c r="AB45" s="16"/>
      <c r="AD45" s="22" t="str">
        <f t="shared" si="4"/>
        <v/>
      </c>
      <c r="AE45" s="16"/>
      <c r="AF45" s="34"/>
      <c r="AH45" s="22" t="str">
        <f t="shared" si="5"/>
        <v/>
      </c>
      <c r="AI45" s="16"/>
      <c r="AJ45" s="34"/>
      <c r="AK45" s="34"/>
      <c r="AL45" s="34"/>
      <c r="AM45" s="34"/>
      <c r="AN45" s="34"/>
      <c r="AO45" s="34"/>
    </row>
    <row r="46" spans="2:41" x14ac:dyDescent="0.3">
      <c r="B46" s="22">
        <f t="shared" si="3"/>
        <v>194</v>
      </c>
      <c r="C46" s="16">
        <v>3</v>
      </c>
      <c r="D46" s="23">
        <v>3534.3833333333332</v>
      </c>
      <c r="E46" s="23">
        <v>6742.1629155703113</v>
      </c>
      <c r="F46" s="16"/>
      <c r="G46" s="16"/>
      <c r="I46" s="16"/>
      <c r="J46" s="16"/>
      <c r="K46" s="16"/>
      <c r="L46" s="16"/>
      <c r="N46" s="85">
        <f t="shared" si="0"/>
        <v>20226.488746710933</v>
      </c>
      <c r="O46" s="85">
        <f t="shared" si="1"/>
        <v>7935</v>
      </c>
      <c r="P46" s="85">
        <f t="shared" si="2"/>
        <v>2175</v>
      </c>
      <c r="V46" s="16"/>
      <c r="W46" s="16"/>
      <c r="AA46" s="16"/>
      <c r="AB46" s="16"/>
      <c r="AD46" s="22" t="str">
        <f t="shared" si="4"/>
        <v/>
      </c>
      <c r="AE46" s="16"/>
      <c r="AF46" s="34"/>
      <c r="AH46" s="22" t="str">
        <f t="shared" si="5"/>
        <v/>
      </c>
      <c r="AI46" s="16"/>
      <c r="AJ46" s="34"/>
      <c r="AK46" s="34"/>
      <c r="AL46" s="34"/>
      <c r="AM46" s="34"/>
      <c r="AN46" s="34"/>
      <c r="AO46" s="34"/>
    </row>
    <row r="47" spans="2:41" x14ac:dyDescent="0.3">
      <c r="B47" s="22">
        <f t="shared" si="3"/>
        <v>210</v>
      </c>
      <c r="C47" s="16">
        <v>16</v>
      </c>
      <c r="D47" s="23">
        <v>3657.53125</v>
      </c>
      <c r="E47" s="23">
        <v>6977.0789500166075</v>
      </c>
      <c r="F47" s="16"/>
      <c r="G47" s="16"/>
      <c r="I47" s="16"/>
      <c r="J47" s="16"/>
      <c r="K47" s="16"/>
      <c r="L47" s="16"/>
      <c r="N47" s="85">
        <f t="shared" si="0"/>
        <v>111633.26320026572</v>
      </c>
      <c r="O47" s="85">
        <f t="shared" si="1"/>
        <v>42320</v>
      </c>
      <c r="P47" s="85">
        <f t="shared" si="2"/>
        <v>11600</v>
      </c>
      <c r="V47" s="16"/>
      <c r="W47" s="16"/>
      <c r="AA47" s="16"/>
      <c r="AB47" s="16"/>
      <c r="AD47" s="22" t="str">
        <f t="shared" si="4"/>
        <v/>
      </c>
      <c r="AE47" s="16"/>
      <c r="AF47" s="34"/>
      <c r="AH47" s="22" t="str">
        <f t="shared" si="5"/>
        <v/>
      </c>
      <c r="AI47" s="16"/>
      <c r="AJ47" s="34"/>
      <c r="AK47" s="34"/>
      <c r="AL47" s="34"/>
      <c r="AM47" s="34"/>
      <c r="AN47" s="34"/>
      <c r="AO47" s="34"/>
    </row>
    <row r="48" spans="2:41" x14ac:dyDescent="0.3">
      <c r="B48" s="22">
        <f t="shared" si="3"/>
        <v>239</v>
      </c>
      <c r="C48" s="16">
        <v>29</v>
      </c>
      <c r="D48" s="23">
        <v>4597.1324137931033</v>
      </c>
      <c r="E48" s="23">
        <v>8424.3607288023359</v>
      </c>
      <c r="F48" s="16"/>
      <c r="G48" s="16"/>
      <c r="I48" s="16"/>
      <c r="J48" s="16"/>
      <c r="K48" s="16"/>
      <c r="L48" s="16"/>
      <c r="N48" s="85">
        <f t="shared" si="0"/>
        <v>244306.46113526775</v>
      </c>
      <c r="O48" s="85">
        <f t="shared" si="1"/>
        <v>76705</v>
      </c>
      <c r="P48" s="85">
        <f t="shared" si="2"/>
        <v>21025</v>
      </c>
      <c r="V48" s="16"/>
      <c r="W48" s="16"/>
      <c r="AA48" s="16"/>
      <c r="AB48" s="16"/>
      <c r="AD48" s="22" t="str">
        <f t="shared" si="4"/>
        <v/>
      </c>
      <c r="AE48" s="16"/>
      <c r="AF48" s="34"/>
      <c r="AH48" s="22" t="str">
        <f t="shared" si="5"/>
        <v/>
      </c>
      <c r="AI48" s="16"/>
      <c r="AJ48" s="34"/>
      <c r="AK48" s="34"/>
      <c r="AL48" s="34"/>
      <c r="AM48" s="34"/>
      <c r="AN48" s="34"/>
      <c r="AO48" s="34"/>
    </row>
    <row r="49" spans="2:41" x14ac:dyDescent="0.3">
      <c r="B49" s="22">
        <f t="shared" si="3"/>
        <v>243</v>
      </c>
      <c r="C49" s="16">
        <v>4</v>
      </c>
      <c r="D49" s="23">
        <v>4697.2075000000004</v>
      </c>
      <c r="E49" s="23">
        <v>9651.404724220858</v>
      </c>
      <c r="F49" s="16"/>
      <c r="G49" s="16"/>
      <c r="I49" s="16"/>
      <c r="J49" s="16"/>
      <c r="K49" s="16"/>
      <c r="L49" s="16"/>
      <c r="N49" s="85">
        <f t="shared" si="0"/>
        <v>38605.618896883432</v>
      </c>
      <c r="O49" s="85">
        <f t="shared" si="1"/>
        <v>10580</v>
      </c>
      <c r="P49" s="85">
        <f t="shared" si="2"/>
        <v>2900</v>
      </c>
      <c r="V49" s="16"/>
      <c r="W49" s="16"/>
      <c r="AA49" s="16"/>
      <c r="AB49" s="16"/>
      <c r="AD49" s="22" t="str">
        <f t="shared" si="4"/>
        <v/>
      </c>
      <c r="AE49" s="16"/>
      <c r="AF49" s="34"/>
      <c r="AH49" s="22" t="str">
        <f t="shared" si="5"/>
        <v/>
      </c>
      <c r="AI49" s="16"/>
      <c r="AJ49" s="34"/>
      <c r="AK49" s="34"/>
      <c r="AL49" s="34"/>
      <c r="AM49" s="34"/>
      <c r="AN49" s="34"/>
      <c r="AO49" s="34"/>
    </row>
    <row r="50" spans="2:41" x14ac:dyDescent="0.3">
      <c r="B50" s="22">
        <f t="shared" si="3"/>
        <v>245</v>
      </c>
      <c r="C50" s="16">
        <v>2</v>
      </c>
      <c r="D50" s="23">
        <v>5583.51</v>
      </c>
      <c r="E50" s="23">
        <v>9745.3018909108141</v>
      </c>
      <c r="F50" s="16"/>
      <c r="G50" s="16"/>
      <c r="I50" s="16"/>
      <c r="J50" s="16"/>
      <c r="K50" s="16"/>
      <c r="L50" s="16"/>
      <c r="N50" s="85">
        <f t="shared" si="0"/>
        <v>19490.603781821628</v>
      </c>
      <c r="O50" s="85">
        <f t="shared" si="1"/>
        <v>5290</v>
      </c>
      <c r="P50" s="85">
        <f t="shared" si="2"/>
        <v>1450</v>
      </c>
      <c r="V50" s="16"/>
      <c r="W50" s="16"/>
      <c r="AA50" s="16"/>
      <c r="AB50" s="16"/>
      <c r="AD50" s="22" t="str">
        <f t="shared" si="4"/>
        <v/>
      </c>
      <c r="AE50" s="16"/>
      <c r="AF50" s="34"/>
      <c r="AH50" s="22" t="str">
        <f t="shared" si="5"/>
        <v/>
      </c>
      <c r="AI50" s="16"/>
      <c r="AJ50" s="34"/>
      <c r="AK50" s="34"/>
      <c r="AL50" s="34"/>
      <c r="AM50" s="34"/>
      <c r="AN50" s="34"/>
      <c r="AO50" s="34"/>
    </row>
    <row r="51" spans="2:41" x14ac:dyDescent="0.3">
      <c r="B51" s="22">
        <f t="shared" si="3"/>
        <v>248</v>
      </c>
      <c r="C51" s="16">
        <v>3</v>
      </c>
      <c r="D51" s="23">
        <v>5023.72</v>
      </c>
      <c r="E51" s="23">
        <v>10322.293605543891</v>
      </c>
      <c r="F51" s="16"/>
      <c r="G51" s="16"/>
      <c r="I51" s="16"/>
      <c r="J51" s="16"/>
      <c r="K51" s="16"/>
      <c r="L51" s="16"/>
      <c r="N51" s="85">
        <f t="shared" si="0"/>
        <v>30966.880816631674</v>
      </c>
      <c r="O51" s="85">
        <f t="shared" si="1"/>
        <v>7935</v>
      </c>
      <c r="P51" s="85">
        <f t="shared" si="2"/>
        <v>2175</v>
      </c>
      <c r="V51" s="16"/>
      <c r="W51" s="16"/>
      <c r="AA51" s="16"/>
      <c r="AB51" s="16"/>
      <c r="AD51" s="22" t="str">
        <f t="shared" si="4"/>
        <v/>
      </c>
      <c r="AE51" s="16"/>
      <c r="AF51" s="34"/>
      <c r="AH51" s="22" t="str">
        <f t="shared" si="5"/>
        <v/>
      </c>
      <c r="AI51" s="16"/>
      <c r="AJ51" s="34"/>
      <c r="AK51" s="34"/>
      <c r="AL51" s="34"/>
      <c r="AM51" s="34"/>
      <c r="AN51" s="34"/>
      <c r="AO51" s="34"/>
    </row>
    <row r="52" spans="2:41" x14ac:dyDescent="0.3">
      <c r="B52" s="22">
        <f t="shared" si="3"/>
        <v>249</v>
      </c>
      <c r="C52" s="16">
        <v>1</v>
      </c>
      <c r="D52" s="23">
        <v>5709.48</v>
      </c>
      <c r="E52" s="23">
        <v>11360.647510455501</v>
      </c>
      <c r="F52" s="16"/>
      <c r="G52" s="16"/>
      <c r="I52" s="16"/>
      <c r="J52" s="16"/>
      <c r="K52" s="16"/>
      <c r="L52" s="16"/>
      <c r="N52" s="85">
        <f t="shared" si="0"/>
        <v>11360.647510455501</v>
      </c>
      <c r="O52" s="85">
        <f t="shared" si="1"/>
        <v>2645</v>
      </c>
      <c r="P52" s="85">
        <f t="shared" si="2"/>
        <v>725</v>
      </c>
      <c r="V52" s="16"/>
      <c r="W52" s="16"/>
      <c r="AA52" s="16"/>
      <c r="AB52" s="16"/>
      <c r="AD52" s="22" t="str">
        <f t="shared" si="4"/>
        <v/>
      </c>
      <c r="AE52" s="16"/>
      <c r="AF52" s="34"/>
      <c r="AH52" s="22" t="str">
        <f t="shared" si="5"/>
        <v/>
      </c>
      <c r="AI52" s="16"/>
      <c r="AJ52" s="34"/>
      <c r="AK52" s="34"/>
      <c r="AL52" s="34"/>
      <c r="AM52" s="34"/>
      <c r="AN52" s="34"/>
      <c r="AO52" s="34"/>
    </row>
    <row r="53" spans="2:41" x14ac:dyDescent="0.3">
      <c r="B53" s="22">
        <f t="shared" si="3"/>
        <v>250</v>
      </c>
      <c r="C53" s="16">
        <v>1</v>
      </c>
      <c r="D53" s="23">
        <v>6625.2</v>
      </c>
      <c r="E53" s="23">
        <v>12638.181412571668</v>
      </c>
      <c r="F53" s="16"/>
      <c r="G53" s="16"/>
      <c r="I53" s="16"/>
      <c r="J53" s="16"/>
      <c r="K53" s="16"/>
      <c r="L53" s="16"/>
      <c r="N53" s="85">
        <f t="shared" si="0"/>
        <v>12638.181412571668</v>
      </c>
      <c r="O53" s="85">
        <f t="shared" si="1"/>
        <v>2645</v>
      </c>
      <c r="P53" s="85">
        <f t="shared" si="2"/>
        <v>725</v>
      </c>
      <c r="V53" s="16"/>
      <c r="W53" s="16"/>
      <c r="AA53" s="16"/>
      <c r="AB53" s="16"/>
      <c r="AD53" s="22" t="str">
        <f t="shared" si="4"/>
        <v/>
      </c>
      <c r="AE53" s="16"/>
      <c r="AF53" s="34"/>
      <c r="AH53" s="22" t="str">
        <f t="shared" si="5"/>
        <v/>
      </c>
      <c r="AI53" s="16"/>
      <c r="AJ53" s="34"/>
      <c r="AK53" s="34"/>
      <c r="AL53" s="34"/>
      <c r="AM53" s="34"/>
      <c r="AN53" s="34"/>
      <c r="AO53" s="34"/>
    </row>
    <row r="54" spans="2:41" x14ac:dyDescent="0.3">
      <c r="B54" s="22">
        <f t="shared" si="3"/>
        <v>251</v>
      </c>
      <c r="C54" s="16">
        <v>1</v>
      </c>
      <c r="D54" s="23">
        <v>6879.16</v>
      </c>
      <c r="E54" s="23">
        <v>13122.633587832295</v>
      </c>
      <c r="F54" s="16"/>
      <c r="G54" s="16"/>
      <c r="I54" s="16"/>
      <c r="J54" s="16"/>
      <c r="K54" s="16"/>
      <c r="L54" s="16"/>
      <c r="N54" s="85">
        <f t="shared" si="0"/>
        <v>13122.633587832295</v>
      </c>
      <c r="O54" s="85">
        <f t="shared" si="1"/>
        <v>2645</v>
      </c>
      <c r="P54" s="85">
        <f t="shared" si="2"/>
        <v>725</v>
      </c>
      <c r="V54" s="16"/>
      <c r="W54" s="16"/>
      <c r="AA54" s="16"/>
      <c r="AB54" s="16"/>
      <c r="AD54" s="22" t="str">
        <f t="shared" si="4"/>
        <v/>
      </c>
      <c r="AE54" s="16"/>
      <c r="AF54" s="34"/>
      <c r="AH54" s="22" t="str">
        <f t="shared" si="5"/>
        <v/>
      </c>
      <c r="AI54" s="16"/>
      <c r="AJ54" s="34"/>
      <c r="AK54" s="34"/>
      <c r="AL54" s="34"/>
      <c r="AM54" s="34"/>
      <c r="AN54" s="34"/>
      <c r="AO54" s="34"/>
    </row>
    <row r="55" spans="2:41" x14ac:dyDescent="0.3">
      <c r="B55" s="22">
        <f t="shared" si="3"/>
        <v>254</v>
      </c>
      <c r="C55" s="16">
        <v>3</v>
      </c>
      <c r="D55" s="23">
        <v>9081.1200000000008</v>
      </c>
      <c r="E55" s="23">
        <v>18830.134812472508</v>
      </c>
      <c r="F55" s="16"/>
      <c r="G55" s="16"/>
      <c r="I55" s="16"/>
      <c r="J55" s="16"/>
      <c r="K55" s="16"/>
      <c r="L55" s="16"/>
      <c r="N55" s="85">
        <f t="shared" si="0"/>
        <v>56490.404437417528</v>
      </c>
      <c r="O55" s="85">
        <f t="shared" si="1"/>
        <v>7935</v>
      </c>
      <c r="P55" s="85">
        <f t="shared" si="2"/>
        <v>2175</v>
      </c>
      <c r="V55" s="16"/>
      <c r="W55" s="16"/>
      <c r="AA55" s="16"/>
      <c r="AB55" s="16"/>
      <c r="AD55" s="22" t="str">
        <f t="shared" si="4"/>
        <v/>
      </c>
      <c r="AE55" s="16"/>
      <c r="AF55" s="34"/>
      <c r="AH55" s="22" t="str">
        <f t="shared" si="5"/>
        <v/>
      </c>
      <c r="AI55" s="16"/>
      <c r="AJ55" s="34"/>
      <c r="AK55" s="34"/>
      <c r="AL55" s="34"/>
      <c r="AM55" s="34"/>
      <c r="AN55" s="34"/>
      <c r="AO55" s="34"/>
    </row>
    <row r="56" spans="2:41" x14ac:dyDescent="0.3">
      <c r="B56" s="22" t="str">
        <f t="shared" si="3"/>
        <v/>
      </c>
      <c r="C56" s="16"/>
      <c r="D56" s="23"/>
      <c r="E56" s="23"/>
      <c r="F56" s="16"/>
      <c r="G56" s="16"/>
      <c r="I56" s="16"/>
      <c r="J56" s="16"/>
      <c r="K56" s="16"/>
      <c r="L56" s="16"/>
      <c r="N56" s="85">
        <f t="shared" si="0"/>
        <v>0</v>
      </c>
      <c r="O56" s="85">
        <f t="shared" si="1"/>
        <v>0</v>
      </c>
      <c r="P56" s="85">
        <f t="shared" si="2"/>
        <v>0</v>
      </c>
      <c r="V56" s="16"/>
      <c r="W56" s="16"/>
      <c r="AA56" s="16"/>
      <c r="AB56" s="16"/>
      <c r="AD56" s="22" t="str">
        <f t="shared" si="4"/>
        <v/>
      </c>
      <c r="AE56" s="16"/>
      <c r="AF56" s="34"/>
      <c r="AH56" s="22" t="str">
        <f t="shared" si="5"/>
        <v/>
      </c>
      <c r="AI56" s="16"/>
      <c r="AJ56" s="34"/>
      <c r="AK56" s="34"/>
      <c r="AL56" s="34"/>
      <c r="AM56" s="34"/>
      <c r="AN56" s="34"/>
      <c r="AO56" s="34"/>
    </row>
    <row r="57" spans="2:41" x14ac:dyDescent="0.3">
      <c r="B57" s="22" t="str">
        <f t="shared" si="3"/>
        <v/>
      </c>
      <c r="C57" s="16"/>
      <c r="D57" s="23"/>
      <c r="E57" s="23"/>
      <c r="F57" s="16"/>
      <c r="G57" s="16"/>
      <c r="I57" s="16"/>
      <c r="J57" s="16"/>
      <c r="K57" s="16"/>
      <c r="L57" s="16"/>
      <c r="N57" s="85">
        <f t="shared" si="0"/>
        <v>0</v>
      </c>
      <c r="O57" s="85">
        <f t="shared" si="1"/>
        <v>0</v>
      </c>
      <c r="P57" s="85">
        <f t="shared" si="2"/>
        <v>0</v>
      </c>
      <c r="V57" s="16"/>
      <c r="W57" s="16"/>
      <c r="AA57" s="16"/>
      <c r="AB57" s="16"/>
      <c r="AD57" s="22" t="str">
        <f t="shared" si="4"/>
        <v/>
      </c>
      <c r="AE57" s="16"/>
      <c r="AF57" s="34"/>
      <c r="AH57" s="22" t="str">
        <f t="shared" si="5"/>
        <v/>
      </c>
      <c r="AI57" s="16"/>
      <c r="AJ57" s="34"/>
      <c r="AK57" s="34"/>
      <c r="AL57" s="34"/>
      <c r="AM57" s="34"/>
      <c r="AN57" s="34"/>
      <c r="AO57" s="34"/>
    </row>
    <row r="58" spans="2:41" x14ac:dyDescent="0.3">
      <c r="B58" s="22" t="str">
        <f t="shared" si="3"/>
        <v/>
      </c>
      <c r="C58" s="16"/>
      <c r="D58" s="23"/>
      <c r="E58" s="23"/>
      <c r="F58" s="16"/>
      <c r="G58" s="16"/>
      <c r="I58" s="16"/>
      <c r="J58" s="16"/>
      <c r="K58" s="16"/>
      <c r="L58" s="16"/>
      <c r="N58" s="85">
        <f t="shared" si="0"/>
        <v>0</v>
      </c>
      <c r="O58" s="85">
        <f t="shared" si="1"/>
        <v>0</v>
      </c>
      <c r="P58" s="85">
        <f t="shared" si="2"/>
        <v>0</v>
      </c>
      <c r="V58" s="16"/>
      <c r="W58" s="16"/>
      <c r="AA58" s="16"/>
      <c r="AB58" s="16"/>
      <c r="AD58" s="22" t="str">
        <f t="shared" si="4"/>
        <v/>
      </c>
      <c r="AE58" s="16"/>
      <c r="AF58" s="34"/>
      <c r="AH58" s="22" t="str">
        <f t="shared" si="5"/>
        <v/>
      </c>
      <c r="AI58" s="16"/>
      <c r="AJ58" s="34"/>
      <c r="AK58" s="34"/>
      <c r="AL58" s="34"/>
      <c r="AM58" s="34"/>
      <c r="AN58" s="34"/>
      <c r="AO58" s="34"/>
    </row>
    <row r="59" spans="2:41" x14ac:dyDescent="0.3">
      <c r="B59" s="22" t="str">
        <f t="shared" si="3"/>
        <v/>
      </c>
      <c r="C59" s="16"/>
      <c r="D59" s="23"/>
      <c r="E59" s="23"/>
      <c r="F59" s="16"/>
      <c r="G59" s="16"/>
      <c r="I59" s="16"/>
      <c r="J59" s="16"/>
      <c r="K59" s="16"/>
      <c r="L59" s="16"/>
      <c r="N59" s="85">
        <f t="shared" si="0"/>
        <v>0</v>
      </c>
      <c r="O59" s="85">
        <f t="shared" si="1"/>
        <v>0</v>
      </c>
      <c r="P59" s="85">
        <f t="shared" si="2"/>
        <v>0</v>
      </c>
      <c r="V59" s="16"/>
      <c r="W59" s="16"/>
      <c r="AA59" s="16"/>
      <c r="AB59" s="16"/>
      <c r="AD59" s="22" t="str">
        <f t="shared" si="4"/>
        <v/>
      </c>
      <c r="AE59" s="16"/>
      <c r="AF59" s="34"/>
      <c r="AH59" s="22" t="str">
        <f t="shared" si="5"/>
        <v/>
      </c>
      <c r="AI59" s="16"/>
      <c r="AJ59" s="34"/>
      <c r="AK59" s="34"/>
      <c r="AL59" s="34"/>
      <c r="AM59" s="34"/>
      <c r="AN59" s="34"/>
      <c r="AO59" s="34"/>
    </row>
    <row r="60" spans="2:41" x14ac:dyDescent="0.3">
      <c r="B60" s="22" t="str">
        <f t="shared" si="3"/>
        <v/>
      </c>
      <c r="C60" s="16"/>
      <c r="D60" s="23"/>
      <c r="E60" s="23"/>
      <c r="F60" s="16"/>
      <c r="G60" s="16"/>
      <c r="I60" s="16"/>
      <c r="J60" s="16"/>
      <c r="K60" s="16"/>
      <c r="L60" s="16"/>
      <c r="N60" s="85">
        <f t="shared" si="0"/>
        <v>0</v>
      </c>
      <c r="O60" s="85">
        <f t="shared" si="1"/>
        <v>0</v>
      </c>
      <c r="P60" s="85">
        <f t="shared" si="2"/>
        <v>0</v>
      </c>
      <c r="V60" s="16"/>
      <c r="W60" s="16"/>
      <c r="AA60" s="16"/>
      <c r="AB60" s="16"/>
      <c r="AD60" s="22" t="str">
        <f t="shared" si="4"/>
        <v/>
      </c>
      <c r="AE60" s="16"/>
      <c r="AF60" s="34"/>
      <c r="AH60" s="22" t="str">
        <f t="shared" si="5"/>
        <v/>
      </c>
      <c r="AI60" s="16"/>
      <c r="AJ60" s="34"/>
      <c r="AK60" s="34"/>
      <c r="AL60" s="34"/>
      <c r="AM60" s="34"/>
      <c r="AN60" s="34"/>
      <c r="AO60" s="34"/>
    </row>
    <row r="61" spans="2:41" x14ac:dyDescent="0.3">
      <c r="B61" s="22" t="str">
        <f t="shared" si="3"/>
        <v/>
      </c>
      <c r="C61" s="16"/>
      <c r="D61" s="23"/>
      <c r="E61" s="23"/>
      <c r="F61" s="16"/>
      <c r="G61" s="16"/>
      <c r="I61" s="16"/>
      <c r="J61" s="16"/>
      <c r="K61" s="16"/>
      <c r="L61" s="16"/>
      <c r="N61" s="85">
        <f t="shared" si="0"/>
        <v>0</v>
      </c>
      <c r="O61" s="85">
        <f t="shared" si="1"/>
        <v>0</v>
      </c>
      <c r="P61" s="85">
        <f t="shared" si="2"/>
        <v>0</v>
      </c>
      <c r="V61" s="16"/>
      <c r="W61" s="16"/>
      <c r="AA61" s="16"/>
      <c r="AB61" s="16"/>
      <c r="AD61" s="22" t="str">
        <f t="shared" si="4"/>
        <v/>
      </c>
      <c r="AE61" s="16"/>
      <c r="AF61" s="34"/>
      <c r="AH61" s="22" t="str">
        <f t="shared" si="5"/>
        <v/>
      </c>
      <c r="AI61" s="16"/>
      <c r="AJ61" s="34"/>
      <c r="AK61" s="34"/>
      <c r="AL61" s="34"/>
      <c r="AM61" s="34"/>
      <c r="AN61" s="34"/>
      <c r="AO61" s="34"/>
    </row>
    <row r="62" spans="2:41" x14ac:dyDescent="0.3">
      <c r="B62" s="22" t="str">
        <f t="shared" si="3"/>
        <v/>
      </c>
      <c r="C62" s="16"/>
      <c r="D62" s="23"/>
      <c r="E62" s="23"/>
      <c r="F62" s="16"/>
      <c r="G62" s="16"/>
      <c r="I62" s="16"/>
      <c r="J62" s="16"/>
      <c r="K62" s="16"/>
      <c r="L62" s="16"/>
      <c r="N62" s="85">
        <f t="shared" si="0"/>
        <v>0</v>
      </c>
      <c r="O62" s="85">
        <f t="shared" si="1"/>
        <v>0</v>
      </c>
      <c r="P62" s="85">
        <f t="shared" si="2"/>
        <v>0</v>
      </c>
      <c r="V62" s="16"/>
      <c r="W62" s="16"/>
      <c r="AA62" s="16"/>
      <c r="AB62" s="16"/>
      <c r="AD62" s="22" t="str">
        <f t="shared" si="4"/>
        <v/>
      </c>
      <c r="AE62" s="16"/>
      <c r="AF62" s="34"/>
      <c r="AH62" s="22" t="str">
        <f t="shared" si="5"/>
        <v/>
      </c>
      <c r="AI62" s="16"/>
      <c r="AJ62" s="34"/>
      <c r="AK62" s="34"/>
      <c r="AL62" s="34"/>
      <c r="AM62" s="34"/>
      <c r="AN62" s="34"/>
      <c r="AO62" s="34"/>
    </row>
    <row r="63" spans="2:41" x14ac:dyDescent="0.3">
      <c r="B63" s="22" t="str">
        <f t="shared" si="3"/>
        <v/>
      </c>
      <c r="C63" s="16"/>
      <c r="D63" s="23"/>
      <c r="E63" s="23"/>
      <c r="F63" s="16"/>
      <c r="G63" s="16"/>
      <c r="I63" s="16"/>
      <c r="J63" s="16"/>
      <c r="K63" s="16"/>
      <c r="L63" s="16"/>
      <c r="N63" s="85">
        <f t="shared" si="0"/>
        <v>0</v>
      </c>
      <c r="O63" s="85">
        <f t="shared" si="1"/>
        <v>0</v>
      </c>
      <c r="P63" s="85">
        <f t="shared" si="2"/>
        <v>0</v>
      </c>
      <c r="V63" s="16"/>
      <c r="W63" s="16"/>
      <c r="AA63" s="16"/>
      <c r="AB63" s="16"/>
      <c r="AD63" s="22" t="str">
        <f t="shared" si="4"/>
        <v/>
      </c>
      <c r="AE63" s="16"/>
      <c r="AF63" s="34"/>
      <c r="AH63" s="22" t="str">
        <f t="shared" si="5"/>
        <v/>
      </c>
      <c r="AI63" s="16"/>
      <c r="AJ63" s="34"/>
      <c r="AK63" s="34"/>
      <c r="AL63" s="34"/>
      <c r="AM63" s="34"/>
      <c r="AN63" s="34"/>
      <c r="AO63" s="34"/>
    </row>
    <row r="64" spans="2:41" x14ac:dyDescent="0.3">
      <c r="B64" s="22" t="str">
        <f t="shared" si="3"/>
        <v/>
      </c>
      <c r="C64" s="16"/>
      <c r="D64" s="23"/>
      <c r="E64" s="23"/>
      <c r="F64" s="16"/>
      <c r="G64" s="16"/>
      <c r="I64" s="16"/>
      <c r="J64" s="16"/>
      <c r="K64" s="16"/>
      <c r="L64" s="16"/>
      <c r="N64" s="85">
        <f t="shared" si="0"/>
        <v>0</v>
      </c>
      <c r="O64" s="85">
        <f t="shared" si="1"/>
        <v>0</v>
      </c>
      <c r="P64" s="85">
        <f t="shared" si="2"/>
        <v>0</v>
      </c>
      <c r="V64" s="16"/>
      <c r="W64" s="16"/>
      <c r="AA64" s="16"/>
      <c r="AB64" s="16"/>
      <c r="AD64" s="22" t="str">
        <f t="shared" si="4"/>
        <v/>
      </c>
      <c r="AE64" s="16"/>
      <c r="AF64" s="34"/>
      <c r="AH64" s="22" t="str">
        <f t="shared" si="5"/>
        <v/>
      </c>
      <c r="AI64" s="16"/>
      <c r="AJ64" s="34"/>
      <c r="AK64" s="34"/>
      <c r="AL64" s="34"/>
      <c r="AM64" s="34"/>
      <c r="AN64" s="34"/>
      <c r="AO64" s="34"/>
    </row>
    <row r="65" spans="2:41" x14ac:dyDescent="0.3">
      <c r="B65" s="22" t="str">
        <f t="shared" si="3"/>
        <v/>
      </c>
      <c r="C65" s="16"/>
      <c r="D65" s="23"/>
      <c r="E65" s="23"/>
      <c r="F65" s="16"/>
      <c r="G65" s="16"/>
      <c r="I65" s="16"/>
      <c r="J65" s="16"/>
      <c r="K65" s="16"/>
      <c r="L65" s="16"/>
      <c r="N65" s="85">
        <f t="shared" si="0"/>
        <v>0</v>
      </c>
      <c r="O65" s="85">
        <f t="shared" si="1"/>
        <v>0</v>
      </c>
      <c r="P65" s="85">
        <f t="shared" si="2"/>
        <v>0</v>
      </c>
      <c r="V65" s="16"/>
      <c r="W65" s="16"/>
      <c r="AA65" s="16"/>
      <c r="AB65" s="16"/>
      <c r="AD65" s="22" t="str">
        <f t="shared" si="4"/>
        <v/>
      </c>
      <c r="AE65" s="16"/>
      <c r="AF65" s="34"/>
      <c r="AH65" s="22" t="str">
        <f t="shared" si="5"/>
        <v/>
      </c>
      <c r="AI65" s="16"/>
      <c r="AJ65" s="34"/>
      <c r="AK65" s="34"/>
      <c r="AL65" s="34"/>
      <c r="AM65" s="34"/>
      <c r="AN65" s="34"/>
      <c r="AO65" s="34"/>
    </row>
    <row r="66" spans="2:41" x14ac:dyDescent="0.3">
      <c r="B66" s="22" t="str">
        <f t="shared" si="3"/>
        <v/>
      </c>
      <c r="C66" s="16"/>
      <c r="D66" s="23"/>
      <c r="E66" s="23"/>
      <c r="F66" s="16"/>
      <c r="G66" s="16"/>
      <c r="I66" s="16"/>
      <c r="J66" s="16"/>
      <c r="K66" s="16"/>
      <c r="L66" s="16"/>
      <c r="N66" s="85">
        <f t="shared" si="0"/>
        <v>0</v>
      </c>
      <c r="O66" s="85">
        <f t="shared" si="1"/>
        <v>0</v>
      </c>
      <c r="P66" s="85">
        <f t="shared" si="2"/>
        <v>0</v>
      </c>
      <c r="V66" s="16"/>
      <c r="W66" s="16"/>
      <c r="AA66" s="16"/>
      <c r="AB66" s="16"/>
      <c r="AD66" s="22" t="str">
        <f t="shared" si="4"/>
        <v/>
      </c>
      <c r="AE66" s="16"/>
      <c r="AF66" s="34"/>
      <c r="AH66" s="22" t="str">
        <f t="shared" si="5"/>
        <v/>
      </c>
      <c r="AI66" s="16"/>
      <c r="AJ66" s="34"/>
      <c r="AK66" s="34"/>
      <c r="AL66" s="34"/>
      <c r="AM66" s="34"/>
      <c r="AN66" s="34"/>
      <c r="AO66" s="34"/>
    </row>
    <row r="67" spans="2:41" x14ac:dyDescent="0.3">
      <c r="B67" s="22" t="str">
        <f t="shared" si="3"/>
        <v/>
      </c>
      <c r="C67" s="16"/>
      <c r="D67" s="23"/>
      <c r="E67" s="23"/>
      <c r="F67" s="16"/>
      <c r="G67" s="16"/>
      <c r="I67" s="16"/>
      <c r="J67" s="16"/>
      <c r="K67" s="16"/>
      <c r="L67" s="16"/>
      <c r="N67" s="85">
        <f t="shared" si="0"/>
        <v>0</v>
      </c>
      <c r="O67" s="85">
        <f t="shared" si="1"/>
        <v>0</v>
      </c>
      <c r="P67" s="85">
        <f t="shared" si="2"/>
        <v>0</v>
      </c>
      <c r="V67" s="16"/>
      <c r="W67" s="16"/>
      <c r="AA67" s="16"/>
      <c r="AB67" s="16"/>
      <c r="AD67" s="22" t="str">
        <f t="shared" si="4"/>
        <v/>
      </c>
      <c r="AE67" s="16"/>
      <c r="AF67" s="34"/>
      <c r="AH67" s="22" t="str">
        <f t="shared" si="5"/>
        <v/>
      </c>
      <c r="AI67" s="16"/>
      <c r="AJ67" s="34"/>
      <c r="AK67" s="34"/>
      <c r="AL67" s="34"/>
      <c r="AM67" s="34"/>
      <c r="AN67" s="34"/>
      <c r="AO67" s="34"/>
    </row>
    <row r="68" spans="2:41" x14ac:dyDescent="0.3">
      <c r="B68" s="22" t="str">
        <f t="shared" si="3"/>
        <v/>
      </c>
      <c r="C68" s="16"/>
      <c r="D68" s="23"/>
      <c r="E68" s="23"/>
      <c r="F68" s="16"/>
      <c r="G68" s="16"/>
      <c r="I68" s="16"/>
      <c r="J68" s="16"/>
      <c r="K68" s="16"/>
      <c r="L68" s="16"/>
      <c r="N68" s="85">
        <f t="shared" si="0"/>
        <v>0</v>
      </c>
      <c r="O68" s="85">
        <f t="shared" si="1"/>
        <v>0</v>
      </c>
      <c r="P68" s="85">
        <f t="shared" si="2"/>
        <v>0</v>
      </c>
      <c r="V68" s="16"/>
      <c r="W68" s="16"/>
      <c r="AA68" s="16"/>
      <c r="AB68" s="16"/>
      <c r="AD68" s="22" t="str">
        <f t="shared" si="4"/>
        <v/>
      </c>
      <c r="AE68" s="16"/>
      <c r="AF68" s="34"/>
      <c r="AH68" s="22" t="str">
        <f t="shared" si="5"/>
        <v/>
      </c>
      <c r="AI68" s="16"/>
      <c r="AJ68" s="34"/>
      <c r="AK68" s="34"/>
      <c r="AL68" s="34"/>
      <c r="AM68" s="34"/>
      <c r="AN68" s="34"/>
      <c r="AO68" s="34"/>
    </row>
    <row r="69" spans="2:41" x14ac:dyDescent="0.3">
      <c r="B69" s="22" t="str">
        <f t="shared" si="3"/>
        <v/>
      </c>
      <c r="C69" s="16"/>
      <c r="D69" s="23"/>
      <c r="E69" s="23"/>
      <c r="F69" s="16"/>
      <c r="G69" s="16"/>
      <c r="I69" s="16"/>
      <c r="J69" s="16"/>
      <c r="K69" s="16"/>
      <c r="L69" s="16"/>
      <c r="N69" s="85">
        <f t="shared" si="0"/>
        <v>0</v>
      </c>
      <c r="O69" s="85">
        <f t="shared" si="1"/>
        <v>0</v>
      </c>
      <c r="P69" s="85">
        <f t="shared" si="2"/>
        <v>0</v>
      </c>
      <c r="V69" s="16"/>
      <c r="W69" s="16"/>
      <c r="AA69" s="16"/>
      <c r="AB69" s="16"/>
      <c r="AD69" s="22" t="str">
        <f t="shared" si="4"/>
        <v/>
      </c>
      <c r="AE69" s="16"/>
      <c r="AF69" s="34"/>
      <c r="AH69" s="22" t="str">
        <f t="shared" si="5"/>
        <v/>
      </c>
      <c r="AI69" s="16"/>
      <c r="AJ69" s="34"/>
      <c r="AK69" s="34"/>
      <c r="AL69" s="34"/>
      <c r="AM69" s="34"/>
      <c r="AN69" s="34"/>
      <c r="AO69" s="34"/>
    </row>
    <row r="70" spans="2:41" x14ac:dyDescent="0.3">
      <c r="B70" s="22" t="str">
        <f t="shared" si="3"/>
        <v/>
      </c>
      <c r="C70" s="16"/>
      <c r="D70" s="23"/>
      <c r="E70" s="23"/>
      <c r="F70" s="16"/>
      <c r="G70" s="16"/>
      <c r="I70" s="16"/>
      <c r="J70" s="16"/>
      <c r="K70" s="16"/>
      <c r="L70" s="16"/>
      <c r="N70" s="85">
        <f t="shared" si="0"/>
        <v>0</v>
      </c>
      <c r="O70" s="85">
        <f t="shared" si="1"/>
        <v>0</v>
      </c>
      <c r="P70" s="85">
        <f t="shared" si="2"/>
        <v>0</v>
      </c>
      <c r="V70" s="16"/>
      <c r="W70" s="16"/>
      <c r="AA70" s="16"/>
      <c r="AB70" s="16"/>
      <c r="AD70" s="22" t="str">
        <f t="shared" si="4"/>
        <v/>
      </c>
      <c r="AE70" s="16"/>
      <c r="AF70" s="34"/>
      <c r="AH70" s="22" t="str">
        <f t="shared" si="5"/>
        <v/>
      </c>
      <c r="AI70" s="16"/>
      <c r="AJ70" s="34"/>
      <c r="AK70" s="34"/>
      <c r="AL70" s="34"/>
      <c r="AM70" s="34"/>
      <c r="AN70" s="34"/>
      <c r="AO70" s="34"/>
    </row>
    <row r="71" spans="2:41" x14ac:dyDescent="0.3">
      <c r="B71" s="22" t="str">
        <f t="shared" si="3"/>
        <v/>
      </c>
      <c r="C71" s="16"/>
      <c r="D71" s="23"/>
      <c r="E71" s="23"/>
      <c r="F71" s="16"/>
      <c r="G71" s="16"/>
      <c r="I71" s="16"/>
      <c r="J71" s="16"/>
      <c r="K71" s="16"/>
      <c r="L71" s="16"/>
      <c r="N71" s="85">
        <f t="shared" si="0"/>
        <v>0</v>
      </c>
      <c r="O71" s="85">
        <f t="shared" si="1"/>
        <v>0</v>
      </c>
      <c r="P71" s="85">
        <f t="shared" si="2"/>
        <v>0</v>
      </c>
      <c r="V71" s="16"/>
      <c r="W71" s="16"/>
      <c r="AA71" s="16"/>
      <c r="AB71" s="16"/>
      <c r="AD71" s="22" t="str">
        <f t="shared" si="4"/>
        <v/>
      </c>
      <c r="AE71" s="16"/>
      <c r="AF71" s="34"/>
      <c r="AH71" s="22" t="str">
        <f t="shared" si="5"/>
        <v/>
      </c>
      <c r="AI71" s="16"/>
      <c r="AJ71" s="34"/>
      <c r="AK71" s="34"/>
      <c r="AL71" s="34"/>
      <c r="AM71" s="34"/>
      <c r="AN71" s="34"/>
      <c r="AO71" s="34"/>
    </row>
    <row r="72" spans="2:41" x14ac:dyDescent="0.3">
      <c r="B72" s="22" t="str">
        <f t="shared" si="3"/>
        <v/>
      </c>
      <c r="C72" s="16"/>
      <c r="D72" s="23"/>
      <c r="E72" s="23"/>
      <c r="F72" s="16"/>
      <c r="G72" s="16"/>
      <c r="I72" s="16"/>
      <c r="J72" s="16"/>
      <c r="K72" s="16"/>
      <c r="L72" s="16"/>
      <c r="N72" s="85">
        <f t="shared" si="0"/>
        <v>0</v>
      </c>
      <c r="O72" s="85">
        <f t="shared" si="1"/>
        <v>0</v>
      </c>
      <c r="P72" s="85">
        <f t="shared" si="2"/>
        <v>0</v>
      </c>
      <c r="V72" s="16"/>
      <c r="W72" s="16"/>
      <c r="AA72" s="16"/>
      <c r="AB72" s="16"/>
      <c r="AD72" s="22" t="str">
        <f t="shared" si="4"/>
        <v/>
      </c>
      <c r="AE72" s="16"/>
      <c r="AF72" s="34"/>
      <c r="AH72" s="22" t="str">
        <f t="shared" si="5"/>
        <v/>
      </c>
      <c r="AI72" s="16"/>
      <c r="AJ72" s="34"/>
      <c r="AK72" s="34"/>
      <c r="AL72" s="34"/>
      <c r="AM72" s="34"/>
      <c r="AN72" s="34"/>
      <c r="AO72" s="34"/>
    </row>
    <row r="73" spans="2:41" x14ac:dyDescent="0.3">
      <c r="B73" s="22" t="str">
        <f t="shared" si="3"/>
        <v/>
      </c>
      <c r="C73" s="16"/>
      <c r="D73" s="23"/>
      <c r="E73" s="23"/>
      <c r="F73" s="16"/>
      <c r="G73" s="16"/>
      <c r="I73" s="16"/>
      <c r="J73" s="16"/>
      <c r="K73" s="16"/>
      <c r="L73" s="16"/>
      <c r="N73" s="85">
        <f t="shared" si="0"/>
        <v>0</v>
      </c>
      <c r="O73" s="85">
        <f t="shared" si="1"/>
        <v>0</v>
      </c>
      <c r="P73" s="85">
        <f t="shared" si="2"/>
        <v>0</v>
      </c>
      <c r="V73" s="16"/>
      <c r="W73" s="16"/>
      <c r="AA73" s="16"/>
      <c r="AB73" s="16"/>
      <c r="AD73" s="22" t="str">
        <f t="shared" si="4"/>
        <v/>
      </c>
      <c r="AE73" s="16"/>
      <c r="AF73" s="34"/>
      <c r="AH73" s="22" t="str">
        <f t="shared" si="5"/>
        <v/>
      </c>
      <c r="AI73" s="16"/>
      <c r="AJ73" s="34"/>
      <c r="AK73" s="34"/>
      <c r="AL73" s="34"/>
      <c r="AM73" s="34"/>
      <c r="AN73" s="34"/>
      <c r="AO73" s="34"/>
    </row>
    <row r="74" spans="2:41" x14ac:dyDescent="0.3">
      <c r="B74" s="22" t="str">
        <f t="shared" si="3"/>
        <v/>
      </c>
      <c r="C74" s="16"/>
      <c r="D74" s="23"/>
      <c r="E74" s="23"/>
      <c r="F74" s="16"/>
      <c r="G74" s="16"/>
      <c r="I74" s="16"/>
      <c r="J74" s="16"/>
      <c r="K74" s="16"/>
      <c r="L74" s="16"/>
      <c r="N74" s="85">
        <f t="shared" si="0"/>
        <v>0</v>
      </c>
      <c r="O74" s="85">
        <f t="shared" si="1"/>
        <v>0</v>
      </c>
      <c r="P74" s="85">
        <f t="shared" si="2"/>
        <v>0</v>
      </c>
      <c r="V74" s="16"/>
      <c r="W74" s="16"/>
      <c r="AA74" s="16"/>
      <c r="AB74" s="16"/>
      <c r="AD74" s="22" t="str">
        <f t="shared" si="4"/>
        <v/>
      </c>
      <c r="AE74" s="16"/>
      <c r="AF74" s="34"/>
      <c r="AH74" s="22" t="str">
        <f t="shared" si="5"/>
        <v/>
      </c>
      <c r="AI74" s="16"/>
      <c r="AJ74" s="34"/>
      <c r="AK74" s="34"/>
      <c r="AL74" s="34"/>
      <c r="AM74" s="34"/>
      <c r="AN74" s="34"/>
      <c r="AO74" s="34"/>
    </row>
    <row r="75" spans="2:41" x14ac:dyDescent="0.3">
      <c r="B75" s="22" t="str">
        <f t="shared" si="3"/>
        <v/>
      </c>
      <c r="C75" s="16"/>
      <c r="D75" s="23"/>
      <c r="E75" s="23"/>
      <c r="F75" s="16"/>
      <c r="G75" s="16"/>
      <c r="I75" s="16"/>
      <c r="J75" s="16"/>
      <c r="K75" s="16"/>
      <c r="L75" s="16"/>
      <c r="N75" s="85">
        <f t="shared" si="0"/>
        <v>0</v>
      </c>
      <c r="O75" s="85">
        <f t="shared" si="1"/>
        <v>0</v>
      </c>
      <c r="P75" s="85">
        <f t="shared" si="2"/>
        <v>0</v>
      </c>
      <c r="V75" s="16"/>
      <c r="W75" s="16"/>
      <c r="AA75" s="16"/>
      <c r="AB75" s="16"/>
      <c r="AD75" s="22" t="str">
        <f t="shared" si="4"/>
        <v/>
      </c>
      <c r="AE75" s="16"/>
      <c r="AF75" s="34"/>
      <c r="AH75" s="22" t="str">
        <f t="shared" si="5"/>
        <v/>
      </c>
      <c r="AI75" s="16"/>
      <c r="AJ75" s="34"/>
      <c r="AK75" s="34"/>
      <c r="AL75" s="34"/>
      <c r="AM75" s="34"/>
      <c r="AN75" s="34"/>
      <c r="AO75" s="34"/>
    </row>
    <row r="76" spans="2:41" x14ac:dyDescent="0.3">
      <c r="B76" s="22" t="str">
        <f t="shared" si="3"/>
        <v/>
      </c>
      <c r="C76" s="16"/>
      <c r="D76" s="23"/>
      <c r="E76" s="23"/>
      <c r="F76" s="16"/>
      <c r="G76" s="16"/>
      <c r="I76" s="16"/>
      <c r="J76" s="16"/>
      <c r="K76" s="16"/>
      <c r="L76" s="16"/>
      <c r="N76" s="85">
        <f t="shared" si="0"/>
        <v>0</v>
      </c>
      <c r="O76" s="85">
        <f t="shared" si="1"/>
        <v>0</v>
      </c>
      <c r="P76" s="85">
        <f t="shared" si="2"/>
        <v>0</v>
      </c>
      <c r="V76" s="16"/>
      <c r="W76" s="16"/>
      <c r="AA76" s="16"/>
      <c r="AB76" s="16"/>
      <c r="AD76" s="22" t="str">
        <f t="shared" si="4"/>
        <v/>
      </c>
      <c r="AE76" s="16"/>
      <c r="AF76" s="34"/>
      <c r="AH76" s="22" t="str">
        <f t="shared" si="5"/>
        <v/>
      </c>
      <c r="AI76" s="16"/>
      <c r="AJ76" s="34"/>
      <c r="AK76" s="34"/>
      <c r="AL76" s="34"/>
      <c r="AM76" s="34"/>
      <c r="AN76" s="34"/>
      <c r="AO76" s="34"/>
    </row>
    <row r="77" spans="2:41" x14ac:dyDescent="0.3">
      <c r="B77" s="22" t="str">
        <f t="shared" si="3"/>
        <v/>
      </c>
      <c r="C77" s="16"/>
      <c r="D77" s="23"/>
      <c r="E77" s="23"/>
      <c r="F77" s="16"/>
      <c r="G77" s="16"/>
      <c r="I77" s="16"/>
      <c r="J77" s="16"/>
      <c r="K77" s="16"/>
      <c r="L77" s="16"/>
      <c r="N77" s="85">
        <f t="shared" si="0"/>
        <v>0</v>
      </c>
      <c r="O77" s="85">
        <f t="shared" si="1"/>
        <v>0</v>
      </c>
      <c r="P77" s="85">
        <f t="shared" si="2"/>
        <v>0</v>
      </c>
      <c r="V77" s="16"/>
      <c r="W77" s="16"/>
      <c r="AA77" s="16"/>
      <c r="AB77" s="16"/>
      <c r="AD77" s="22" t="str">
        <f t="shared" si="4"/>
        <v/>
      </c>
      <c r="AE77" s="16"/>
      <c r="AF77" s="34"/>
      <c r="AH77" s="22" t="str">
        <f t="shared" si="5"/>
        <v/>
      </c>
      <c r="AI77" s="16"/>
      <c r="AJ77" s="34"/>
      <c r="AK77" s="34"/>
      <c r="AL77" s="34"/>
      <c r="AM77" s="34"/>
      <c r="AN77" s="34"/>
      <c r="AO77" s="34"/>
    </row>
    <row r="78" spans="2:41" x14ac:dyDescent="0.3">
      <c r="B78" s="22" t="str">
        <f t="shared" si="3"/>
        <v/>
      </c>
      <c r="C78" s="16"/>
      <c r="D78" s="23"/>
      <c r="E78" s="23"/>
      <c r="F78" s="16"/>
      <c r="G78" s="16"/>
      <c r="I78" s="16"/>
      <c r="J78" s="16"/>
      <c r="K78" s="16"/>
      <c r="L78" s="16"/>
      <c r="N78" s="85">
        <f t="shared" ref="N78:N141" si="6">C78*E78</f>
        <v>0</v>
      </c>
      <c r="O78" s="85">
        <f t="shared" ref="O78:O141" si="7">MIN(N78,C78*ROUND($O$13,0))</f>
        <v>0</v>
      </c>
      <c r="P78" s="85">
        <f t="shared" ref="P78:P141" si="8">MIN(N78,C78*ROUND($P$13,0))</f>
        <v>0</v>
      </c>
      <c r="V78" s="16"/>
      <c r="W78" s="16"/>
      <c r="AA78" s="16"/>
      <c r="AB78" s="16"/>
      <c r="AD78" s="22" t="str">
        <f t="shared" si="4"/>
        <v/>
      </c>
      <c r="AE78" s="16"/>
      <c r="AF78" s="34"/>
      <c r="AH78" s="22" t="str">
        <f t="shared" si="5"/>
        <v/>
      </c>
      <c r="AI78" s="16"/>
      <c r="AJ78" s="34"/>
      <c r="AK78" s="34"/>
      <c r="AL78" s="34"/>
      <c r="AM78" s="34"/>
      <c r="AN78" s="34"/>
      <c r="AO78" s="34"/>
    </row>
    <row r="79" spans="2:41" x14ac:dyDescent="0.3">
      <c r="B79" s="22" t="str">
        <f t="shared" si="3"/>
        <v/>
      </c>
      <c r="C79" s="16"/>
      <c r="D79" s="23"/>
      <c r="E79" s="23"/>
      <c r="F79" s="16"/>
      <c r="G79" s="16"/>
      <c r="I79" s="16"/>
      <c r="J79" s="16"/>
      <c r="K79" s="16"/>
      <c r="L79" s="16"/>
      <c r="N79" s="85">
        <f t="shared" si="6"/>
        <v>0</v>
      </c>
      <c r="O79" s="85">
        <f t="shared" si="7"/>
        <v>0</v>
      </c>
      <c r="P79" s="85">
        <f t="shared" si="8"/>
        <v>0</v>
      </c>
      <c r="V79" s="16"/>
      <c r="W79" s="16"/>
      <c r="AA79" s="16"/>
      <c r="AB79" s="16"/>
      <c r="AD79" s="22" t="str">
        <f t="shared" si="4"/>
        <v/>
      </c>
      <c r="AE79" s="16"/>
      <c r="AF79" s="34"/>
      <c r="AH79" s="22" t="str">
        <f t="shared" si="5"/>
        <v/>
      </c>
      <c r="AI79" s="16"/>
      <c r="AJ79" s="34"/>
      <c r="AK79" s="34"/>
      <c r="AL79" s="34"/>
      <c r="AM79" s="34"/>
      <c r="AN79" s="34"/>
      <c r="AO79" s="34"/>
    </row>
    <row r="80" spans="2:41" x14ac:dyDescent="0.3">
      <c r="B80" s="22" t="str">
        <f t="shared" si="3"/>
        <v/>
      </c>
      <c r="C80" s="16"/>
      <c r="D80" s="23"/>
      <c r="E80" s="23"/>
      <c r="F80" s="16"/>
      <c r="G80" s="16"/>
      <c r="I80" s="16"/>
      <c r="J80" s="16"/>
      <c r="K80" s="16"/>
      <c r="L80" s="16"/>
      <c r="N80" s="85">
        <f t="shared" si="6"/>
        <v>0</v>
      </c>
      <c r="O80" s="85">
        <f t="shared" si="7"/>
        <v>0</v>
      </c>
      <c r="P80" s="85">
        <f t="shared" si="8"/>
        <v>0</v>
      </c>
      <c r="V80" s="16"/>
      <c r="W80" s="16"/>
      <c r="AA80" s="16"/>
      <c r="AB80" s="16"/>
      <c r="AD80" s="22" t="str">
        <f t="shared" si="4"/>
        <v/>
      </c>
      <c r="AE80" s="16"/>
      <c r="AF80" s="34"/>
      <c r="AH80" s="22" t="str">
        <f t="shared" si="5"/>
        <v/>
      </c>
      <c r="AI80" s="16"/>
      <c r="AJ80" s="34"/>
      <c r="AK80" s="34"/>
      <c r="AL80" s="34"/>
      <c r="AM80" s="34"/>
      <c r="AN80" s="34"/>
      <c r="AO80" s="34"/>
    </row>
    <row r="81" spans="2:41" x14ac:dyDescent="0.3">
      <c r="B81" s="22" t="str">
        <f t="shared" ref="B81:B144" si="9">IF(C81="","",B80+C81)</f>
        <v/>
      </c>
      <c r="C81" s="16"/>
      <c r="D81" s="23"/>
      <c r="E81" s="23"/>
      <c r="F81" s="16"/>
      <c r="G81" s="16"/>
      <c r="I81" s="16"/>
      <c r="J81" s="16"/>
      <c r="K81" s="16"/>
      <c r="L81" s="16"/>
      <c r="N81" s="85">
        <f t="shared" si="6"/>
        <v>0</v>
      </c>
      <c r="O81" s="85">
        <f t="shared" si="7"/>
        <v>0</v>
      </c>
      <c r="P81" s="85">
        <f t="shared" si="8"/>
        <v>0</v>
      </c>
      <c r="V81" s="16"/>
      <c r="W81" s="16"/>
      <c r="AA81" s="16"/>
      <c r="AB81" s="16"/>
      <c r="AD81" s="22" t="str">
        <f t="shared" si="4"/>
        <v/>
      </c>
      <c r="AE81" s="16"/>
      <c r="AF81" s="34"/>
      <c r="AH81" s="22" t="str">
        <f t="shared" si="5"/>
        <v/>
      </c>
      <c r="AI81" s="16"/>
      <c r="AJ81" s="34"/>
      <c r="AK81" s="34"/>
      <c r="AL81" s="34"/>
      <c r="AM81" s="34"/>
      <c r="AN81" s="34"/>
      <c r="AO81" s="34"/>
    </row>
    <row r="82" spans="2:41" x14ac:dyDescent="0.3">
      <c r="B82" s="22" t="str">
        <f t="shared" si="9"/>
        <v/>
      </c>
      <c r="C82" s="16"/>
      <c r="D82" s="23"/>
      <c r="E82" s="23"/>
      <c r="F82" s="16"/>
      <c r="G82" s="16"/>
      <c r="I82" s="16"/>
      <c r="J82" s="16"/>
      <c r="K82" s="16"/>
      <c r="L82" s="16"/>
      <c r="N82" s="85">
        <f t="shared" si="6"/>
        <v>0</v>
      </c>
      <c r="O82" s="85">
        <f t="shared" si="7"/>
        <v>0</v>
      </c>
      <c r="P82" s="85">
        <f t="shared" si="8"/>
        <v>0</v>
      </c>
      <c r="V82" s="16"/>
      <c r="W82" s="16"/>
      <c r="AA82" s="16"/>
      <c r="AB82" s="16"/>
      <c r="AD82" s="22" t="str">
        <f t="shared" si="4"/>
        <v/>
      </c>
      <c r="AE82" s="16"/>
      <c r="AF82" s="34"/>
      <c r="AH82" s="22" t="str">
        <f t="shared" si="5"/>
        <v/>
      </c>
      <c r="AI82" s="16"/>
      <c r="AJ82" s="34"/>
      <c r="AK82" s="34"/>
      <c r="AL82" s="34"/>
      <c r="AM82" s="34"/>
      <c r="AN82" s="34"/>
      <c r="AO82" s="34"/>
    </row>
    <row r="83" spans="2:41" x14ac:dyDescent="0.3">
      <c r="B83" s="22" t="str">
        <f t="shared" si="9"/>
        <v/>
      </c>
      <c r="C83" s="16"/>
      <c r="D83" s="23"/>
      <c r="E83" s="23"/>
      <c r="F83" s="16"/>
      <c r="G83" s="16"/>
      <c r="I83" s="16"/>
      <c r="J83" s="16"/>
      <c r="K83" s="16"/>
      <c r="L83" s="16"/>
      <c r="N83" s="85">
        <f t="shared" si="6"/>
        <v>0</v>
      </c>
      <c r="O83" s="85">
        <f t="shared" si="7"/>
        <v>0</v>
      </c>
      <c r="P83" s="85">
        <f t="shared" si="8"/>
        <v>0</v>
      </c>
      <c r="V83" s="16"/>
      <c r="W83" s="16"/>
      <c r="AA83" s="16"/>
      <c r="AB83" s="16"/>
      <c r="AD83" s="22" t="str">
        <f t="shared" ref="AD83:AD146" si="10">IF(AE83="","",AD82+AE83)</f>
        <v/>
      </c>
      <c r="AE83" s="16"/>
      <c r="AF83" s="34"/>
      <c r="AH83" s="22" t="str">
        <f t="shared" ref="AH83:AH146" si="11">IF(AI83="","",AH82+AI83)</f>
        <v/>
      </c>
      <c r="AI83" s="16"/>
      <c r="AJ83" s="34"/>
      <c r="AK83" s="34"/>
      <c r="AL83" s="34"/>
      <c r="AM83" s="34"/>
      <c r="AN83" s="34"/>
      <c r="AO83" s="34"/>
    </row>
    <row r="84" spans="2:41" x14ac:dyDescent="0.3">
      <c r="B84" s="22" t="str">
        <f t="shared" si="9"/>
        <v/>
      </c>
      <c r="C84" s="16"/>
      <c r="D84" s="23"/>
      <c r="E84" s="23"/>
      <c r="F84" s="16"/>
      <c r="G84" s="16"/>
      <c r="I84" s="16"/>
      <c r="J84" s="16"/>
      <c r="K84" s="16"/>
      <c r="L84" s="16"/>
      <c r="N84" s="85">
        <f t="shared" si="6"/>
        <v>0</v>
      </c>
      <c r="O84" s="85">
        <f t="shared" si="7"/>
        <v>0</v>
      </c>
      <c r="P84" s="85">
        <f t="shared" si="8"/>
        <v>0</v>
      </c>
      <c r="V84" s="16"/>
      <c r="W84" s="16"/>
      <c r="AA84" s="16"/>
      <c r="AB84" s="16"/>
      <c r="AD84" s="22" t="str">
        <f t="shared" si="10"/>
        <v/>
      </c>
      <c r="AE84" s="16"/>
      <c r="AF84" s="34"/>
      <c r="AH84" s="22" t="str">
        <f t="shared" si="11"/>
        <v/>
      </c>
      <c r="AI84" s="16"/>
      <c r="AJ84" s="34"/>
      <c r="AK84" s="34"/>
      <c r="AL84" s="34"/>
      <c r="AM84" s="34"/>
      <c r="AN84" s="34"/>
      <c r="AO84" s="34"/>
    </row>
    <row r="85" spans="2:41" x14ac:dyDescent="0.3">
      <c r="B85" s="22" t="str">
        <f t="shared" si="9"/>
        <v/>
      </c>
      <c r="C85" s="16"/>
      <c r="D85" s="23"/>
      <c r="E85" s="23"/>
      <c r="F85" s="16"/>
      <c r="G85" s="16"/>
      <c r="I85" s="16"/>
      <c r="J85" s="16"/>
      <c r="K85" s="16"/>
      <c r="L85" s="16"/>
      <c r="N85" s="85">
        <f t="shared" si="6"/>
        <v>0</v>
      </c>
      <c r="O85" s="85">
        <f t="shared" si="7"/>
        <v>0</v>
      </c>
      <c r="P85" s="85">
        <f t="shared" si="8"/>
        <v>0</v>
      </c>
      <c r="V85" s="16"/>
      <c r="W85" s="16"/>
      <c r="AA85" s="16"/>
      <c r="AB85" s="16"/>
      <c r="AD85" s="22" t="str">
        <f t="shared" si="10"/>
        <v/>
      </c>
      <c r="AE85" s="16"/>
      <c r="AF85" s="34"/>
      <c r="AH85" s="22" t="str">
        <f t="shared" si="11"/>
        <v/>
      </c>
      <c r="AI85" s="16"/>
      <c r="AJ85" s="34"/>
      <c r="AK85" s="34"/>
      <c r="AL85" s="34"/>
      <c r="AM85" s="34"/>
      <c r="AN85" s="34"/>
      <c r="AO85" s="34"/>
    </row>
    <row r="86" spans="2:41" x14ac:dyDescent="0.3">
      <c r="B86" s="22" t="str">
        <f t="shared" si="9"/>
        <v/>
      </c>
      <c r="C86" s="16"/>
      <c r="D86" s="23"/>
      <c r="E86" s="23"/>
      <c r="F86" s="16"/>
      <c r="G86" s="16"/>
      <c r="I86" s="16"/>
      <c r="J86" s="16"/>
      <c r="K86" s="16"/>
      <c r="L86" s="16"/>
      <c r="N86" s="85">
        <f t="shared" si="6"/>
        <v>0</v>
      </c>
      <c r="O86" s="85">
        <f t="shared" si="7"/>
        <v>0</v>
      </c>
      <c r="P86" s="85">
        <f t="shared" si="8"/>
        <v>0</v>
      </c>
      <c r="V86" s="16"/>
      <c r="W86" s="16"/>
      <c r="AA86" s="16"/>
      <c r="AB86" s="16"/>
      <c r="AD86" s="22" t="str">
        <f t="shared" si="10"/>
        <v/>
      </c>
      <c r="AE86" s="16"/>
      <c r="AF86" s="34"/>
      <c r="AH86" s="22" t="str">
        <f t="shared" si="11"/>
        <v/>
      </c>
      <c r="AI86" s="16"/>
      <c r="AJ86" s="34"/>
      <c r="AK86" s="34"/>
      <c r="AL86" s="34"/>
      <c r="AM86" s="34"/>
      <c r="AN86" s="34"/>
      <c r="AO86" s="34"/>
    </row>
    <row r="87" spans="2:41" x14ac:dyDescent="0.3">
      <c r="B87" s="22" t="str">
        <f t="shared" si="9"/>
        <v/>
      </c>
      <c r="C87" s="16"/>
      <c r="D87" s="23"/>
      <c r="E87" s="23"/>
      <c r="F87" s="16"/>
      <c r="G87" s="16"/>
      <c r="I87" s="16"/>
      <c r="J87" s="16"/>
      <c r="K87" s="16"/>
      <c r="L87" s="16"/>
      <c r="N87" s="85">
        <f t="shared" si="6"/>
        <v>0</v>
      </c>
      <c r="O87" s="85">
        <f t="shared" si="7"/>
        <v>0</v>
      </c>
      <c r="P87" s="85">
        <f t="shared" si="8"/>
        <v>0</v>
      </c>
      <c r="V87" s="16"/>
      <c r="W87" s="16"/>
      <c r="AA87" s="16"/>
      <c r="AB87" s="16"/>
      <c r="AD87" s="22" t="str">
        <f t="shared" si="10"/>
        <v/>
      </c>
      <c r="AE87" s="16"/>
      <c r="AF87" s="34"/>
      <c r="AH87" s="22" t="str">
        <f t="shared" si="11"/>
        <v/>
      </c>
      <c r="AI87" s="16"/>
      <c r="AJ87" s="34"/>
      <c r="AK87" s="34"/>
      <c r="AL87" s="34"/>
      <c r="AM87" s="34"/>
      <c r="AN87" s="34"/>
      <c r="AO87" s="34"/>
    </row>
    <row r="88" spans="2:41" x14ac:dyDescent="0.3">
      <c r="B88" s="22" t="str">
        <f t="shared" si="9"/>
        <v/>
      </c>
      <c r="C88" s="16"/>
      <c r="D88" s="23"/>
      <c r="E88" s="23"/>
      <c r="F88" s="16"/>
      <c r="G88" s="16"/>
      <c r="I88" s="16"/>
      <c r="J88" s="16"/>
      <c r="K88" s="16"/>
      <c r="L88" s="16"/>
      <c r="N88" s="85">
        <f t="shared" si="6"/>
        <v>0</v>
      </c>
      <c r="O88" s="85">
        <f t="shared" si="7"/>
        <v>0</v>
      </c>
      <c r="P88" s="85">
        <f t="shared" si="8"/>
        <v>0</v>
      </c>
      <c r="V88" s="16"/>
      <c r="W88" s="16"/>
      <c r="AA88" s="16"/>
      <c r="AB88" s="16"/>
      <c r="AD88" s="22" t="str">
        <f t="shared" si="10"/>
        <v/>
      </c>
      <c r="AE88" s="16"/>
      <c r="AF88" s="34"/>
      <c r="AH88" s="22" t="str">
        <f t="shared" si="11"/>
        <v/>
      </c>
      <c r="AI88" s="16"/>
      <c r="AJ88" s="34"/>
      <c r="AK88" s="34"/>
      <c r="AL88" s="34"/>
      <c r="AM88" s="34"/>
      <c r="AN88" s="34"/>
      <c r="AO88" s="34"/>
    </row>
    <row r="89" spans="2:41" x14ac:dyDescent="0.3">
      <c r="B89" s="22" t="str">
        <f t="shared" si="9"/>
        <v/>
      </c>
      <c r="C89" s="16"/>
      <c r="D89" s="23"/>
      <c r="E89" s="23"/>
      <c r="F89" s="16"/>
      <c r="G89" s="16"/>
      <c r="I89" s="16"/>
      <c r="J89" s="16"/>
      <c r="K89" s="16"/>
      <c r="L89" s="16"/>
      <c r="N89" s="85">
        <f t="shared" si="6"/>
        <v>0</v>
      </c>
      <c r="O89" s="85">
        <f t="shared" si="7"/>
        <v>0</v>
      </c>
      <c r="P89" s="85">
        <f t="shared" si="8"/>
        <v>0</v>
      </c>
      <c r="V89" s="16"/>
      <c r="W89" s="16"/>
      <c r="AA89" s="16"/>
      <c r="AB89" s="16"/>
      <c r="AD89" s="22" t="str">
        <f t="shared" si="10"/>
        <v/>
      </c>
      <c r="AE89" s="16"/>
      <c r="AF89" s="34"/>
      <c r="AH89" s="22" t="str">
        <f t="shared" si="11"/>
        <v/>
      </c>
      <c r="AI89" s="16"/>
      <c r="AJ89" s="34"/>
      <c r="AK89" s="34"/>
      <c r="AL89" s="34"/>
      <c r="AM89" s="34"/>
      <c r="AN89" s="34"/>
      <c r="AO89" s="34"/>
    </row>
    <row r="90" spans="2:41" x14ac:dyDescent="0.3">
      <c r="B90" s="22" t="str">
        <f t="shared" si="9"/>
        <v/>
      </c>
      <c r="C90" s="16"/>
      <c r="D90" s="23"/>
      <c r="E90" s="23"/>
      <c r="F90" s="16"/>
      <c r="G90" s="16"/>
      <c r="I90" s="16"/>
      <c r="J90" s="16"/>
      <c r="K90" s="16"/>
      <c r="L90" s="16"/>
      <c r="N90" s="85">
        <f t="shared" si="6"/>
        <v>0</v>
      </c>
      <c r="O90" s="85">
        <f t="shared" si="7"/>
        <v>0</v>
      </c>
      <c r="P90" s="85">
        <f t="shared" si="8"/>
        <v>0</v>
      </c>
      <c r="V90" s="16"/>
      <c r="W90" s="16"/>
      <c r="AA90" s="16"/>
      <c r="AB90" s="16"/>
      <c r="AD90" s="22" t="str">
        <f t="shared" si="10"/>
        <v/>
      </c>
      <c r="AE90" s="16"/>
      <c r="AF90" s="34"/>
      <c r="AH90" s="22" t="str">
        <f t="shared" si="11"/>
        <v/>
      </c>
      <c r="AI90" s="16"/>
      <c r="AJ90" s="34"/>
      <c r="AK90" s="34"/>
      <c r="AL90" s="34"/>
      <c r="AM90" s="34"/>
      <c r="AN90" s="34"/>
      <c r="AO90" s="34"/>
    </row>
    <row r="91" spans="2:41" x14ac:dyDescent="0.3">
      <c r="B91" s="22" t="str">
        <f t="shared" si="9"/>
        <v/>
      </c>
      <c r="C91" s="16"/>
      <c r="D91" s="23"/>
      <c r="E91" s="23"/>
      <c r="F91" s="16"/>
      <c r="G91" s="16"/>
      <c r="I91" s="16"/>
      <c r="J91" s="16"/>
      <c r="K91" s="16"/>
      <c r="L91" s="16"/>
      <c r="N91" s="85">
        <f t="shared" si="6"/>
        <v>0</v>
      </c>
      <c r="O91" s="85">
        <f t="shared" si="7"/>
        <v>0</v>
      </c>
      <c r="P91" s="85">
        <f t="shared" si="8"/>
        <v>0</v>
      </c>
      <c r="V91" s="16"/>
      <c r="W91" s="16"/>
      <c r="AA91" s="16"/>
      <c r="AB91" s="16"/>
      <c r="AD91" s="22" t="str">
        <f t="shared" si="10"/>
        <v/>
      </c>
      <c r="AE91" s="16"/>
      <c r="AF91" s="34"/>
      <c r="AH91" s="22" t="str">
        <f t="shared" si="11"/>
        <v/>
      </c>
      <c r="AI91" s="16"/>
      <c r="AJ91" s="34"/>
      <c r="AK91" s="34"/>
      <c r="AL91" s="34"/>
      <c r="AM91" s="34"/>
      <c r="AN91" s="34"/>
      <c r="AO91" s="34"/>
    </row>
    <row r="92" spans="2:41" x14ac:dyDescent="0.3">
      <c r="B92" s="22" t="str">
        <f t="shared" si="9"/>
        <v/>
      </c>
      <c r="C92" s="16"/>
      <c r="D92" s="23"/>
      <c r="E92" s="23"/>
      <c r="F92" s="16"/>
      <c r="G92" s="16"/>
      <c r="I92" s="16"/>
      <c r="J92" s="16"/>
      <c r="K92" s="16"/>
      <c r="L92" s="16"/>
      <c r="N92" s="85">
        <f t="shared" si="6"/>
        <v>0</v>
      </c>
      <c r="O92" s="85">
        <f t="shared" si="7"/>
        <v>0</v>
      </c>
      <c r="P92" s="85">
        <f t="shared" si="8"/>
        <v>0</v>
      </c>
      <c r="V92" s="16"/>
      <c r="W92" s="16"/>
      <c r="AA92" s="16"/>
      <c r="AB92" s="16"/>
      <c r="AD92" s="22" t="str">
        <f t="shared" si="10"/>
        <v/>
      </c>
      <c r="AE92" s="16"/>
      <c r="AF92" s="34"/>
      <c r="AH92" s="22" t="str">
        <f t="shared" si="11"/>
        <v/>
      </c>
      <c r="AI92" s="16"/>
      <c r="AJ92" s="34"/>
      <c r="AK92" s="34"/>
      <c r="AL92" s="34"/>
      <c r="AM92" s="34"/>
      <c r="AN92" s="34"/>
      <c r="AO92" s="34"/>
    </row>
    <row r="93" spans="2:41" x14ac:dyDescent="0.3">
      <c r="B93" s="22" t="str">
        <f t="shared" si="9"/>
        <v/>
      </c>
      <c r="C93" s="16"/>
      <c r="D93" s="23"/>
      <c r="E93" s="23"/>
      <c r="F93" s="16"/>
      <c r="G93" s="16"/>
      <c r="I93" s="16"/>
      <c r="J93" s="16"/>
      <c r="K93" s="16"/>
      <c r="L93" s="16"/>
      <c r="N93" s="85">
        <f t="shared" si="6"/>
        <v>0</v>
      </c>
      <c r="O93" s="85">
        <f t="shared" si="7"/>
        <v>0</v>
      </c>
      <c r="P93" s="85">
        <f t="shared" si="8"/>
        <v>0</v>
      </c>
      <c r="V93" s="16"/>
      <c r="W93" s="16"/>
      <c r="AA93" s="16"/>
      <c r="AB93" s="16"/>
      <c r="AD93" s="22" t="str">
        <f t="shared" si="10"/>
        <v/>
      </c>
      <c r="AE93" s="16"/>
      <c r="AF93" s="34"/>
      <c r="AH93" s="22" t="str">
        <f t="shared" si="11"/>
        <v/>
      </c>
      <c r="AI93" s="16"/>
      <c r="AJ93" s="34"/>
      <c r="AK93" s="34"/>
      <c r="AL93" s="34"/>
      <c r="AM93" s="34"/>
      <c r="AN93" s="34"/>
      <c r="AO93" s="34"/>
    </row>
    <row r="94" spans="2:41" x14ac:dyDescent="0.3">
      <c r="B94" s="22" t="str">
        <f t="shared" si="9"/>
        <v/>
      </c>
      <c r="C94" s="16"/>
      <c r="D94" s="23"/>
      <c r="E94" s="23"/>
      <c r="F94" s="16"/>
      <c r="G94" s="16"/>
      <c r="I94" s="16"/>
      <c r="J94" s="16"/>
      <c r="K94" s="16"/>
      <c r="L94" s="16"/>
      <c r="N94" s="85">
        <f t="shared" si="6"/>
        <v>0</v>
      </c>
      <c r="O94" s="85">
        <f t="shared" si="7"/>
        <v>0</v>
      </c>
      <c r="P94" s="85">
        <f t="shared" si="8"/>
        <v>0</v>
      </c>
      <c r="V94" s="16"/>
      <c r="W94" s="16"/>
      <c r="AA94" s="16"/>
      <c r="AB94" s="16"/>
      <c r="AD94" s="22" t="str">
        <f t="shared" si="10"/>
        <v/>
      </c>
      <c r="AE94" s="16"/>
      <c r="AF94" s="34"/>
      <c r="AH94" s="22" t="str">
        <f t="shared" si="11"/>
        <v/>
      </c>
      <c r="AI94" s="16"/>
      <c r="AJ94" s="34"/>
      <c r="AK94" s="34"/>
      <c r="AL94" s="34"/>
      <c r="AM94" s="34"/>
      <c r="AN94" s="34"/>
      <c r="AO94" s="34"/>
    </row>
    <row r="95" spans="2:41" x14ac:dyDescent="0.3">
      <c r="B95" s="22" t="str">
        <f t="shared" si="9"/>
        <v/>
      </c>
      <c r="C95" s="16"/>
      <c r="D95" s="23"/>
      <c r="E95" s="23"/>
      <c r="F95" s="16"/>
      <c r="G95" s="16"/>
      <c r="I95" s="16"/>
      <c r="J95" s="16"/>
      <c r="K95" s="16"/>
      <c r="L95" s="16"/>
      <c r="N95" s="85">
        <f t="shared" si="6"/>
        <v>0</v>
      </c>
      <c r="O95" s="85">
        <f t="shared" si="7"/>
        <v>0</v>
      </c>
      <c r="P95" s="85">
        <f t="shared" si="8"/>
        <v>0</v>
      </c>
      <c r="V95" s="16"/>
      <c r="W95" s="16"/>
      <c r="AA95" s="16"/>
      <c r="AB95" s="16"/>
      <c r="AD95" s="22" t="str">
        <f t="shared" si="10"/>
        <v/>
      </c>
      <c r="AE95" s="16"/>
      <c r="AF95" s="34"/>
      <c r="AH95" s="22" t="str">
        <f t="shared" si="11"/>
        <v/>
      </c>
      <c r="AI95" s="16"/>
      <c r="AJ95" s="34"/>
      <c r="AK95" s="34"/>
      <c r="AL95" s="34"/>
      <c r="AM95" s="34"/>
      <c r="AN95" s="34"/>
      <c r="AO95" s="34"/>
    </row>
    <row r="96" spans="2:41" x14ac:dyDescent="0.3">
      <c r="B96" s="22" t="str">
        <f t="shared" si="9"/>
        <v/>
      </c>
      <c r="C96" s="16"/>
      <c r="D96" s="23"/>
      <c r="E96" s="23"/>
      <c r="F96" s="16"/>
      <c r="G96" s="16"/>
      <c r="I96" s="16"/>
      <c r="J96" s="16"/>
      <c r="K96" s="16"/>
      <c r="L96" s="16"/>
      <c r="N96" s="85">
        <f t="shared" si="6"/>
        <v>0</v>
      </c>
      <c r="O96" s="85">
        <f t="shared" si="7"/>
        <v>0</v>
      </c>
      <c r="P96" s="85">
        <f t="shared" si="8"/>
        <v>0</v>
      </c>
      <c r="V96" s="16"/>
      <c r="W96" s="16"/>
      <c r="AA96" s="16"/>
      <c r="AB96" s="16"/>
      <c r="AD96" s="22" t="str">
        <f t="shared" si="10"/>
        <v/>
      </c>
      <c r="AE96" s="16"/>
      <c r="AF96" s="34"/>
      <c r="AH96" s="22" t="str">
        <f t="shared" si="11"/>
        <v/>
      </c>
      <c r="AI96" s="16"/>
      <c r="AJ96" s="34"/>
      <c r="AK96" s="34"/>
      <c r="AL96" s="34"/>
      <c r="AM96" s="34"/>
      <c r="AN96" s="34"/>
      <c r="AO96" s="34"/>
    </row>
    <row r="97" spans="2:41" x14ac:dyDescent="0.3">
      <c r="B97" s="22" t="str">
        <f t="shared" si="9"/>
        <v/>
      </c>
      <c r="C97" s="16"/>
      <c r="D97" s="23"/>
      <c r="E97" s="23"/>
      <c r="F97" s="16"/>
      <c r="G97" s="16"/>
      <c r="I97" s="16"/>
      <c r="J97" s="16"/>
      <c r="K97" s="16"/>
      <c r="L97" s="16"/>
      <c r="N97" s="85">
        <f t="shared" si="6"/>
        <v>0</v>
      </c>
      <c r="O97" s="85">
        <f t="shared" si="7"/>
        <v>0</v>
      </c>
      <c r="P97" s="85">
        <f t="shared" si="8"/>
        <v>0</v>
      </c>
      <c r="V97" s="16"/>
      <c r="W97" s="16"/>
      <c r="AA97" s="16"/>
      <c r="AB97" s="16"/>
      <c r="AD97" s="22" t="str">
        <f t="shared" si="10"/>
        <v/>
      </c>
      <c r="AE97" s="16"/>
      <c r="AF97" s="34"/>
      <c r="AH97" s="22" t="str">
        <f t="shared" si="11"/>
        <v/>
      </c>
      <c r="AI97" s="16"/>
      <c r="AJ97" s="34"/>
      <c r="AK97" s="34"/>
      <c r="AL97" s="34"/>
      <c r="AM97" s="34"/>
      <c r="AN97" s="34"/>
      <c r="AO97" s="34"/>
    </row>
    <row r="98" spans="2:41" x14ac:dyDescent="0.3">
      <c r="B98" s="22" t="str">
        <f t="shared" si="9"/>
        <v/>
      </c>
      <c r="C98" s="16"/>
      <c r="D98" s="23"/>
      <c r="E98" s="23"/>
      <c r="F98" s="16"/>
      <c r="G98" s="16"/>
      <c r="I98" s="16"/>
      <c r="J98" s="16"/>
      <c r="K98" s="16"/>
      <c r="L98" s="16"/>
      <c r="N98" s="85">
        <f t="shared" si="6"/>
        <v>0</v>
      </c>
      <c r="O98" s="85">
        <f t="shared" si="7"/>
        <v>0</v>
      </c>
      <c r="P98" s="85">
        <f t="shared" si="8"/>
        <v>0</v>
      </c>
      <c r="V98" s="16"/>
      <c r="W98" s="16"/>
      <c r="AA98" s="16"/>
      <c r="AB98" s="16"/>
      <c r="AD98" s="22" t="str">
        <f t="shared" si="10"/>
        <v/>
      </c>
      <c r="AE98" s="16"/>
      <c r="AF98" s="34"/>
      <c r="AH98" s="22" t="str">
        <f t="shared" si="11"/>
        <v/>
      </c>
      <c r="AI98" s="16"/>
      <c r="AJ98" s="34"/>
      <c r="AK98" s="34"/>
      <c r="AL98" s="34"/>
      <c r="AM98" s="34"/>
      <c r="AN98" s="34"/>
      <c r="AO98" s="34"/>
    </row>
    <row r="99" spans="2:41" x14ac:dyDescent="0.3">
      <c r="B99" s="22" t="str">
        <f t="shared" si="9"/>
        <v/>
      </c>
      <c r="C99" s="16"/>
      <c r="D99" s="23"/>
      <c r="E99" s="23"/>
      <c r="F99" s="16"/>
      <c r="G99" s="16"/>
      <c r="I99" s="16"/>
      <c r="J99" s="16"/>
      <c r="K99" s="16"/>
      <c r="L99" s="16"/>
      <c r="N99" s="85">
        <f t="shared" si="6"/>
        <v>0</v>
      </c>
      <c r="O99" s="85">
        <f t="shared" si="7"/>
        <v>0</v>
      </c>
      <c r="P99" s="85">
        <f t="shared" si="8"/>
        <v>0</v>
      </c>
      <c r="V99" s="16"/>
      <c r="W99" s="16"/>
      <c r="AA99" s="16"/>
      <c r="AB99" s="16"/>
      <c r="AD99" s="22" t="str">
        <f t="shared" si="10"/>
        <v/>
      </c>
      <c r="AE99" s="16"/>
      <c r="AF99" s="34"/>
      <c r="AH99" s="22" t="str">
        <f t="shared" si="11"/>
        <v/>
      </c>
      <c r="AI99" s="16"/>
      <c r="AJ99" s="34"/>
      <c r="AK99" s="34"/>
      <c r="AL99" s="34"/>
      <c r="AM99" s="34"/>
      <c r="AN99" s="34"/>
      <c r="AO99" s="34"/>
    </row>
    <row r="100" spans="2:41" x14ac:dyDescent="0.3">
      <c r="B100" s="22" t="str">
        <f t="shared" si="9"/>
        <v/>
      </c>
      <c r="C100" s="16"/>
      <c r="D100" s="23"/>
      <c r="E100" s="23"/>
      <c r="F100" s="16"/>
      <c r="G100" s="16"/>
      <c r="I100" s="16"/>
      <c r="J100" s="16"/>
      <c r="K100" s="16"/>
      <c r="L100" s="16"/>
      <c r="N100" s="85">
        <f t="shared" si="6"/>
        <v>0</v>
      </c>
      <c r="O100" s="85">
        <f t="shared" si="7"/>
        <v>0</v>
      </c>
      <c r="P100" s="85">
        <f t="shared" si="8"/>
        <v>0</v>
      </c>
      <c r="V100" s="16"/>
      <c r="W100" s="16"/>
      <c r="AA100" s="16"/>
      <c r="AB100" s="16"/>
      <c r="AD100" s="22" t="str">
        <f t="shared" si="10"/>
        <v/>
      </c>
      <c r="AE100" s="16"/>
      <c r="AF100" s="34"/>
      <c r="AH100" s="22" t="str">
        <f t="shared" si="11"/>
        <v/>
      </c>
      <c r="AI100" s="16"/>
      <c r="AJ100" s="34"/>
      <c r="AK100" s="34"/>
      <c r="AL100" s="34"/>
      <c r="AM100" s="34"/>
      <c r="AN100" s="34"/>
      <c r="AO100" s="34"/>
    </row>
    <row r="101" spans="2:41" x14ac:dyDescent="0.3">
      <c r="B101" s="22" t="str">
        <f t="shared" si="9"/>
        <v/>
      </c>
      <c r="C101" s="16"/>
      <c r="D101" s="23"/>
      <c r="E101" s="23"/>
      <c r="F101" s="16"/>
      <c r="G101" s="16"/>
      <c r="I101" s="16"/>
      <c r="J101" s="16"/>
      <c r="K101" s="16"/>
      <c r="L101" s="16"/>
      <c r="N101" s="85">
        <f t="shared" si="6"/>
        <v>0</v>
      </c>
      <c r="O101" s="85">
        <f t="shared" si="7"/>
        <v>0</v>
      </c>
      <c r="P101" s="85">
        <f t="shared" si="8"/>
        <v>0</v>
      </c>
      <c r="V101" s="16"/>
      <c r="W101" s="16"/>
      <c r="AA101" s="16"/>
      <c r="AB101" s="16"/>
      <c r="AD101" s="22" t="str">
        <f t="shared" si="10"/>
        <v/>
      </c>
      <c r="AE101" s="16"/>
      <c r="AF101" s="34"/>
      <c r="AH101" s="22" t="str">
        <f t="shared" si="11"/>
        <v/>
      </c>
      <c r="AI101" s="16"/>
      <c r="AJ101" s="34"/>
      <c r="AK101" s="34"/>
      <c r="AL101" s="34"/>
      <c r="AM101" s="34"/>
      <c r="AN101" s="34"/>
      <c r="AO101" s="34"/>
    </row>
    <row r="102" spans="2:41" x14ac:dyDescent="0.3">
      <c r="B102" s="22" t="str">
        <f t="shared" si="9"/>
        <v/>
      </c>
      <c r="C102" s="16"/>
      <c r="D102" s="23"/>
      <c r="E102" s="23"/>
      <c r="F102" s="16"/>
      <c r="G102" s="16"/>
      <c r="I102" s="16"/>
      <c r="J102" s="16"/>
      <c r="K102" s="16"/>
      <c r="L102" s="16"/>
      <c r="N102" s="85">
        <f t="shared" si="6"/>
        <v>0</v>
      </c>
      <c r="O102" s="85">
        <f t="shared" si="7"/>
        <v>0</v>
      </c>
      <c r="P102" s="85">
        <f t="shared" si="8"/>
        <v>0</v>
      </c>
      <c r="V102" s="16"/>
      <c r="W102" s="16"/>
      <c r="AA102" s="16"/>
      <c r="AB102" s="16"/>
      <c r="AD102" s="22" t="str">
        <f t="shared" si="10"/>
        <v/>
      </c>
      <c r="AE102" s="16"/>
      <c r="AF102" s="34"/>
      <c r="AH102" s="22" t="str">
        <f t="shared" si="11"/>
        <v/>
      </c>
      <c r="AI102" s="16"/>
      <c r="AJ102" s="34"/>
      <c r="AK102" s="34"/>
      <c r="AL102" s="34"/>
      <c r="AM102" s="34"/>
      <c r="AN102" s="34"/>
      <c r="AO102" s="34"/>
    </row>
    <row r="103" spans="2:41" x14ac:dyDescent="0.3">
      <c r="B103" s="22" t="str">
        <f t="shared" si="9"/>
        <v/>
      </c>
      <c r="C103" s="16"/>
      <c r="D103" s="23"/>
      <c r="E103" s="23"/>
      <c r="F103" s="16"/>
      <c r="G103" s="16"/>
      <c r="I103" s="16"/>
      <c r="J103" s="16"/>
      <c r="K103" s="16"/>
      <c r="L103" s="16"/>
      <c r="N103" s="85">
        <f t="shared" si="6"/>
        <v>0</v>
      </c>
      <c r="O103" s="85">
        <f t="shared" si="7"/>
        <v>0</v>
      </c>
      <c r="P103" s="85">
        <f t="shared" si="8"/>
        <v>0</v>
      </c>
      <c r="V103" s="16"/>
      <c r="W103" s="16"/>
      <c r="AA103" s="16"/>
      <c r="AB103" s="16"/>
      <c r="AD103" s="22" t="str">
        <f t="shared" si="10"/>
        <v/>
      </c>
      <c r="AE103" s="16"/>
      <c r="AF103" s="34"/>
      <c r="AH103" s="22" t="str">
        <f t="shared" si="11"/>
        <v/>
      </c>
      <c r="AI103" s="16"/>
      <c r="AJ103" s="34"/>
      <c r="AK103" s="34"/>
      <c r="AL103" s="34"/>
      <c r="AM103" s="34"/>
      <c r="AN103" s="34"/>
      <c r="AO103" s="34"/>
    </row>
    <row r="104" spans="2:41" x14ac:dyDescent="0.3">
      <c r="B104" s="22" t="str">
        <f t="shared" si="9"/>
        <v/>
      </c>
      <c r="C104" s="16"/>
      <c r="D104" s="23"/>
      <c r="E104" s="23"/>
      <c r="F104" s="16"/>
      <c r="G104" s="16"/>
      <c r="I104" s="16"/>
      <c r="J104" s="16"/>
      <c r="K104" s="16"/>
      <c r="L104" s="16"/>
      <c r="N104" s="85">
        <f t="shared" si="6"/>
        <v>0</v>
      </c>
      <c r="O104" s="85">
        <f t="shared" si="7"/>
        <v>0</v>
      </c>
      <c r="P104" s="85">
        <f t="shared" si="8"/>
        <v>0</v>
      </c>
      <c r="V104" s="16"/>
      <c r="W104" s="16"/>
      <c r="AA104" s="16"/>
      <c r="AB104" s="16"/>
      <c r="AD104" s="22" t="str">
        <f t="shared" si="10"/>
        <v/>
      </c>
      <c r="AE104" s="16"/>
      <c r="AF104" s="34"/>
      <c r="AH104" s="22" t="str">
        <f t="shared" si="11"/>
        <v/>
      </c>
      <c r="AI104" s="16"/>
      <c r="AJ104" s="34"/>
      <c r="AK104" s="34"/>
      <c r="AL104" s="34"/>
      <c r="AM104" s="34"/>
      <c r="AN104" s="34"/>
      <c r="AO104" s="34"/>
    </row>
    <row r="105" spans="2:41" x14ac:dyDescent="0.3">
      <c r="B105" s="22" t="str">
        <f t="shared" si="9"/>
        <v/>
      </c>
      <c r="C105" s="16"/>
      <c r="D105" s="23"/>
      <c r="E105" s="23"/>
      <c r="F105" s="16"/>
      <c r="G105" s="16"/>
      <c r="I105" s="16"/>
      <c r="J105" s="16"/>
      <c r="K105" s="16"/>
      <c r="L105" s="16"/>
      <c r="N105" s="85">
        <f t="shared" si="6"/>
        <v>0</v>
      </c>
      <c r="O105" s="85">
        <f t="shared" si="7"/>
        <v>0</v>
      </c>
      <c r="P105" s="85">
        <f t="shared" si="8"/>
        <v>0</v>
      </c>
      <c r="V105" s="16"/>
      <c r="W105" s="16"/>
      <c r="AA105" s="16"/>
      <c r="AB105" s="16"/>
      <c r="AD105" s="22" t="str">
        <f t="shared" si="10"/>
        <v/>
      </c>
      <c r="AE105" s="16"/>
      <c r="AF105" s="34"/>
      <c r="AH105" s="22" t="str">
        <f t="shared" si="11"/>
        <v/>
      </c>
      <c r="AI105" s="16"/>
      <c r="AJ105" s="34"/>
      <c r="AK105" s="34"/>
      <c r="AL105" s="34"/>
      <c r="AM105" s="34"/>
      <c r="AN105" s="34"/>
      <c r="AO105" s="34"/>
    </row>
    <row r="106" spans="2:41" x14ac:dyDescent="0.3">
      <c r="B106" s="22" t="str">
        <f t="shared" si="9"/>
        <v/>
      </c>
      <c r="C106" s="16"/>
      <c r="D106" s="23"/>
      <c r="E106" s="23"/>
      <c r="F106" s="16"/>
      <c r="G106" s="16"/>
      <c r="I106" s="16"/>
      <c r="J106" s="16"/>
      <c r="K106" s="16"/>
      <c r="L106" s="16"/>
      <c r="N106" s="85">
        <f t="shared" si="6"/>
        <v>0</v>
      </c>
      <c r="O106" s="85">
        <f t="shared" si="7"/>
        <v>0</v>
      </c>
      <c r="P106" s="85">
        <f t="shared" si="8"/>
        <v>0</v>
      </c>
      <c r="V106" s="16"/>
      <c r="W106" s="16"/>
      <c r="AA106" s="16"/>
      <c r="AB106" s="16"/>
      <c r="AD106" s="22" t="str">
        <f t="shared" si="10"/>
        <v/>
      </c>
      <c r="AE106" s="16"/>
      <c r="AF106" s="34"/>
      <c r="AH106" s="22" t="str">
        <f t="shared" si="11"/>
        <v/>
      </c>
      <c r="AI106" s="16"/>
      <c r="AJ106" s="34"/>
      <c r="AK106" s="34"/>
      <c r="AL106" s="34"/>
      <c r="AM106" s="34"/>
      <c r="AN106" s="34"/>
      <c r="AO106" s="34"/>
    </row>
    <row r="107" spans="2:41" x14ac:dyDescent="0.3">
      <c r="B107" s="22" t="str">
        <f t="shared" si="9"/>
        <v/>
      </c>
      <c r="C107" s="16"/>
      <c r="D107" s="23"/>
      <c r="E107" s="23"/>
      <c r="F107" s="16"/>
      <c r="G107" s="16"/>
      <c r="I107" s="16"/>
      <c r="J107" s="16"/>
      <c r="K107" s="16"/>
      <c r="L107" s="16"/>
      <c r="N107" s="85">
        <f t="shared" si="6"/>
        <v>0</v>
      </c>
      <c r="O107" s="85">
        <f t="shared" si="7"/>
        <v>0</v>
      </c>
      <c r="P107" s="85">
        <f t="shared" si="8"/>
        <v>0</v>
      </c>
      <c r="V107" s="16"/>
      <c r="W107" s="16"/>
      <c r="AA107" s="16"/>
      <c r="AB107" s="16"/>
      <c r="AD107" s="22" t="str">
        <f t="shared" si="10"/>
        <v/>
      </c>
      <c r="AE107" s="16"/>
      <c r="AF107" s="34"/>
      <c r="AH107" s="22" t="str">
        <f t="shared" si="11"/>
        <v/>
      </c>
      <c r="AI107" s="16"/>
      <c r="AJ107" s="34"/>
      <c r="AK107" s="34"/>
      <c r="AL107" s="34"/>
      <c r="AM107" s="34"/>
      <c r="AN107" s="34"/>
      <c r="AO107" s="34"/>
    </row>
    <row r="108" spans="2:41" x14ac:dyDescent="0.3">
      <c r="B108" s="22" t="str">
        <f t="shared" si="9"/>
        <v/>
      </c>
      <c r="C108" s="16"/>
      <c r="D108" s="23"/>
      <c r="E108" s="23"/>
      <c r="F108" s="16"/>
      <c r="G108" s="16"/>
      <c r="I108" s="16"/>
      <c r="J108" s="16"/>
      <c r="K108" s="16"/>
      <c r="L108" s="16"/>
      <c r="N108" s="85">
        <f t="shared" si="6"/>
        <v>0</v>
      </c>
      <c r="O108" s="85">
        <f t="shared" si="7"/>
        <v>0</v>
      </c>
      <c r="P108" s="85">
        <f t="shared" si="8"/>
        <v>0</v>
      </c>
      <c r="V108" s="16"/>
      <c r="W108" s="16"/>
      <c r="AA108" s="16"/>
      <c r="AB108" s="16"/>
      <c r="AD108" s="22" t="str">
        <f t="shared" si="10"/>
        <v/>
      </c>
      <c r="AE108" s="16"/>
      <c r="AF108" s="34"/>
      <c r="AH108" s="22" t="str">
        <f t="shared" si="11"/>
        <v/>
      </c>
      <c r="AI108" s="16"/>
      <c r="AJ108" s="34"/>
      <c r="AK108" s="34"/>
      <c r="AL108" s="34"/>
      <c r="AM108" s="34"/>
      <c r="AN108" s="34"/>
      <c r="AO108" s="34"/>
    </row>
    <row r="109" spans="2:41" x14ac:dyDescent="0.3">
      <c r="B109" s="22" t="str">
        <f t="shared" si="9"/>
        <v/>
      </c>
      <c r="C109" s="16"/>
      <c r="D109" s="23"/>
      <c r="E109" s="23"/>
      <c r="F109" s="16"/>
      <c r="G109" s="16"/>
      <c r="I109" s="16"/>
      <c r="J109" s="16"/>
      <c r="K109" s="16"/>
      <c r="L109" s="16"/>
      <c r="N109" s="85">
        <f t="shared" si="6"/>
        <v>0</v>
      </c>
      <c r="O109" s="85">
        <f t="shared" si="7"/>
        <v>0</v>
      </c>
      <c r="P109" s="85">
        <f t="shared" si="8"/>
        <v>0</v>
      </c>
      <c r="V109" s="16"/>
      <c r="W109" s="16"/>
      <c r="AA109" s="16"/>
      <c r="AB109" s="16"/>
      <c r="AD109" s="22" t="str">
        <f t="shared" si="10"/>
        <v/>
      </c>
      <c r="AE109" s="16"/>
      <c r="AF109" s="34"/>
      <c r="AH109" s="22" t="str">
        <f t="shared" si="11"/>
        <v/>
      </c>
      <c r="AI109" s="16"/>
      <c r="AJ109" s="34"/>
      <c r="AK109" s="34"/>
      <c r="AL109" s="34"/>
      <c r="AM109" s="34"/>
      <c r="AN109" s="34"/>
      <c r="AO109" s="34"/>
    </row>
    <row r="110" spans="2:41" x14ac:dyDescent="0.3">
      <c r="B110" s="22" t="str">
        <f t="shared" si="9"/>
        <v/>
      </c>
      <c r="C110" s="16"/>
      <c r="D110" s="23"/>
      <c r="E110" s="23"/>
      <c r="F110" s="16"/>
      <c r="G110" s="16"/>
      <c r="I110" s="16"/>
      <c r="J110" s="16"/>
      <c r="K110" s="16"/>
      <c r="L110" s="16"/>
      <c r="N110" s="85">
        <f t="shared" si="6"/>
        <v>0</v>
      </c>
      <c r="O110" s="85">
        <f t="shared" si="7"/>
        <v>0</v>
      </c>
      <c r="P110" s="85">
        <f t="shared" si="8"/>
        <v>0</v>
      </c>
      <c r="V110" s="16"/>
      <c r="W110" s="16"/>
      <c r="AA110" s="16"/>
      <c r="AB110" s="16"/>
      <c r="AD110" s="22" t="str">
        <f t="shared" si="10"/>
        <v/>
      </c>
      <c r="AE110" s="16"/>
      <c r="AF110" s="34"/>
      <c r="AH110" s="22" t="str">
        <f t="shared" si="11"/>
        <v/>
      </c>
      <c r="AI110" s="16"/>
      <c r="AJ110" s="34"/>
      <c r="AK110" s="34"/>
      <c r="AL110" s="34"/>
      <c r="AM110" s="34"/>
      <c r="AN110" s="34"/>
      <c r="AO110" s="34"/>
    </row>
    <row r="111" spans="2:41" x14ac:dyDescent="0.3">
      <c r="B111" s="22" t="str">
        <f t="shared" si="9"/>
        <v/>
      </c>
      <c r="C111" s="16"/>
      <c r="D111" s="23"/>
      <c r="E111" s="23"/>
      <c r="F111" s="16"/>
      <c r="G111" s="16"/>
      <c r="I111" s="16"/>
      <c r="J111" s="16"/>
      <c r="K111" s="16"/>
      <c r="L111" s="16"/>
      <c r="N111" s="85">
        <f t="shared" si="6"/>
        <v>0</v>
      </c>
      <c r="O111" s="85">
        <f t="shared" si="7"/>
        <v>0</v>
      </c>
      <c r="P111" s="85">
        <f t="shared" si="8"/>
        <v>0</v>
      </c>
      <c r="V111" s="16"/>
      <c r="W111" s="16"/>
      <c r="AA111" s="16"/>
      <c r="AB111" s="16"/>
      <c r="AD111" s="22" t="str">
        <f t="shared" si="10"/>
        <v/>
      </c>
      <c r="AE111" s="16"/>
      <c r="AF111" s="34"/>
      <c r="AH111" s="22" t="str">
        <f t="shared" si="11"/>
        <v/>
      </c>
      <c r="AI111" s="16"/>
      <c r="AJ111" s="34"/>
      <c r="AK111" s="34"/>
      <c r="AL111" s="34"/>
      <c r="AM111" s="34"/>
      <c r="AN111" s="34"/>
      <c r="AO111" s="34"/>
    </row>
    <row r="112" spans="2:41" x14ac:dyDescent="0.3">
      <c r="B112" s="22" t="str">
        <f t="shared" si="9"/>
        <v/>
      </c>
      <c r="C112" s="16"/>
      <c r="D112" s="23"/>
      <c r="E112" s="23"/>
      <c r="F112" s="16"/>
      <c r="G112" s="16"/>
      <c r="I112" s="16"/>
      <c r="J112" s="16"/>
      <c r="K112" s="16"/>
      <c r="L112" s="16"/>
      <c r="N112" s="85">
        <f t="shared" si="6"/>
        <v>0</v>
      </c>
      <c r="O112" s="85">
        <f t="shared" si="7"/>
        <v>0</v>
      </c>
      <c r="P112" s="85">
        <f t="shared" si="8"/>
        <v>0</v>
      </c>
      <c r="V112" s="16"/>
      <c r="W112" s="16"/>
      <c r="AA112" s="16"/>
      <c r="AB112" s="16"/>
      <c r="AD112" s="22" t="str">
        <f t="shared" si="10"/>
        <v/>
      </c>
      <c r="AE112" s="16"/>
      <c r="AF112" s="34"/>
      <c r="AH112" s="22" t="str">
        <f t="shared" si="11"/>
        <v/>
      </c>
      <c r="AI112" s="16"/>
      <c r="AJ112" s="34"/>
      <c r="AK112" s="34"/>
      <c r="AL112" s="34"/>
      <c r="AM112" s="34"/>
      <c r="AN112" s="34"/>
      <c r="AO112" s="34"/>
    </row>
    <row r="113" spans="2:41" x14ac:dyDescent="0.3">
      <c r="B113" s="22" t="str">
        <f t="shared" si="9"/>
        <v/>
      </c>
      <c r="C113" s="16"/>
      <c r="D113" s="23"/>
      <c r="E113" s="23"/>
      <c r="F113" s="16"/>
      <c r="G113" s="16"/>
      <c r="I113" s="16"/>
      <c r="J113" s="16"/>
      <c r="K113" s="16"/>
      <c r="L113" s="16"/>
      <c r="N113" s="85">
        <f t="shared" si="6"/>
        <v>0</v>
      </c>
      <c r="O113" s="85">
        <f t="shared" si="7"/>
        <v>0</v>
      </c>
      <c r="P113" s="85">
        <f t="shared" si="8"/>
        <v>0</v>
      </c>
      <c r="V113" s="16"/>
      <c r="W113" s="16"/>
      <c r="AA113" s="16"/>
      <c r="AB113" s="16"/>
      <c r="AD113" s="22" t="str">
        <f t="shared" si="10"/>
        <v/>
      </c>
      <c r="AE113" s="16"/>
      <c r="AF113" s="34"/>
      <c r="AH113" s="22" t="str">
        <f t="shared" si="11"/>
        <v/>
      </c>
      <c r="AI113" s="16"/>
      <c r="AJ113" s="34"/>
      <c r="AK113" s="34"/>
      <c r="AL113" s="34"/>
      <c r="AM113" s="34"/>
      <c r="AN113" s="34"/>
      <c r="AO113" s="34"/>
    </row>
    <row r="114" spans="2:41" x14ac:dyDescent="0.3">
      <c r="B114" s="22" t="str">
        <f t="shared" si="9"/>
        <v/>
      </c>
      <c r="C114" s="16"/>
      <c r="D114" s="23"/>
      <c r="E114" s="23"/>
      <c r="F114" s="16"/>
      <c r="G114" s="16"/>
      <c r="I114" s="16"/>
      <c r="J114" s="16"/>
      <c r="K114" s="16"/>
      <c r="L114" s="16"/>
      <c r="N114" s="85">
        <f t="shared" si="6"/>
        <v>0</v>
      </c>
      <c r="O114" s="85">
        <f t="shared" si="7"/>
        <v>0</v>
      </c>
      <c r="P114" s="85">
        <f t="shared" si="8"/>
        <v>0</v>
      </c>
      <c r="V114" s="16"/>
      <c r="W114" s="16"/>
      <c r="AA114" s="16"/>
      <c r="AB114" s="16"/>
      <c r="AD114" s="22" t="str">
        <f t="shared" si="10"/>
        <v/>
      </c>
      <c r="AE114" s="16"/>
      <c r="AF114" s="34"/>
      <c r="AH114" s="22" t="str">
        <f t="shared" si="11"/>
        <v/>
      </c>
      <c r="AI114" s="16"/>
      <c r="AJ114" s="34"/>
      <c r="AK114" s="34"/>
      <c r="AL114" s="34"/>
      <c r="AM114" s="34"/>
      <c r="AN114" s="34"/>
      <c r="AO114" s="34"/>
    </row>
    <row r="115" spans="2:41" x14ac:dyDescent="0.3">
      <c r="B115" s="22" t="str">
        <f t="shared" si="9"/>
        <v/>
      </c>
      <c r="C115" s="16"/>
      <c r="D115" s="23"/>
      <c r="E115" s="23"/>
      <c r="F115" s="16"/>
      <c r="G115" s="16"/>
      <c r="I115" s="16"/>
      <c r="J115" s="16"/>
      <c r="K115" s="16"/>
      <c r="L115" s="16"/>
      <c r="N115" s="85">
        <f t="shared" si="6"/>
        <v>0</v>
      </c>
      <c r="O115" s="85">
        <f t="shared" si="7"/>
        <v>0</v>
      </c>
      <c r="P115" s="85">
        <f t="shared" si="8"/>
        <v>0</v>
      </c>
      <c r="V115" s="16"/>
      <c r="W115" s="16"/>
      <c r="AA115" s="16"/>
      <c r="AB115" s="16"/>
      <c r="AD115" s="22" t="str">
        <f t="shared" si="10"/>
        <v/>
      </c>
      <c r="AE115" s="16"/>
      <c r="AF115" s="34"/>
      <c r="AH115" s="22" t="str">
        <f t="shared" si="11"/>
        <v/>
      </c>
      <c r="AI115" s="16"/>
      <c r="AJ115" s="34"/>
      <c r="AK115" s="34"/>
      <c r="AL115" s="34"/>
      <c r="AM115" s="34"/>
      <c r="AN115" s="34"/>
      <c r="AO115" s="34"/>
    </row>
    <row r="116" spans="2:41" x14ac:dyDescent="0.3">
      <c r="B116" s="22" t="str">
        <f t="shared" si="9"/>
        <v/>
      </c>
      <c r="C116" s="16"/>
      <c r="D116" s="23"/>
      <c r="E116" s="23"/>
      <c r="F116" s="16"/>
      <c r="G116" s="16"/>
      <c r="I116" s="16"/>
      <c r="J116" s="16"/>
      <c r="K116" s="16"/>
      <c r="L116" s="16"/>
      <c r="N116" s="85">
        <f t="shared" si="6"/>
        <v>0</v>
      </c>
      <c r="O116" s="85">
        <f t="shared" si="7"/>
        <v>0</v>
      </c>
      <c r="P116" s="85">
        <f t="shared" si="8"/>
        <v>0</v>
      </c>
      <c r="V116" s="16"/>
      <c r="W116" s="16"/>
      <c r="AA116" s="16"/>
      <c r="AB116" s="16"/>
      <c r="AD116" s="22" t="str">
        <f t="shared" si="10"/>
        <v/>
      </c>
      <c r="AE116" s="16"/>
      <c r="AF116" s="34"/>
      <c r="AH116" s="22" t="str">
        <f t="shared" si="11"/>
        <v/>
      </c>
      <c r="AI116" s="16"/>
      <c r="AJ116" s="34"/>
      <c r="AK116" s="34"/>
      <c r="AL116" s="34"/>
      <c r="AM116" s="34"/>
      <c r="AN116" s="34"/>
      <c r="AO116" s="34"/>
    </row>
    <row r="117" spans="2:41" x14ac:dyDescent="0.3">
      <c r="B117" s="22" t="str">
        <f t="shared" si="9"/>
        <v/>
      </c>
      <c r="C117" s="16"/>
      <c r="D117" s="23"/>
      <c r="E117" s="23"/>
      <c r="F117" s="16"/>
      <c r="G117" s="16"/>
      <c r="I117" s="16"/>
      <c r="J117" s="16"/>
      <c r="K117" s="16"/>
      <c r="L117" s="16"/>
      <c r="N117" s="85">
        <f t="shared" si="6"/>
        <v>0</v>
      </c>
      <c r="O117" s="85">
        <f t="shared" si="7"/>
        <v>0</v>
      </c>
      <c r="P117" s="85">
        <f t="shared" si="8"/>
        <v>0</v>
      </c>
      <c r="V117" s="16"/>
      <c r="W117" s="16"/>
      <c r="AA117" s="16"/>
      <c r="AB117" s="16"/>
      <c r="AD117" s="22" t="str">
        <f t="shared" si="10"/>
        <v/>
      </c>
      <c r="AE117" s="16"/>
      <c r="AF117" s="34"/>
      <c r="AH117" s="22" t="str">
        <f t="shared" si="11"/>
        <v/>
      </c>
      <c r="AI117" s="16"/>
      <c r="AJ117" s="34"/>
      <c r="AK117" s="34"/>
      <c r="AL117" s="34"/>
      <c r="AM117" s="34"/>
      <c r="AN117" s="34"/>
      <c r="AO117" s="34"/>
    </row>
    <row r="118" spans="2:41" x14ac:dyDescent="0.3">
      <c r="B118" s="22" t="str">
        <f t="shared" si="9"/>
        <v/>
      </c>
      <c r="C118" s="16"/>
      <c r="D118" s="23"/>
      <c r="E118" s="23"/>
      <c r="F118" s="16"/>
      <c r="G118" s="16"/>
      <c r="I118" s="16"/>
      <c r="J118" s="16"/>
      <c r="K118" s="16"/>
      <c r="L118" s="16"/>
      <c r="N118" s="85">
        <f t="shared" si="6"/>
        <v>0</v>
      </c>
      <c r="O118" s="85">
        <f t="shared" si="7"/>
        <v>0</v>
      </c>
      <c r="P118" s="85">
        <f t="shared" si="8"/>
        <v>0</v>
      </c>
      <c r="V118" s="16"/>
      <c r="W118" s="16"/>
      <c r="AA118" s="16"/>
      <c r="AB118" s="16"/>
      <c r="AD118" s="22" t="str">
        <f t="shared" si="10"/>
        <v/>
      </c>
      <c r="AE118" s="16"/>
      <c r="AF118" s="34"/>
      <c r="AH118" s="22" t="str">
        <f t="shared" si="11"/>
        <v/>
      </c>
      <c r="AI118" s="16"/>
      <c r="AJ118" s="34"/>
      <c r="AK118" s="34"/>
      <c r="AL118" s="34"/>
      <c r="AM118" s="34"/>
      <c r="AN118" s="34"/>
      <c r="AO118" s="34"/>
    </row>
    <row r="119" spans="2:41" x14ac:dyDescent="0.3">
      <c r="B119" s="22" t="str">
        <f t="shared" si="9"/>
        <v/>
      </c>
      <c r="C119" s="16"/>
      <c r="D119" s="23"/>
      <c r="E119" s="23"/>
      <c r="F119" s="16"/>
      <c r="G119" s="16"/>
      <c r="I119" s="16"/>
      <c r="J119" s="16"/>
      <c r="K119" s="16"/>
      <c r="L119" s="16"/>
      <c r="N119" s="85">
        <f t="shared" si="6"/>
        <v>0</v>
      </c>
      <c r="O119" s="85">
        <f t="shared" si="7"/>
        <v>0</v>
      </c>
      <c r="P119" s="85">
        <f t="shared" si="8"/>
        <v>0</v>
      </c>
      <c r="V119" s="16"/>
      <c r="W119" s="16"/>
      <c r="AA119" s="16"/>
      <c r="AB119" s="16"/>
      <c r="AD119" s="22" t="str">
        <f t="shared" si="10"/>
        <v/>
      </c>
      <c r="AE119" s="16"/>
      <c r="AF119" s="34"/>
      <c r="AH119" s="22" t="str">
        <f t="shared" si="11"/>
        <v/>
      </c>
      <c r="AI119" s="16"/>
      <c r="AJ119" s="34"/>
      <c r="AK119" s="34"/>
      <c r="AL119" s="34"/>
      <c r="AM119" s="34"/>
      <c r="AN119" s="34"/>
      <c r="AO119" s="34"/>
    </row>
    <row r="120" spans="2:41" x14ac:dyDescent="0.3">
      <c r="B120" s="22" t="str">
        <f t="shared" si="9"/>
        <v/>
      </c>
      <c r="C120" s="16"/>
      <c r="D120" s="23"/>
      <c r="E120" s="23"/>
      <c r="F120" s="16"/>
      <c r="G120" s="16"/>
      <c r="I120" s="16"/>
      <c r="J120" s="16"/>
      <c r="K120" s="16"/>
      <c r="L120" s="16"/>
      <c r="N120" s="85">
        <f t="shared" si="6"/>
        <v>0</v>
      </c>
      <c r="O120" s="85">
        <f t="shared" si="7"/>
        <v>0</v>
      </c>
      <c r="P120" s="85">
        <f t="shared" si="8"/>
        <v>0</v>
      </c>
      <c r="V120" s="16"/>
      <c r="W120" s="16"/>
      <c r="AA120" s="16"/>
      <c r="AB120" s="16"/>
      <c r="AD120" s="22" t="str">
        <f t="shared" si="10"/>
        <v/>
      </c>
      <c r="AE120" s="16"/>
      <c r="AF120" s="34"/>
      <c r="AH120" s="22" t="str">
        <f t="shared" si="11"/>
        <v/>
      </c>
      <c r="AI120" s="16"/>
      <c r="AJ120" s="34"/>
      <c r="AK120" s="34"/>
      <c r="AL120" s="34"/>
      <c r="AM120" s="34"/>
      <c r="AN120" s="34"/>
      <c r="AO120" s="34"/>
    </row>
    <row r="121" spans="2:41" x14ac:dyDescent="0.3">
      <c r="B121" s="22" t="str">
        <f t="shared" si="9"/>
        <v/>
      </c>
      <c r="C121" s="16"/>
      <c r="D121" s="23"/>
      <c r="E121" s="23"/>
      <c r="F121" s="16"/>
      <c r="G121" s="16"/>
      <c r="I121" s="16"/>
      <c r="J121" s="16"/>
      <c r="K121" s="16"/>
      <c r="L121" s="16"/>
      <c r="N121" s="85">
        <f t="shared" si="6"/>
        <v>0</v>
      </c>
      <c r="O121" s="85">
        <f t="shared" si="7"/>
        <v>0</v>
      </c>
      <c r="P121" s="85">
        <f t="shared" si="8"/>
        <v>0</v>
      </c>
      <c r="V121" s="16"/>
      <c r="W121" s="16"/>
      <c r="AA121" s="16"/>
      <c r="AB121" s="16"/>
      <c r="AD121" s="22" t="str">
        <f t="shared" si="10"/>
        <v/>
      </c>
      <c r="AE121" s="16"/>
      <c r="AF121" s="34"/>
      <c r="AH121" s="22" t="str">
        <f t="shared" si="11"/>
        <v/>
      </c>
      <c r="AI121" s="16"/>
      <c r="AJ121" s="34"/>
      <c r="AK121" s="34"/>
      <c r="AL121" s="34"/>
      <c r="AM121" s="34"/>
      <c r="AN121" s="34"/>
      <c r="AO121" s="34"/>
    </row>
    <row r="122" spans="2:41" x14ac:dyDescent="0.3">
      <c r="B122" s="22" t="str">
        <f t="shared" si="9"/>
        <v/>
      </c>
      <c r="C122" s="16"/>
      <c r="D122" s="23"/>
      <c r="E122" s="23"/>
      <c r="F122" s="16"/>
      <c r="G122" s="16"/>
      <c r="I122" s="16"/>
      <c r="J122" s="16"/>
      <c r="K122" s="16"/>
      <c r="L122" s="16"/>
      <c r="N122" s="85">
        <f t="shared" si="6"/>
        <v>0</v>
      </c>
      <c r="O122" s="85">
        <f t="shared" si="7"/>
        <v>0</v>
      </c>
      <c r="P122" s="85">
        <f t="shared" si="8"/>
        <v>0</v>
      </c>
      <c r="V122" s="16"/>
      <c r="W122" s="16"/>
      <c r="AA122" s="16"/>
      <c r="AB122" s="16"/>
      <c r="AD122" s="22" t="str">
        <f t="shared" si="10"/>
        <v/>
      </c>
      <c r="AE122" s="16"/>
      <c r="AF122" s="34"/>
      <c r="AH122" s="22" t="str">
        <f t="shared" si="11"/>
        <v/>
      </c>
      <c r="AI122" s="16"/>
      <c r="AJ122" s="34"/>
      <c r="AK122" s="34"/>
      <c r="AL122" s="34"/>
      <c r="AM122" s="34"/>
      <c r="AN122" s="34"/>
      <c r="AO122" s="34"/>
    </row>
    <row r="123" spans="2:41" x14ac:dyDescent="0.3">
      <c r="B123" s="22" t="str">
        <f t="shared" si="9"/>
        <v/>
      </c>
      <c r="C123" s="16"/>
      <c r="D123" s="23"/>
      <c r="E123" s="23"/>
      <c r="F123" s="16"/>
      <c r="G123" s="16"/>
      <c r="I123" s="16"/>
      <c r="J123" s="16"/>
      <c r="K123" s="16"/>
      <c r="L123" s="16"/>
      <c r="N123" s="85">
        <f t="shared" si="6"/>
        <v>0</v>
      </c>
      <c r="O123" s="85">
        <f t="shared" si="7"/>
        <v>0</v>
      </c>
      <c r="P123" s="85">
        <f t="shared" si="8"/>
        <v>0</v>
      </c>
      <c r="V123" s="16"/>
      <c r="W123" s="16"/>
      <c r="AA123" s="16"/>
      <c r="AB123" s="16"/>
      <c r="AD123" s="22" t="str">
        <f t="shared" si="10"/>
        <v/>
      </c>
      <c r="AE123" s="16"/>
      <c r="AF123" s="34"/>
      <c r="AH123" s="22" t="str">
        <f t="shared" si="11"/>
        <v/>
      </c>
      <c r="AI123" s="16"/>
      <c r="AJ123" s="34"/>
      <c r="AK123" s="34"/>
      <c r="AL123" s="34"/>
      <c r="AM123" s="34"/>
      <c r="AN123" s="34"/>
      <c r="AO123" s="34"/>
    </row>
    <row r="124" spans="2:41" x14ac:dyDescent="0.3">
      <c r="B124" s="22" t="str">
        <f t="shared" si="9"/>
        <v/>
      </c>
      <c r="C124" s="16"/>
      <c r="D124" s="23"/>
      <c r="E124" s="23"/>
      <c r="F124" s="16"/>
      <c r="G124" s="16"/>
      <c r="I124" s="16"/>
      <c r="J124" s="16"/>
      <c r="K124" s="16"/>
      <c r="L124" s="16"/>
      <c r="N124" s="85">
        <f t="shared" si="6"/>
        <v>0</v>
      </c>
      <c r="O124" s="85">
        <f t="shared" si="7"/>
        <v>0</v>
      </c>
      <c r="P124" s="85">
        <f t="shared" si="8"/>
        <v>0</v>
      </c>
      <c r="V124" s="16"/>
      <c r="W124" s="16"/>
      <c r="AA124" s="16"/>
      <c r="AB124" s="16"/>
      <c r="AD124" s="22" t="str">
        <f t="shared" si="10"/>
        <v/>
      </c>
      <c r="AE124" s="16"/>
      <c r="AF124" s="34"/>
      <c r="AH124" s="22" t="str">
        <f t="shared" si="11"/>
        <v/>
      </c>
      <c r="AI124" s="16"/>
      <c r="AJ124" s="34"/>
      <c r="AK124" s="34"/>
      <c r="AL124" s="34"/>
      <c r="AM124" s="34"/>
      <c r="AN124" s="34"/>
      <c r="AO124" s="34"/>
    </row>
    <row r="125" spans="2:41" x14ac:dyDescent="0.3">
      <c r="B125" s="22" t="str">
        <f t="shared" si="9"/>
        <v/>
      </c>
      <c r="C125" s="16"/>
      <c r="D125" s="23"/>
      <c r="E125" s="23"/>
      <c r="F125" s="16"/>
      <c r="G125" s="16"/>
      <c r="I125" s="16"/>
      <c r="J125" s="16"/>
      <c r="K125" s="16"/>
      <c r="L125" s="16"/>
      <c r="N125" s="85">
        <f t="shared" si="6"/>
        <v>0</v>
      </c>
      <c r="O125" s="85">
        <f t="shared" si="7"/>
        <v>0</v>
      </c>
      <c r="P125" s="85">
        <f t="shared" si="8"/>
        <v>0</v>
      </c>
      <c r="V125" s="16"/>
      <c r="W125" s="16"/>
      <c r="AA125" s="16"/>
      <c r="AB125" s="16"/>
      <c r="AD125" s="22" t="str">
        <f t="shared" si="10"/>
        <v/>
      </c>
      <c r="AE125" s="16"/>
      <c r="AF125" s="34"/>
      <c r="AH125" s="22" t="str">
        <f t="shared" si="11"/>
        <v/>
      </c>
      <c r="AI125" s="16"/>
      <c r="AJ125" s="34"/>
      <c r="AK125" s="34"/>
      <c r="AL125" s="34"/>
      <c r="AM125" s="34"/>
      <c r="AN125" s="34"/>
      <c r="AO125" s="34"/>
    </row>
    <row r="126" spans="2:41" x14ac:dyDescent="0.3">
      <c r="B126" s="22" t="str">
        <f t="shared" si="9"/>
        <v/>
      </c>
      <c r="C126" s="16"/>
      <c r="D126" s="23"/>
      <c r="E126" s="23"/>
      <c r="F126" s="16"/>
      <c r="G126" s="16"/>
      <c r="I126" s="16"/>
      <c r="J126" s="16"/>
      <c r="K126" s="16"/>
      <c r="L126" s="16"/>
      <c r="N126" s="85">
        <f t="shared" si="6"/>
        <v>0</v>
      </c>
      <c r="O126" s="85">
        <f t="shared" si="7"/>
        <v>0</v>
      </c>
      <c r="P126" s="85">
        <f t="shared" si="8"/>
        <v>0</v>
      </c>
      <c r="V126" s="16"/>
      <c r="W126" s="16"/>
      <c r="AA126" s="16"/>
      <c r="AB126" s="16"/>
      <c r="AD126" s="22" t="str">
        <f t="shared" si="10"/>
        <v/>
      </c>
      <c r="AE126" s="16"/>
      <c r="AF126" s="34"/>
      <c r="AH126" s="22" t="str">
        <f t="shared" si="11"/>
        <v/>
      </c>
      <c r="AI126" s="16"/>
      <c r="AJ126" s="34"/>
      <c r="AK126" s="34"/>
      <c r="AL126" s="34"/>
      <c r="AM126" s="34"/>
      <c r="AN126" s="34"/>
      <c r="AO126" s="34"/>
    </row>
    <row r="127" spans="2:41" x14ac:dyDescent="0.3">
      <c r="B127" s="22" t="str">
        <f t="shared" si="9"/>
        <v/>
      </c>
      <c r="C127" s="16"/>
      <c r="D127" s="23"/>
      <c r="E127" s="23"/>
      <c r="F127" s="16"/>
      <c r="G127" s="16"/>
      <c r="I127" s="16"/>
      <c r="J127" s="16"/>
      <c r="K127" s="16"/>
      <c r="L127" s="16"/>
      <c r="N127" s="85">
        <f t="shared" si="6"/>
        <v>0</v>
      </c>
      <c r="O127" s="85">
        <f t="shared" si="7"/>
        <v>0</v>
      </c>
      <c r="P127" s="85">
        <f t="shared" si="8"/>
        <v>0</v>
      </c>
      <c r="V127" s="16"/>
      <c r="W127" s="16"/>
      <c r="AA127" s="16"/>
      <c r="AB127" s="16"/>
      <c r="AD127" s="22" t="str">
        <f t="shared" si="10"/>
        <v/>
      </c>
      <c r="AE127" s="16"/>
      <c r="AF127" s="34"/>
      <c r="AH127" s="22" t="str">
        <f t="shared" si="11"/>
        <v/>
      </c>
      <c r="AI127" s="16"/>
      <c r="AJ127" s="34"/>
      <c r="AK127" s="34"/>
      <c r="AL127" s="34"/>
      <c r="AM127" s="34"/>
      <c r="AN127" s="34"/>
      <c r="AO127" s="34"/>
    </row>
    <row r="128" spans="2:41" x14ac:dyDescent="0.3">
      <c r="B128" s="22" t="str">
        <f t="shared" si="9"/>
        <v/>
      </c>
      <c r="C128" s="16"/>
      <c r="D128" s="23"/>
      <c r="E128" s="23"/>
      <c r="F128" s="16"/>
      <c r="G128" s="16"/>
      <c r="I128" s="16"/>
      <c r="J128" s="16"/>
      <c r="K128" s="16"/>
      <c r="L128" s="16"/>
      <c r="N128" s="85">
        <f t="shared" si="6"/>
        <v>0</v>
      </c>
      <c r="O128" s="85">
        <f t="shared" si="7"/>
        <v>0</v>
      </c>
      <c r="P128" s="85">
        <f t="shared" si="8"/>
        <v>0</v>
      </c>
      <c r="V128" s="16"/>
      <c r="W128" s="16"/>
      <c r="AA128" s="16"/>
      <c r="AB128" s="16"/>
      <c r="AD128" s="22" t="str">
        <f t="shared" si="10"/>
        <v/>
      </c>
      <c r="AE128" s="16"/>
      <c r="AF128" s="34"/>
      <c r="AH128" s="22" t="str">
        <f t="shared" si="11"/>
        <v/>
      </c>
      <c r="AI128" s="16"/>
      <c r="AJ128" s="34"/>
      <c r="AK128" s="34"/>
      <c r="AL128" s="34"/>
      <c r="AM128" s="34"/>
      <c r="AN128" s="34"/>
      <c r="AO128" s="34"/>
    </row>
    <row r="129" spans="2:41" x14ac:dyDescent="0.3">
      <c r="B129" s="22" t="str">
        <f t="shared" si="9"/>
        <v/>
      </c>
      <c r="C129" s="16"/>
      <c r="D129" s="23"/>
      <c r="E129" s="23"/>
      <c r="F129" s="16"/>
      <c r="G129" s="16"/>
      <c r="I129" s="16"/>
      <c r="J129" s="16"/>
      <c r="K129" s="16"/>
      <c r="L129" s="16"/>
      <c r="N129" s="85">
        <f t="shared" si="6"/>
        <v>0</v>
      </c>
      <c r="O129" s="85">
        <f t="shared" si="7"/>
        <v>0</v>
      </c>
      <c r="P129" s="85">
        <f t="shared" si="8"/>
        <v>0</v>
      </c>
      <c r="V129" s="16"/>
      <c r="W129" s="16"/>
      <c r="AA129" s="16"/>
      <c r="AB129" s="16"/>
      <c r="AD129" s="22" t="str">
        <f t="shared" si="10"/>
        <v/>
      </c>
      <c r="AE129" s="16"/>
      <c r="AF129" s="34"/>
      <c r="AH129" s="22" t="str">
        <f t="shared" si="11"/>
        <v/>
      </c>
      <c r="AI129" s="16"/>
      <c r="AJ129" s="34"/>
      <c r="AK129" s="34"/>
      <c r="AL129" s="34"/>
      <c r="AM129" s="34"/>
      <c r="AN129" s="34"/>
      <c r="AO129" s="34"/>
    </row>
    <row r="130" spans="2:41" x14ac:dyDescent="0.3">
      <c r="B130" s="22" t="str">
        <f t="shared" si="9"/>
        <v/>
      </c>
      <c r="C130" s="16"/>
      <c r="D130" s="23"/>
      <c r="E130" s="23"/>
      <c r="F130" s="16"/>
      <c r="G130" s="16"/>
      <c r="I130" s="16"/>
      <c r="J130" s="16"/>
      <c r="K130" s="16"/>
      <c r="L130" s="16"/>
      <c r="N130" s="85">
        <f t="shared" si="6"/>
        <v>0</v>
      </c>
      <c r="O130" s="85">
        <f t="shared" si="7"/>
        <v>0</v>
      </c>
      <c r="P130" s="85">
        <f t="shared" si="8"/>
        <v>0</v>
      </c>
      <c r="V130" s="16"/>
      <c r="W130" s="16"/>
      <c r="AA130" s="16"/>
      <c r="AB130" s="16"/>
      <c r="AD130" s="22" t="str">
        <f t="shared" si="10"/>
        <v/>
      </c>
      <c r="AE130" s="16"/>
      <c r="AF130" s="34"/>
      <c r="AH130" s="22" t="str">
        <f t="shared" si="11"/>
        <v/>
      </c>
      <c r="AI130" s="16"/>
      <c r="AJ130" s="34"/>
      <c r="AK130" s="34"/>
      <c r="AL130" s="34"/>
      <c r="AM130" s="34"/>
      <c r="AN130" s="34"/>
      <c r="AO130" s="34"/>
    </row>
    <row r="131" spans="2:41" x14ac:dyDescent="0.3">
      <c r="B131" s="22" t="str">
        <f t="shared" si="9"/>
        <v/>
      </c>
      <c r="C131" s="16"/>
      <c r="D131" s="23"/>
      <c r="E131" s="23"/>
      <c r="F131" s="16"/>
      <c r="G131" s="16"/>
      <c r="I131" s="16"/>
      <c r="J131" s="16"/>
      <c r="K131" s="16"/>
      <c r="L131" s="16"/>
      <c r="N131" s="85">
        <f t="shared" si="6"/>
        <v>0</v>
      </c>
      <c r="O131" s="85">
        <f t="shared" si="7"/>
        <v>0</v>
      </c>
      <c r="P131" s="85">
        <f t="shared" si="8"/>
        <v>0</v>
      </c>
      <c r="V131" s="16"/>
      <c r="W131" s="16"/>
      <c r="AA131" s="16"/>
      <c r="AB131" s="16"/>
      <c r="AD131" s="22" t="str">
        <f t="shared" si="10"/>
        <v/>
      </c>
      <c r="AE131" s="16"/>
      <c r="AF131" s="34"/>
      <c r="AH131" s="22" t="str">
        <f t="shared" si="11"/>
        <v/>
      </c>
      <c r="AI131" s="16"/>
      <c r="AJ131" s="34"/>
      <c r="AK131" s="34"/>
      <c r="AL131" s="34"/>
      <c r="AM131" s="34"/>
      <c r="AN131" s="34"/>
      <c r="AO131" s="34"/>
    </row>
    <row r="132" spans="2:41" x14ac:dyDescent="0.3">
      <c r="B132" s="22" t="str">
        <f t="shared" si="9"/>
        <v/>
      </c>
      <c r="C132" s="16"/>
      <c r="D132" s="23"/>
      <c r="E132" s="23"/>
      <c r="F132" s="16"/>
      <c r="G132" s="16"/>
      <c r="I132" s="16"/>
      <c r="J132" s="16"/>
      <c r="K132" s="16"/>
      <c r="L132" s="16"/>
      <c r="N132" s="85">
        <f t="shared" si="6"/>
        <v>0</v>
      </c>
      <c r="O132" s="85">
        <f t="shared" si="7"/>
        <v>0</v>
      </c>
      <c r="P132" s="85">
        <f t="shared" si="8"/>
        <v>0</v>
      </c>
      <c r="V132" s="16"/>
      <c r="W132" s="16"/>
      <c r="AA132" s="16"/>
      <c r="AB132" s="16"/>
      <c r="AD132" s="22" t="str">
        <f t="shared" si="10"/>
        <v/>
      </c>
      <c r="AE132" s="16"/>
      <c r="AF132" s="34"/>
      <c r="AH132" s="22" t="str">
        <f t="shared" si="11"/>
        <v/>
      </c>
      <c r="AI132" s="16"/>
      <c r="AJ132" s="34"/>
      <c r="AK132" s="34"/>
      <c r="AL132" s="34"/>
      <c r="AM132" s="34"/>
      <c r="AN132" s="34"/>
      <c r="AO132" s="34"/>
    </row>
    <row r="133" spans="2:41" x14ac:dyDescent="0.3">
      <c r="B133" s="22" t="str">
        <f t="shared" si="9"/>
        <v/>
      </c>
      <c r="C133" s="16"/>
      <c r="D133" s="23"/>
      <c r="E133" s="23"/>
      <c r="F133" s="16"/>
      <c r="G133" s="16"/>
      <c r="I133" s="16"/>
      <c r="J133" s="16"/>
      <c r="K133" s="16"/>
      <c r="L133" s="16"/>
      <c r="N133" s="85">
        <f t="shared" si="6"/>
        <v>0</v>
      </c>
      <c r="O133" s="85">
        <f t="shared" si="7"/>
        <v>0</v>
      </c>
      <c r="P133" s="85">
        <f t="shared" si="8"/>
        <v>0</v>
      </c>
      <c r="V133" s="16"/>
      <c r="W133" s="16"/>
      <c r="AA133" s="16"/>
      <c r="AB133" s="16"/>
      <c r="AD133" s="22" t="str">
        <f t="shared" si="10"/>
        <v/>
      </c>
      <c r="AE133" s="16"/>
      <c r="AF133" s="34"/>
      <c r="AH133" s="22" t="str">
        <f t="shared" si="11"/>
        <v/>
      </c>
      <c r="AI133" s="16"/>
      <c r="AJ133" s="34"/>
      <c r="AK133" s="34"/>
      <c r="AL133" s="34"/>
      <c r="AM133" s="34"/>
      <c r="AN133" s="34"/>
      <c r="AO133" s="34"/>
    </row>
    <row r="134" spans="2:41" x14ac:dyDescent="0.3">
      <c r="B134" s="22" t="str">
        <f t="shared" si="9"/>
        <v/>
      </c>
      <c r="C134" s="16"/>
      <c r="D134" s="23"/>
      <c r="E134" s="23"/>
      <c r="F134" s="16"/>
      <c r="G134" s="16"/>
      <c r="I134" s="16"/>
      <c r="J134" s="16"/>
      <c r="K134" s="16"/>
      <c r="L134" s="16"/>
      <c r="N134" s="85">
        <f t="shared" si="6"/>
        <v>0</v>
      </c>
      <c r="O134" s="85">
        <f t="shared" si="7"/>
        <v>0</v>
      </c>
      <c r="P134" s="85">
        <f t="shared" si="8"/>
        <v>0</v>
      </c>
      <c r="V134" s="16"/>
      <c r="W134" s="16"/>
      <c r="AA134" s="16"/>
      <c r="AB134" s="16"/>
      <c r="AD134" s="22" t="str">
        <f t="shared" si="10"/>
        <v/>
      </c>
      <c r="AE134" s="16"/>
      <c r="AF134" s="34"/>
      <c r="AH134" s="22" t="str">
        <f t="shared" si="11"/>
        <v/>
      </c>
      <c r="AI134" s="16"/>
      <c r="AJ134" s="34"/>
      <c r="AK134" s="34"/>
      <c r="AL134" s="34"/>
      <c r="AM134" s="34"/>
      <c r="AN134" s="34"/>
      <c r="AO134" s="34"/>
    </row>
    <row r="135" spans="2:41" x14ac:dyDescent="0.3">
      <c r="B135" s="22" t="str">
        <f t="shared" si="9"/>
        <v/>
      </c>
      <c r="C135" s="16"/>
      <c r="D135" s="23"/>
      <c r="E135" s="23"/>
      <c r="F135" s="16"/>
      <c r="G135" s="16"/>
      <c r="I135" s="16"/>
      <c r="J135" s="16"/>
      <c r="K135" s="16"/>
      <c r="L135" s="16"/>
      <c r="N135" s="85">
        <f t="shared" si="6"/>
        <v>0</v>
      </c>
      <c r="O135" s="85">
        <f t="shared" si="7"/>
        <v>0</v>
      </c>
      <c r="P135" s="85">
        <f t="shared" si="8"/>
        <v>0</v>
      </c>
      <c r="V135" s="16"/>
      <c r="W135" s="16"/>
      <c r="AA135" s="16"/>
      <c r="AB135" s="16"/>
      <c r="AD135" s="22" t="str">
        <f t="shared" si="10"/>
        <v/>
      </c>
      <c r="AE135" s="16"/>
      <c r="AF135" s="34"/>
      <c r="AH135" s="22" t="str">
        <f t="shared" si="11"/>
        <v/>
      </c>
      <c r="AI135" s="16"/>
      <c r="AJ135" s="34"/>
      <c r="AK135" s="34"/>
      <c r="AL135" s="34"/>
      <c r="AM135" s="34"/>
      <c r="AN135" s="34"/>
      <c r="AO135" s="34"/>
    </row>
    <row r="136" spans="2:41" x14ac:dyDescent="0.3">
      <c r="B136" s="22" t="str">
        <f t="shared" si="9"/>
        <v/>
      </c>
      <c r="C136" s="16"/>
      <c r="D136" s="23"/>
      <c r="E136" s="23"/>
      <c r="F136" s="16"/>
      <c r="G136" s="16"/>
      <c r="I136" s="16"/>
      <c r="J136" s="16"/>
      <c r="K136" s="16"/>
      <c r="L136" s="16"/>
      <c r="N136" s="85">
        <f t="shared" si="6"/>
        <v>0</v>
      </c>
      <c r="O136" s="85">
        <f t="shared" si="7"/>
        <v>0</v>
      </c>
      <c r="P136" s="85">
        <f t="shared" si="8"/>
        <v>0</v>
      </c>
      <c r="V136" s="16"/>
      <c r="W136" s="16"/>
      <c r="AA136" s="16"/>
      <c r="AB136" s="16"/>
      <c r="AD136" s="22" t="str">
        <f t="shared" si="10"/>
        <v/>
      </c>
      <c r="AE136" s="16"/>
      <c r="AF136" s="34"/>
      <c r="AH136" s="22" t="str">
        <f t="shared" si="11"/>
        <v/>
      </c>
      <c r="AI136" s="16"/>
      <c r="AJ136" s="34"/>
      <c r="AK136" s="34"/>
      <c r="AL136" s="34"/>
      <c r="AM136" s="34"/>
      <c r="AN136" s="34"/>
      <c r="AO136" s="34"/>
    </row>
    <row r="137" spans="2:41" x14ac:dyDescent="0.3">
      <c r="B137" s="22" t="str">
        <f t="shared" si="9"/>
        <v/>
      </c>
      <c r="C137" s="16"/>
      <c r="D137" s="23"/>
      <c r="E137" s="23"/>
      <c r="F137" s="16"/>
      <c r="G137" s="16"/>
      <c r="I137" s="16"/>
      <c r="J137" s="16"/>
      <c r="K137" s="16"/>
      <c r="L137" s="16"/>
      <c r="N137" s="85">
        <f t="shared" si="6"/>
        <v>0</v>
      </c>
      <c r="O137" s="85">
        <f t="shared" si="7"/>
        <v>0</v>
      </c>
      <c r="P137" s="85">
        <f t="shared" si="8"/>
        <v>0</v>
      </c>
      <c r="V137" s="16"/>
      <c r="W137" s="16"/>
      <c r="AA137" s="16"/>
      <c r="AB137" s="16"/>
      <c r="AD137" s="22" t="str">
        <f t="shared" si="10"/>
        <v/>
      </c>
      <c r="AE137" s="16"/>
      <c r="AF137" s="34"/>
      <c r="AH137" s="22" t="str">
        <f t="shared" si="11"/>
        <v/>
      </c>
      <c r="AI137" s="16"/>
      <c r="AJ137" s="34"/>
      <c r="AK137" s="34"/>
      <c r="AL137" s="34"/>
      <c r="AM137" s="34"/>
      <c r="AN137" s="34"/>
      <c r="AO137" s="34"/>
    </row>
    <row r="138" spans="2:41" x14ac:dyDescent="0.3">
      <c r="B138" s="22" t="str">
        <f t="shared" si="9"/>
        <v/>
      </c>
      <c r="C138" s="16"/>
      <c r="D138" s="23"/>
      <c r="E138" s="23"/>
      <c r="F138" s="16"/>
      <c r="G138" s="16"/>
      <c r="I138" s="16"/>
      <c r="J138" s="16"/>
      <c r="K138" s="16"/>
      <c r="L138" s="16"/>
      <c r="N138" s="85">
        <f t="shared" si="6"/>
        <v>0</v>
      </c>
      <c r="O138" s="85">
        <f t="shared" si="7"/>
        <v>0</v>
      </c>
      <c r="P138" s="85">
        <f t="shared" si="8"/>
        <v>0</v>
      </c>
      <c r="V138" s="16"/>
      <c r="W138" s="16"/>
      <c r="AA138" s="16"/>
      <c r="AB138" s="16"/>
      <c r="AD138" s="22" t="str">
        <f t="shared" si="10"/>
        <v/>
      </c>
      <c r="AE138" s="16"/>
      <c r="AF138" s="34"/>
      <c r="AH138" s="22" t="str">
        <f t="shared" si="11"/>
        <v/>
      </c>
      <c r="AI138" s="16"/>
      <c r="AJ138" s="34"/>
      <c r="AK138" s="34"/>
      <c r="AL138" s="34"/>
      <c r="AM138" s="34"/>
      <c r="AN138" s="34"/>
      <c r="AO138" s="34"/>
    </row>
    <row r="139" spans="2:41" x14ac:dyDescent="0.3">
      <c r="B139" s="22" t="str">
        <f t="shared" si="9"/>
        <v/>
      </c>
      <c r="C139" s="16"/>
      <c r="D139" s="23"/>
      <c r="E139" s="23"/>
      <c r="F139" s="16"/>
      <c r="G139" s="16"/>
      <c r="I139" s="16"/>
      <c r="J139" s="16"/>
      <c r="K139" s="16"/>
      <c r="L139" s="16"/>
      <c r="N139" s="85">
        <f t="shared" si="6"/>
        <v>0</v>
      </c>
      <c r="O139" s="85">
        <f t="shared" si="7"/>
        <v>0</v>
      </c>
      <c r="P139" s="85">
        <f t="shared" si="8"/>
        <v>0</v>
      </c>
      <c r="V139" s="16"/>
      <c r="W139" s="16"/>
      <c r="AA139" s="16"/>
      <c r="AB139" s="16"/>
      <c r="AD139" s="22" t="str">
        <f t="shared" si="10"/>
        <v/>
      </c>
      <c r="AE139" s="16"/>
      <c r="AF139" s="34"/>
      <c r="AH139" s="22" t="str">
        <f t="shared" si="11"/>
        <v/>
      </c>
      <c r="AI139" s="16"/>
      <c r="AJ139" s="34"/>
      <c r="AK139" s="34"/>
      <c r="AL139" s="34"/>
      <c r="AM139" s="34"/>
      <c r="AN139" s="34"/>
      <c r="AO139" s="34"/>
    </row>
    <row r="140" spans="2:41" x14ac:dyDescent="0.3">
      <c r="B140" s="22" t="str">
        <f t="shared" si="9"/>
        <v/>
      </c>
      <c r="C140" s="16"/>
      <c r="D140" s="23"/>
      <c r="E140" s="23"/>
      <c r="F140" s="16"/>
      <c r="G140" s="16"/>
      <c r="I140" s="16"/>
      <c r="J140" s="16"/>
      <c r="K140" s="16"/>
      <c r="L140" s="16"/>
      <c r="N140" s="85">
        <f t="shared" si="6"/>
        <v>0</v>
      </c>
      <c r="O140" s="85">
        <f t="shared" si="7"/>
        <v>0</v>
      </c>
      <c r="P140" s="85">
        <f t="shared" si="8"/>
        <v>0</v>
      </c>
      <c r="V140" s="16"/>
      <c r="W140" s="16"/>
      <c r="AA140" s="16"/>
      <c r="AB140" s="16"/>
      <c r="AD140" s="22" t="str">
        <f t="shared" si="10"/>
        <v/>
      </c>
      <c r="AE140" s="16"/>
      <c r="AF140" s="34"/>
      <c r="AH140" s="22" t="str">
        <f t="shared" si="11"/>
        <v/>
      </c>
      <c r="AI140" s="16"/>
      <c r="AJ140" s="34"/>
      <c r="AK140" s="34"/>
      <c r="AL140" s="34"/>
      <c r="AM140" s="34"/>
      <c r="AN140" s="34"/>
      <c r="AO140" s="34"/>
    </row>
    <row r="141" spans="2:41" x14ac:dyDescent="0.3">
      <c r="B141" s="22" t="str">
        <f t="shared" si="9"/>
        <v/>
      </c>
      <c r="C141" s="16"/>
      <c r="D141" s="23"/>
      <c r="E141" s="23"/>
      <c r="F141" s="16"/>
      <c r="G141" s="16"/>
      <c r="I141" s="16"/>
      <c r="J141" s="16"/>
      <c r="K141" s="16"/>
      <c r="L141" s="16"/>
      <c r="N141" s="85">
        <f t="shared" si="6"/>
        <v>0</v>
      </c>
      <c r="O141" s="85">
        <f t="shared" si="7"/>
        <v>0</v>
      </c>
      <c r="P141" s="85">
        <f t="shared" si="8"/>
        <v>0</v>
      </c>
      <c r="V141" s="16"/>
      <c r="W141" s="16"/>
      <c r="AA141" s="16"/>
      <c r="AB141" s="16"/>
      <c r="AD141" s="22" t="str">
        <f t="shared" si="10"/>
        <v/>
      </c>
      <c r="AE141" s="16"/>
      <c r="AF141" s="34"/>
      <c r="AH141" s="22" t="str">
        <f t="shared" si="11"/>
        <v/>
      </c>
      <c r="AI141" s="16"/>
      <c r="AJ141" s="34"/>
      <c r="AK141" s="34"/>
      <c r="AL141" s="34"/>
      <c r="AM141" s="34"/>
      <c r="AN141" s="34"/>
      <c r="AO141" s="34"/>
    </row>
    <row r="142" spans="2:41" x14ac:dyDescent="0.3">
      <c r="B142" s="22" t="str">
        <f t="shared" si="9"/>
        <v/>
      </c>
      <c r="C142" s="16"/>
      <c r="D142" s="23"/>
      <c r="E142" s="23"/>
      <c r="F142" s="16"/>
      <c r="G142" s="16"/>
      <c r="I142" s="16"/>
      <c r="J142" s="16"/>
      <c r="K142" s="16"/>
      <c r="L142" s="16"/>
      <c r="N142" s="85">
        <f t="shared" ref="N142:N205" si="12">C142*E142</f>
        <v>0</v>
      </c>
      <c r="O142" s="85">
        <f t="shared" ref="O142:O205" si="13">MIN(N142,C142*ROUND($O$13,0))</f>
        <v>0</v>
      </c>
      <c r="P142" s="85">
        <f t="shared" ref="P142:P205" si="14">MIN(N142,C142*ROUND($P$13,0))</f>
        <v>0</v>
      </c>
      <c r="V142" s="16"/>
      <c r="W142" s="16"/>
      <c r="AA142" s="16"/>
      <c r="AB142" s="16"/>
      <c r="AD142" s="22" t="str">
        <f t="shared" si="10"/>
        <v/>
      </c>
      <c r="AE142" s="16"/>
      <c r="AF142" s="34"/>
      <c r="AH142" s="22" t="str">
        <f t="shared" si="11"/>
        <v/>
      </c>
      <c r="AI142" s="16"/>
      <c r="AJ142" s="34"/>
      <c r="AK142" s="34"/>
      <c r="AL142" s="34"/>
      <c r="AM142" s="34"/>
      <c r="AN142" s="34"/>
      <c r="AO142" s="34"/>
    </row>
    <row r="143" spans="2:41" x14ac:dyDescent="0.3">
      <c r="B143" s="22" t="str">
        <f t="shared" si="9"/>
        <v/>
      </c>
      <c r="C143" s="16"/>
      <c r="D143" s="23"/>
      <c r="E143" s="23"/>
      <c r="F143" s="16"/>
      <c r="G143" s="16"/>
      <c r="I143" s="16"/>
      <c r="J143" s="16"/>
      <c r="K143" s="16"/>
      <c r="L143" s="16"/>
      <c r="N143" s="85">
        <f t="shared" si="12"/>
        <v>0</v>
      </c>
      <c r="O143" s="85">
        <f t="shared" si="13"/>
        <v>0</v>
      </c>
      <c r="P143" s="85">
        <f t="shared" si="14"/>
        <v>0</v>
      </c>
      <c r="V143" s="16"/>
      <c r="W143" s="16"/>
      <c r="AA143" s="16"/>
      <c r="AB143" s="16"/>
      <c r="AD143" s="22" t="str">
        <f t="shared" si="10"/>
        <v/>
      </c>
      <c r="AE143" s="16"/>
      <c r="AF143" s="34"/>
      <c r="AH143" s="22" t="str">
        <f t="shared" si="11"/>
        <v/>
      </c>
      <c r="AI143" s="16"/>
      <c r="AJ143" s="34"/>
      <c r="AK143" s="34"/>
      <c r="AL143" s="34"/>
      <c r="AM143" s="34"/>
      <c r="AN143" s="34"/>
      <c r="AO143" s="34"/>
    </row>
    <row r="144" spans="2:41" x14ac:dyDescent="0.3">
      <c r="B144" s="22" t="str">
        <f t="shared" si="9"/>
        <v/>
      </c>
      <c r="C144" s="16"/>
      <c r="D144" s="23"/>
      <c r="E144" s="23"/>
      <c r="F144" s="16"/>
      <c r="G144" s="16"/>
      <c r="I144" s="16"/>
      <c r="J144" s="16"/>
      <c r="K144" s="16"/>
      <c r="L144" s="16"/>
      <c r="N144" s="85">
        <f t="shared" si="12"/>
        <v>0</v>
      </c>
      <c r="O144" s="85">
        <f t="shared" si="13"/>
        <v>0</v>
      </c>
      <c r="P144" s="85">
        <f t="shared" si="14"/>
        <v>0</v>
      </c>
      <c r="V144" s="16"/>
      <c r="W144" s="16"/>
      <c r="AA144" s="16"/>
      <c r="AB144" s="16"/>
      <c r="AD144" s="22" t="str">
        <f t="shared" si="10"/>
        <v/>
      </c>
      <c r="AE144" s="16"/>
      <c r="AF144" s="34"/>
      <c r="AH144" s="22" t="str">
        <f t="shared" si="11"/>
        <v/>
      </c>
      <c r="AI144" s="16"/>
      <c r="AJ144" s="34"/>
      <c r="AK144" s="34"/>
      <c r="AL144" s="34"/>
      <c r="AM144" s="34"/>
      <c r="AN144" s="34"/>
      <c r="AO144" s="34"/>
    </row>
    <row r="145" spans="2:41" x14ac:dyDescent="0.3">
      <c r="B145" s="22" t="str">
        <f t="shared" ref="B145:B208" si="15">IF(C145="","",B144+C145)</f>
        <v/>
      </c>
      <c r="C145" s="16"/>
      <c r="D145" s="23"/>
      <c r="E145" s="23"/>
      <c r="F145" s="16"/>
      <c r="G145" s="16"/>
      <c r="I145" s="16"/>
      <c r="J145" s="16"/>
      <c r="K145" s="16"/>
      <c r="L145" s="16"/>
      <c r="N145" s="85">
        <f t="shared" si="12"/>
        <v>0</v>
      </c>
      <c r="O145" s="85">
        <f t="shared" si="13"/>
        <v>0</v>
      </c>
      <c r="P145" s="85">
        <f t="shared" si="14"/>
        <v>0</v>
      </c>
      <c r="V145" s="16"/>
      <c r="W145" s="16"/>
      <c r="AA145" s="16"/>
      <c r="AB145" s="16"/>
      <c r="AD145" s="22" t="str">
        <f t="shared" si="10"/>
        <v/>
      </c>
      <c r="AE145" s="16"/>
      <c r="AF145" s="34"/>
      <c r="AH145" s="22" t="str">
        <f t="shared" si="11"/>
        <v/>
      </c>
      <c r="AI145" s="16"/>
      <c r="AJ145" s="34"/>
      <c r="AK145" s="34"/>
      <c r="AL145" s="34"/>
      <c r="AM145" s="34"/>
      <c r="AN145" s="34"/>
      <c r="AO145" s="34"/>
    </row>
    <row r="146" spans="2:41" x14ac:dyDescent="0.3">
      <c r="B146" s="22" t="str">
        <f t="shared" si="15"/>
        <v/>
      </c>
      <c r="C146" s="16"/>
      <c r="D146" s="23"/>
      <c r="E146" s="23"/>
      <c r="F146" s="16"/>
      <c r="G146" s="16"/>
      <c r="I146" s="16"/>
      <c r="J146" s="16"/>
      <c r="K146" s="16"/>
      <c r="L146" s="16"/>
      <c r="N146" s="85">
        <f t="shared" si="12"/>
        <v>0</v>
      </c>
      <c r="O146" s="85">
        <f t="shared" si="13"/>
        <v>0</v>
      </c>
      <c r="P146" s="85">
        <f t="shared" si="14"/>
        <v>0</v>
      </c>
      <c r="V146" s="16"/>
      <c r="W146" s="16"/>
      <c r="AA146" s="16"/>
      <c r="AB146" s="16"/>
      <c r="AD146" s="22" t="str">
        <f t="shared" si="10"/>
        <v/>
      </c>
      <c r="AE146" s="16"/>
      <c r="AF146" s="34"/>
      <c r="AH146" s="22" t="str">
        <f t="shared" si="11"/>
        <v/>
      </c>
      <c r="AI146" s="16"/>
      <c r="AJ146" s="34"/>
      <c r="AK146" s="34"/>
      <c r="AL146" s="34"/>
      <c r="AM146" s="34"/>
      <c r="AN146" s="34"/>
      <c r="AO146" s="34"/>
    </row>
    <row r="147" spans="2:41" x14ac:dyDescent="0.3">
      <c r="B147" s="22" t="str">
        <f t="shared" si="15"/>
        <v/>
      </c>
      <c r="C147" s="16"/>
      <c r="D147" s="23"/>
      <c r="E147" s="23"/>
      <c r="F147" s="16"/>
      <c r="G147" s="16"/>
      <c r="I147" s="16"/>
      <c r="J147" s="16"/>
      <c r="K147" s="16"/>
      <c r="L147" s="16"/>
      <c r="N147" s="85">
        <f t="shared" si="12"/>
        <v>0</v>
      </c>
      <c r="O147" s="85">
        <f t="shared" si="13"/>
        <v>0</v>
      </c>
      <c r="P147" s="85">
        <f t="shared" si="14"/>
        <v>0</v>
      </c>
      <c r="V147" s="16"/>
      <c r="W147" s="16"/>
      <c r="AA147" s="16"/>
      <c r="AB147" s="16"/>
      <c r="AD147" s="22" t="str">
        <f t="shared" ref="AD147:AD210" si="16">IF(AE147="","",AD146+AE147)</f>
        <v/>
      </c>
      <c r="AE147" s="16"/>
      <c r="AF147" s="34"/>
      <c r="AH147" s="22" t="str">
        <f t="shared" ref="AH147:AH210" si="17">IF(AI147="","",AH146+AI147)</f>
        <v/>
      </c>
      <c r="AI147" s="16"/>
      <c r="AJ147" s="34"/>
      <c r="AK147" s="34"/>
      <c r="AL147" s="34"/>
      <c r="AM147" s="34"/>
      <c r="AN147" s="34"/>
      <c r="AO147" s="34"/>
    </row>
    <row r="148" spans="2:41" x14ac:dyDescent="0.3">
      <c r="B148" s="22" t="str">
        <f t="shared" si="15"/>
        <v/>
      </c>
      <c r="C148" s="16"/>
      <c r="D148" s="23"/>
      <c r="E148" s="23"/>
      <c r="F148" s="16"/>
      <c r="G148" s="16"/>
      <c r="I148" s="16"/>
      <c r="J148" s="16"/>
      <c r="K148" s="16"/>
      <c r="L148" s="16"/>
      <c r="N148" s="85">
        <f t="shared" si="12"/>
        <v>0</v>
      </c>
      <c r="O148" s="85">
        <f t="shared" si="13"/>
        <v>0</v>
      </c>
      <c r="P148" s="85">
        <f t="shared" si="14"/>
        <v>0</v>
      </c>
      <c r="V148" s="16"/>
      <c r="W148" s="16"/>
      <c r="AA148" s="16"/>
      <c r="AB148" s="16"/>
      <c r="AD148" s="22" t="str">
        <f t="shared" si="16"/>
        <v/>
      </c>
      <c r="AE148" s="16"/>
      <c r="AF148" s="34"/>
      <c r="AH148" s="22" t="str">
        <f t="shared" si="17"/>
        <v/>
      </c>
      <c r="AI148" s="16"/>
      <c r="AJ148" s="34"/>
      <c r="AK148" s="34"/>
      <c r="AL148" s="34"/>
      <c r="AM148" s="34"/>
      <c r="AN148" s="34"/>
      <c r="AO148" s="34"/>
    </row>
    <row r="149" spans="2:41" x14ac:dyDescent="0.3">
      <c r="B149" s="22" t="str">
        <f t="shared" si="15"/>
        <v/>
      </c>
      <c r="C149" s="16"/>
      <c r="D149" s="23"/>
      <c r="E149" s="23"/>
      <c r="F149" s="16"/>
      <c r="G149" s="16"/>
      <c r="I149" s="16"/>
      <c r="J149" s="16"/>
      <c r="K149" s="16"/>
      <c r="L149" s="16"/>
      <c r="N149" s="85">
        <f t="shared" si="12"/>
        <v>0</v>
      </c>
      <c r="O149" s="85">
        <f t="shared" si="13"/>
        <v>0</v>
      </c>
      <c r="P149" s="85">
        <f t="shared" si="14"/>
        <v>0</v>
      </c>
      <c r="V149" s="16"/>
      <c r="W149" s="16"/>
      <c r="AA149" s="16"/>
      <c r="AB149" s="16"/>
      <c r="AD149" s="22" t="str">
        <f t="shared" si="16"/>
        <v/>
      </c>
      <c r="AE149" s="16"/>
      <c r="AF149" s="34"/>
      <c r="AH149" s="22" t="str">
        <f t="shared" si="17"/>
        <v/>
      </c>
      <c r="AI149" s="16"/>
      <c r="AJ149" s="34"/>
      <c r="AK149" s="34"/>
      <c r="AL149" s="34"/>
      <c r="AM149" s="34"/>
      <c r="AN149" s="34"/>
      <c r="AO149" s="34"/>
    </row>
    <row r="150" spans="2:41" x14ac:dyDescent="0.3">
      <c r="B150" s="22" t="str">
        <f t="shared" si="15"/>
        <v/>
      </c>
      <c r="C150" s="16"/>
      <c r="D150" s="23"/>
      <c r="E150" s="23"/>
      <c r="F150" s="16"/>
      <c r="G150" s="16"/>
      <c r="I150" s="16"/>
      <c r="J150" s="16"/>
      <c r="K150" s="16"/>
      <c r="L150" s="16"/>
      <c r="N150" s="85">
        <f t="shared" si="12"/>
        <v>0</v>
      </c>
      <c r="O150" s="85">
        <f t="shared" si="13"/>
        <v>0</v>
      </c>
      <c r="P150" s="85">
        <f t="shared" si="14"/>
        <v>0</v>
      </c>
      <c r="V150" s="16"/>
      <c r="W150" s="16"/>
      <c r="AA150" s="16"/>
      <c r="AB150" s="16"/>
      <c r="AD150" s="22" t="str">
        <f t="shared" si="16"/>
        <v/>
      </c>
      <c r="AE150" s="16"/>
      <c r="AF150" s="34"/>
      <c r="AH150" s="22" t="str">
        <f t="shared" si="17"/>
        <v/>
      </c>
      <c r="AI150" s="16"/>
      <c r="AJ150" s="34"/>
      <c r="AK150" s="34"/>
      <c r="AL150" s="34"/>
      <c r="AM150" s="34"/>
      <c r="AN150" s="34"/>
      <c r="AO150" s="34"/>
    </row>
    <row r="151" spans="2:41" x14ac:dyDescent="0.3">
      <c r="B151" s="22" t="str">
        <f t="shared" si="15"/>
        <v/>
      </c>
      <c r="C151" s="16"/>
      <c r="D151" s="23"/>
      <c r="E151" s="23"/>
      <c r="F151" s="16"/>
      <c r="G151" s="16"/>
      <c r="I151" s="16"/>
      <c r="J151" s="16"/>
      <c r="K151" s="16"/>
      <c r="L151" s="16"/>
      <c r="N151" s="85">
        <f t="shared" si="12"/>
        <v>0</v>
      </c>
      <c r="O151" s="85">
        <f t="shared" si="13"/>
        <v>0</v>
      </c>
      <c r="P151" s="85">
        <f t="shared" si="14"/>
        <v>0</v>
      </c>
      <c r="V151" s="16"/>
      <c r="W151" s="16"/>
      <c r="AA151" s="16"/>
      <c r="AB151" s="16"/>
      <c r="AD151" s="22" t="str">
        <f t="shared" si="16"/>
        <v/>
      </c>
      <c r="AE151" s="16"/>
      <c r="AF151" s="34"/>
      <c r="AH151" s="22" t="str">
        <f t="shared" si="17"/>
        <v/>
      </c>
      <c r="AI151" s="16"/>
      <c r="AJ151" s="34"/>
      <c r="AK151" s="34"/>
      <c r="AL151" s="34"/>
      <c r="AM151" s="34"/>
      <c r="AN151" s="34"/>
      <c r="AO151" s="34"/>
    </row>
    <row r="152" spans="2:41" x14ac:dyDescent="0.3">
      <c r="B152" s="22" t="str">
        <f t="shared" si="15"/>
        <v/>
      </c>
      <c r="C152" s="16"/>
      <c r="D152" s="23"/>
      <c r="E152" s="23"/>
      <c r="F152" s="16"/>
      <c r="G152" s="16"/>
      <c r="I152" s="16"/>
      <c r="J152" s="16"/>
      <c r="K152" s="16"/>
      <c r="L152" s="16"/>
      <c r="N152" s="85">
        <f t="shared" si="12"/>
        <v>0</v>
      </c>
      <c r="O152" s="85">
        <f t="shared" si="13"/>
        <v>0</v>
      </c>
      <c r="P152" s="85">
        <f t="shared" si="14"/>
        <v>0</v>
      </c>
      <c r="V152" s="16"/>
      <c r="W152" s="16"/>
      <c r="AA152" s="16"/>
      <c r="AB152" s="16"/>
      <c r="AD152" s="22" t="str">
        <f t="shared" si="16"/>
        <v/>
      </c>
      <c r="AE152" s="16"/>
      <c r="AF152" s="34"/>
      <c r="AH152" s="22" t="str">
        <f t="shared" si="17"/>
        <v/>
      </c>
      <c r="AI152" s="16"/>
      <c r="AJ152" s="34"/>
      <c r="AK152" s="34"/>
      <c r="AL152" s="34"/>
      <c r="AM152" s="34"/>
      <c r="AN152" s="34"/>
      <c r="AO152" s="34"/>
    </row>
    <row r="153" spans="2:41" x14ac:dyDescent="0.3">
      <c r="B153" s="22" t="str">
        <f t="shared" si="15"/>
        <v/>
      </c>
      <c r="C153" s="16"/>
      <c r="D153" s="23"/>
      <c r="E153" s="23"/>
      <c r="F153" s="16"/>
      <c r="G153" s="16"/>
      <c r="I153" s="16"/>
      <c r="J153" s="16"/>
      <c r="K153" s="16"/>
      <c r="L153" s="16"/>
      <c r="N153" s="85">
        <f t="shared" si="12"/>
        <v>0</v>
      </c>
      <c r="O153" s="85">
        <f t="shared" si="13"/>
        <v>0</v>
      </c>
      <c r="P153" s="85">
        <f t="shared" si="14"/>
        <v>0</v>
      </c>
      <c r="V153" s="16"/>
      <c r="W153" s="16"/>
      <c r="AA153" s="16"/>
      <c r="AB153" s="16"/>
      <c r="AD153" s="22" t="str">
        <f t="shared" si="16"/>
        <v/>
      </c>
      <c r="AE153" s="16"/>
      <c r="AF153" s="34"/>
      <c r="AH153" s="22" t="str">
        <f t="shared" si="17"/>
        <v/>
      </c>
      <c r="AI153" s="16"/>
      <c r="AJ153" s="34"/>
      <c r="AK153" s="34"/>
      <c r="AL153" s="34"/>
      <c r="AM153" s="34"/>
      <c r="AN153" s="34"/>
      <c r="AO153" s="34"/>
    </row>
    <row r="154" spans="2:41" x14ac:dyDescent="0.3">
      <c r="B154" s="22" t="str">
        <f t="shared" si="15"/>
        <v/>
      </c>
      <c r="C154" s="16"/>
      <c r="D154" s="23"/>
      <c r="E154" s="23"/>
      <c r="F154" s="16"/>
      <c r="G154" s="16"/>
      <c r="I154" s="16"/>
      <c r="J154" s="16"/>
      <c r="K154" s="16"/>
      <c r="L154" s="16"/>
      <c r="N154" s="85">
        <f t="shared" si="12"/>
        <v>0</v>
      </c>
      <c r="O154" s="85">
        <f t="shared" si="13"/>
        <v>0</v>
      </c>
      <c r="P154" s="85">
        <f t="shared" si="14"/>
        <v>0</v>
      </c>
      <c r="V154" s="16"/>
      <c r="W154" s="16"/>
      <c r="AA154" s="16"/>
      <c r="AB154" s="16"/>
      <c r="AD154" s="22" t="str">
        <f t="shared" si="16"/>
        <v/>
      </c>
      <c r="AE154" s="16"/>
      <c r="AF154" s="34"/>
      <c r="AH154" s="22" t="str">
        <f t="shared" si="17"/>
        <v/>
      </c>
      <c r="AI154" s="16"/>
      <c r="AJ154" s="34"/>
      <c r="AK154" s="34"/>
      <c r="AL154" s="34"/>
      <c r="AM154" s="34"/>
      <c r="AN154" s="34"/>
      <c r="AO154" s="34"/>
    </row>
    <row r="155" spans="2:41" x14ac:dyDescent="0.3">
      <c r="B155" s="22" t="str">
        <f t="shared" si="15"/>
        <v/>
      </c>
      <c r="C155" s="16"/>
      <c r="D155" s="23"/>
      <c r="E155" s="23"/>
      <c r="F155" s="16"/>
      <c r="G155" s="16"/>
      <c r="I155" s="16"/>
      <c r="J155" s="16"/>
      <c r="K155" s="16"/>
      <c r="L155" s="16"/>
      <c r="N155" s="85">
        <f t="shared" si="12"/>
        <v>0</v>
      </c>
      <c r="O155" s="85">
        <f t="shared" si="13"/>
        <v>0</v>
      </c>
      <c r="P155" s="85">
        <f t="shared" si="14"/>
        <v>0</v>
      </c>
      <c r="V155" s="16"/>
      <c r="W155" s="16"/>
      <c r="AA155" s="16"/>
      <c r="AB155" s="16"/>
      <c r="AD155" s="22" t="str">
        <f t="shared" si="16"/>
        <v/>
      </c>
      <c r="AE155" s="16"/>
      <c r="AF155" s="34"/>
      <c r="AH155" s="22" t="str">
        <f t="shared" si="17"/>
        <v/>
      </c>
      <c r="AI155" s="16"/>
      <c r="AJ155" s="34"/>
      <c r="AK155" s="34"/>
      <c r="AL155" s="34"/>
      <c r="AM155" s="34"/>
      <c r="AN155" s="34"/>
      <c r="AO155" s="34"/>
    </row>
    <row r="156" spans="2:41" x14ac:dyDescent="0.3">
      <c r="B156" s="22" t="str">
        <f t="shared" si="15"/>
        <v/>
      </c>
      <c r="C156" s="16"/>
      <c r="D156" s="23"/>
      <c r="E156" s="23"/>
      <c r="F156" s="16"/>
      <c r="G156" s="16"/>
      <c r="I156" s="16"/>
      <c r="J156" s="16"/>
      <c r="K156" s="16"/>
      <c r="L156" s="16"/>
      <c r="N156" s="85">
        <f t="shared" si="12"/>
        <v>0</v>
      </c>
      <c r="O156" s="85">
        <f t="shared" si="13"/>
        <v>0</v>
      </c>
      <c r="P156" s="85">
        <f t="shared" si="14"/>
        <v>0</v>
      </c>
      <c r="V156" s="16"/>
      <c r="W156" s="16"/>
      <c r="AA156" s="16"/>
      <c r="AB156" s="16"/>
      <c r="AD156" s="22" t="str">
        <f t="shared" si="16"/>
        <v/>
      </c>
      <c r="AE156" s="16"/>
      <c r="AF156" s="34"/>
      <c r="AH156" s="22" t="str">
        <f t="shared" si="17"/>
        <v/>
      </c>
      <c r="AI156" s="16"/>
      <c r="AJ156" s="34"/>
      <c r="AK156" s="34"/>
      <c r="AL156" s="34"/>
      <c r="AM156" s="34"/>
      <c r="AN156" s="34"/>
      <c r="AO156" s="34"/>
    </row>
    <row r="157" spans="2:41" x14ac:dyDescent="0.3">
      <c r="B157" s="22" t="str">
        <f t="shared" si="15"/>
        <v/>
      </c>
      <c r="C157" s="16"/>
      <c r="D157" s="23"/>
      <c r="E157" s="23"/>
      <c r="F157" s="16"/>
      <c r="G157" s="16"/>
      <c r="I157" s="16"/>
      <c r="J157" s="16"/>
      <c r="K157" s="16"/>
      <c r="L157" s="16"/>
      <c r="N157" s="85">
        <f t="shared" si="12"/>
        <v>0</v>
      </c>
      <c r="O157" s="85">
        <f t="shared" si="13"/>
        <v>0</v>
      </c>
      <c r="P157" s="85">
        <f t="shared" si="14"/>
        <v>0</v>
      </c>
      <c r="V157" s="16"/>
      <c r="W157" s="16"/>
      <c r="AA157" s="16"/>
      <c r="AB157" s="16"/>
      <c r="AD157" s="22" t="str">
        <f t="shared" si="16"/>
        <v/>
      </c>
      <c r="AE157" s="16"/>
      <c r="AF157" s="34"/>
      <c r="AH157" s="22" t="str">
        <f t="shared" si="17"/>
        <v/>
      </c>
      <c r="AI157" s="16"/>
      <c r="AJ157" s="34"/>
      <c r="AK157" s="34"/>
      <c r="AL157" s="34"/>
      <c r="AM157" s="34"/>
      <c r="AN157" s="34"/>
      <c r="AO157" s="34"/>
    </row>
    <row r="158" spans="2:41" x14ac:dyDescent="0.3">
      <c r="B158" s="22" t="str">
        <f t="shared" si="15"/>
        <v/>
      </c>
      <c r="C158" s="16"/>
      <c r="D158" s="23"/>
      <c r="E158" s="23"/>
      <c r="F158" s="16"/>
      <c r="G158" s="16"/>
      <c r="I158" s="16"/>
      <c r="J158" s="16"/>
      <c r="K158" s="16"/>
      <c r="L158" s="16"/>
      <c r="N158" s="85">
        <f t="shared" si="12"/>
        <v>0</v>
      </c>
      <c r="O158" s="85">
        <f t="shared" si="13"/>
        <v>0</v>
      </c>
      <c r="P158" s="85">
        <f t="shared" si="14"/>
        <v>0</v>
      </c>
      <c r="V158" s="16"/>
      <c r="W158" s="16"/>
      <c r="AA158" s="16"/>
      <c r="AB158" s="16"/>
      <c r="AD158" s="22" t="str">
        <f t="shared" si="16"/>
        <v/>
      </c>
      <c r="AE158" s="16"/>
      <c r="AF158" s="34"/>
      <c r="AH158" s="22" t="str">
        <f t="shared" si="17"/>
        <v/>
      </c>
      <c r="AI158" s="16"/>
      <c r="AJ158" s="34"/>
      <c r="AK158" s="34"/>
      <c r="AL158" s="34"/>
      <c r="AM158" s="34"/>
      <c r="AN158" s="34"/>
      <c r="AO158" s="34"/>
    </row>
    <row r="159" spans="2:41" x14ac:dyDescent="0.3">
      <c r="B159" s="22" t="str">
        <f t="shared" si="15"/>
        <v/>
      </c>
      <c r="C159" s="16"/>
      <c r="D159" s="23"/>
      <c r="E159" s="23"/>
      <c r="F159" s="16"/>
      <c r="G159" s="16"/>
      <c r="I159" s="16"/>
      <c r="J159" s="16"/>
      <c r="K159" s="16"/>
      <c r="L159" s="16"/>
      <c r="N159" s="85">
        <f t="shared" si="12"/>
        <v>0</v>
      </c>
      <c r="O159" s="85">
        <f t="shared" si="13"/>
        <v>0</v>
      </c>
      <c r="P159" s="85">
        <f t="shared" si="14"/>
        <v>0</v>
      </c>
      <c r="V159" s="16"/>
      <c r="W159" s="16"/>
      <c r="AA159" s="16"/>
      <c r="AB159" s="16"/>
      <c r="AD159" s="22" t="str">
        <f t="shared" si="16"/>
        <v/>
      </c>
      <c r="AE159" s="16"/>
      <c r="AF159" s="34"/>
      <c r="AH159" s="22" t="str">
        <f t="shared" si="17"/>
        <v/>
      </c>
      <c r="AI159" s="16"/>
      <c r="AJ159" s="34"/>
      <c r="AK159" s="34"/>
      <c r="AL159" s="34"/>
      <c r="AM159" s="34"/>
      <c r="AN159" s="34"/>
      <c r="AO159" s="34"/>
    </row>
    <row r="160" spans="2:41" x14ac:dyDescent="0.3">
      <c r="B160" s="22" t="str">
        <f t="shared" si="15"/>
        <v/>
      </c>
      <c r="C160" s="16"/>
      <c r="D160" s="23"/>
      <c r="E160" s="23"/>
      <c r="F160" s="16"/>
      <c r="G160" s="16"/>
      <c r="I160" s="16"/>
      <c r="J160" s="16"/>
      <c r="K160" s="16"/>
      <c r="L160" s="16"/>
      <c r="N160" s="85">
        <f t="shared" si="12"/>
        <v>0</v>
      </c>
      <c r="O160" s="85">
        <f t="shared" si="13"/>
        <v>0</v>
      </c>
      <c r="P160" s="85">
        <f t="shared" si="14"/>
        <v>0</v>
      </c>
      <c r="V160" s="16"/>
      <c r="W160" s="16"/>
      <c r="AA160" s="16"/>
      <c r="AB160" s="16"/>
      <c r="AD160" s="22" t="str">
        <f t="shared" si="16"/>
        <v/>
      </c>
      <c r="AE160" s="16"/>
      <c r="AF160" s="34"/>
      <c r="AH160" s="22" t="str">
        <f t="shared" si="17"/>
        <v/>
      </c>
      <c r="AI160" s="16"/>
      <c r="AJ160" s="34"/>
      <c r="AK160" s="34"/>
      <c r="AL160" s="34"/>
      <c r="AM160" s="34"/>
      <c r="AN160" s="34"/>
      <c r="AO160" s="34"/>
    </row>
    <row r="161" spans="2:41" x14ac:dyDescent="0.3">
      <c r="B161" s="22" t="str">
        <f t="shared" si="15"/>
        <v/>
      </c>
      <c r="C161" s="16"/>
      <c r="D161" s="23"/>
      <c r="E161" s="23"/>
      <c r="F161" s="16"/>
      <c r="G161" s="16"/>
      <c r="I161" s="16"/>
      <c r="J161" s="16"/>
      <c r="K161" s="16"/>
      <c r="L161" s="16"/>
      <c r="N161" s="85">
        <f t="shared" si="12"/>
        <v>0</v>
      </c>
      <c r="O161" s="85">
        <f t="shared" si="13"/>
        <v>0</v>
      </c>
      <c r="P161" s="85">
        <f t="shared" si="14"/>
        <v>0</v>
      </c>
      <c r="V161" s="16"/>
      <c r="W161" s="16"/>
      <c r="AA161" s="16"/>
      <c r="AB161" s="16"/>
      <c r="AD161" s="22" t="str">
        <f t="shared" si="16"/>
        <v/>
      </c>
      <c r="AE161" s="16"/>
      <c r="AF161" s="34"/>
      <c r="AH161" s="22" t="str">
        <f t="shared" si="17"/>
        <v/>
      </c>
      <c r="AI161" s="16"/>
      <c r="AJ161" s="34"/>
      <c r="AK161" s="34"/>
      <c r="AL161" s="34"/>
      <c r="AM161" s="34"/>
      <c r="AN161" s="34"/>
      <c r="AO161" s="34"/>
    </row>
    <row r="162" spans="2:41" x14ac:dyDescent="0.3">
      <c r="B162" s="22" t="str">
        <f t="shared" si="15"/>
        <v/>
      </c>
      <c r="C162" s="16"/>
      <c r="D162" s="23"/>
      <c r="E162" s="23"/>
      <c r="F162" s="16"/>
      <c r="G162" s="16"/>
      <c r="I162" s="16"/>
      <c r="J162" s="16"/>
      <c r="K162" s="16"/>
      <c r="L162" s="16"/>
      <c r="N162" s="85">
        <f t="shared" si="12"/>
        <v>0</v>
      </c>
      <c r="O162" s="85">
        <f t="shared" si="13"/>
        <v>0</v>
      </c>
      <c r="P162" s="85">
        <f t="shared" si="14"/>
        <v>0</v>
      </c>
      <c r="V162" s="16"/>
      <c r="W162" s="16"/>
      <c r="AA162" s="16"/>
      <c r="AB162" s="16"/>
      <c r="AD162" s="22" t="str">
        <f t="shared" si="16"/>
        <v/>
      </c>
      <c r="AE162" s="16"/>
      <c r="AF162" s="34"/>
      <c r="AH162" s="22" t="str">
        <f t="shared" si="17"/>
        <v/>
      </c>
      <c r="AI162" s="16"/>
      <c r="AJ162" s="34"/>
      <c r="AK162" s="34"/>
      <c r="AL162" s="34"/>
      <c r="AM162" s="34"/>
      <c r="AN162" s="34"/>
      <c r="AO162" s="34"/>
    </row>
    <row r="163" spans="2:41" x14ac:dyDescent="0.3">
      <c r="B163" s="22" t="str">
        <f t="shared" si="15"/>
        <v/>
      </c>
      <c r="C163" s="16"/>
      <c r="D163" s="23"/>
      <c r="E163" s="23"/>
      <c r="F163" s="16"/>
      <c r="G163" s="16"/>
      <c r="I163" s="16"/>
      <c r="J163" s="16"/>
      <c r="K163" s="16"/>
      <c r="L163" s="16"/>
      <c r="N163" s="85">
        <f t="shared" si="12"/>
        <v>0</v>
      </c>
      <c r="O163" s="85">
        <f t="shared" si="13"/>
        <v>0</v>
      </c>
      <c r="P163" s="85">
        <f t="shared" si="14"/>
        <v>0</v>
      </c>
      <c r="V163" s="16"/>
      <c r="W163" s="16"/>
      <c r="AA163" s="16"/>
      <c r="AB163" s="16"/>
      <c r="AD163" s="22" t="str">
        <f t="shared" si="16"/>
        <v/>
      </c>
      <c r="AE163" s="16"/>
      <c r="AF163" s="34"/>
      <c r="AH163" s="22" t="str">
        <f t="shared" si="17"/>
        <v/>
      </c>
      <c r="AI163" s="16"/>
      <c r="AJ163" s="34"/>
      <c r="AK163" s="34"/>
      <c r="AL163" s="34"/>
      <c r="AM163" s="34"/>
      <c r="AN163" s="34"/>
      <c r="AO163" s="34"/>
    </row>
    <row r="164" spans="2:41" x14ac:dyDescent="0.3">
      <c r="B164" s="22" t="str">
        <f t="shared" si="15"/>
        <v/>
      </c>
      <c r="C164" s="16"/>
      <c r="D164" s="23"/>
      <c r="E164" s="23"/>
      <c r="F164" s="16"/>
      <c r="G164" s="16"/>
      <c r="I164" s="16"/>
      <c r="J164" s="16"/>
      <c r="K164" s="16"/>
      <c r="L164" s="16"/>
      <c r="N164" s="85">
        <f t="shared" si="12"/>
        <v>0</v>
      </c>
      <c r="O164" s="85">
        <f t="shared" si="13"/>
        <v>0</v>
      </c>
      <c r="P164" s="85">
        <f t="shared" si="14"/>
        <v>0</v>
      </c>
      <c r="V164" s="16"/>
      <c r="W164" s="16"/>
      <c r="AA164" s="16"/>
      <c r="AB164" s="16"/>
      <c r="AD164" s="22" t="str">
        <f t="shared" si="16"/>
        <v/>
      </c>
      <c r="AE164" s="16"/>
      <c r="AF164" s="34"/>
      <c r="AH164" s="22" t="str">
        <f t="shared" si="17"/>
        <v/>
      </c>
      <c r="AI164" s="16"/>
      <c r="AJ164" s="34"/>
      <c r="AK164" s="34"/>
      <c r="AL164" s="34"/>
      <c r="AM164" s="34"/>
      <c r="AN164" s="34"/>
      <c r="AO164" s="34"/>
    </row>
    <row r="165" spans="2:41" x14ac:dyDescent="0.3">
      <c r="B165" s="22" t="str">
        <f t="shared" si="15"/>
        <v/>
      </c>
      <c r="C165" s="16"/>
      <c r="D165" s="23"/>
      <c r="E165" s="23"/>
      <c r="F165" s="16"/>
      <c r="G165" s="16"/>
      <c r="I165" s="16"/>
      <c r="J165" s="16"/>
      <c r="K165" s="16"/>
      <c r="L165" s="16"/>
      <c r="N165" s="85">
        <f t="shared" si="12"/>
        <v>0</v>
      </c>
      <c r="O165" s="85">
        <f t="shared" si="13"/>
        <v>0</v>
      </c>
      <c r="P165" s="85">
        <f t="shared" si="14"/>
        <v>0</v>
      </c>
      <c r="V165" s="16"/>
      <c r="W165" s="16"/>
      <c r="AA165" s="16"/>
      <c r="AB165" s="16"/>
      <c r="AD165" s="22" t="str">
        <f t="shared" si="16"/>
        <v/>
      </c>
      <c r="AE165" s="16"/>
      <c r="AF165" s="34"/>
      <c r="AH165" s="22" t="str">
        <f t="shared" si="17"/>
        <v/>
      </c>
      <c r="AI165" s="16"/>
      <c r="AJ165" s="34"/>
      <c r="AK165" s="34"/>
      <c r="AL165" s="34"/>
      <c r="AM165" s="34"/>
      <c r="AN165" s="34"/>
      <c r="AO165" s="34"/>
    </row>
    <row r="166" spans="2:41" x14ac:dyDescent="0.3">
      <c r="B166" s="22" t="str">
        <f t="shared" si="15"/>
        <v/>
      </c>
      <c r="C166" s="16"/>
      <c r="D166" s="23"/>
      <c r="E166" s="23"/>
      <c r="F166" s="16"/>
      <c r="G166" s="16"/>
      <c r="I166" s="16"/>
      <c r="J166" s="16"/>
      <c r="K166" s="16"/>
      <c r="L166" s="16"/>
      <c r="N166" s="85">
        <f t="shared" si="12"/>
        <v>0</v>
      </c>
      <c r="O166" s="85">
        <f t="shared" si="13"/>
        <v>0</v>
      </c>
      <c r="P166" s="85">
        <f t="shared" si="14"/>
        <v>0</v>
      </c>
      <c r="V166" s="16"/>
      <c r="W166" s="16"/>
      <c r="AA166" s="16"/>
      <c r="AB166" s="16"/>
      <c r="AD166" s="22" t="str">
        <f t="shared" si="16"/>
        <v/>
      </c>
      <c r="AE166" s="16"/>
      <c r="AF166" s="34"/>
      <c r="AH166" s="22" t="str">
        <f t="shared" si="17"/>
        <v/>
      </c>
      <c r="AI166" s="16"/>
      <c r="AJ166" s="34"/>
      <c r="AK166" s="34"/>
      <c r="AL166" s="34"/>
      <c r="AM166" s="34"/>
      <c r="AN166" s="34"/>
      <c r="AO166" s="34"/>
    </row>
    <row r="167" spans="2:41" x14ac:dyDescent="0.3">
      <c r="B167" s="22" t="str">
        <f t="shared" si="15"/>
        <v/>
      </c>
      <c r="C167" s="16"/>
      <c r="D167" s="23"/>
      <c r="E167" s="23"/>
      <c r="F167" s="16"/>
      <c r="G167" s="16"/>
      <c r="I167" s="16"/>
      <c r="J167" s="16"/>
      <c r="K167" s="16"/>
      <c r="L167" s="16"/>
      <c r="N167" s="85">
        <f t="shared" si="12"/>
        <v>0</v>
      </c>
      <c r="O167" s="85">
        <f t="shared" si="13"/>
        <v>0</v>
      </c>
      <c r="P167" s="85">
        <f t="shared" si="14"/>
        <v>0</v>
      </c>
      <c r="V167" s="16"/>
      <c r="W167" s="16"/>
      <c r="AA167" s="16"/>
      <c r="AB167" s="16"/>
      <c r="AD167" s="22" t="str">
        <f t="shared" si="16"/>
        <v/>
      </c>
      <c r="AE167" s="16"/>
      <c r="AF167" s="34"/>
      <c r="AH167" s="22" t="str">
        <f t="shared" si="17"/>
        <v/>
      </c>
      <c r="AI167" s="16"/>
      <c r="AJ167" s="34"/>
      <c r="AK167" s="34"/>
      <c r="AL167" s="34"/>
      <c r="AM167" s="34"/>
      <c r="AN167" s="34"/>
      <c r="AO167" s="34"/>
    </row>
    <row r="168" spans="2:41" x14ac:dyDescent="0.3">
      <c r="B168" s="22" t="str">
        <f t="shared" si="15"/>
        <v/>
      </c>
      <c r="C168" s="16"/>
      <c r="D168" s="23"/>
      <c r="E168" s="23"/>
      <c r="F168" s="16"/>
      <c r="G168" s="16"/>
      <c r="I168" s="16"/>
      <c r="J168" s="16"/>
      <c r="K168" s="16"/>
      <c r="L168" s="16"/>
      <c r="N168" s="85">
        <f t="shared" si="12"/>
        <v>0</v>
      </c>
      <c r="O168" s="85">
        <f t="shared" si="13"/>
        <v>0</v>
      </c>
      <c r="P168" s="85">
        <f t="shared" si="14"/>
        <v>0</v>
      </c>
      <c r="V168" s="16"/>
      <c r="W168" s="16"/>
      <c r="AA168" s="16"/>
      <c r="AB168" s="16"/>
      <c r="AD168" s="22" t="str">
        <f t="shared" si="16"/>
        <v/>
      </c>
      <c r="AE168" s="16"/>
      <c r="AF168" s="34"/>
      <c r="AH168" s="22" t="str">
        <f t="shared" si="17"/>
        <v/>
      </c>
      <c r="AI168" s="16"/>
      <c r="AJ168" s="34"/>
      <c r="AK168" s="34"/>
      <c r="AL168" s="34"/>
      <c r="AM168" s="34"/>
      <c r="AN168" s="34"/>
      <c r="AO168" s="34"/>
    </row>
    <row r="169" spans="2:41" x14ac:dyDescent="0.3">
      <c r="B169" s="22" t="str">
        <f t="shared" si="15"/>
        <v/>
      </c>
      <c r="C169" s="16"/>
      <c r="D169" s="23"/>
      <c r="E169" s="23"/>
      <c r="F169" s="16"/>
      <c r="G169" s="16"/>
      <c r="I169" s="16"/>
      <c r="J169" s="16"/>
      <c r="K169" s="16"/>
      <c r="L169" s="16"/>
      <c r="N169" s="85">
        <f t="shared" si="12"/>
        <v>0</v>
      </c>
      <c r="O169" s="85">
        <f t="shared" si="13"/>
        <v>0</v>
      </c>
      <c r="P169" s="85">
        <f t="shared" si="14"/>
        <v>0</v>
      </c>
      <c r="V169" s="16"/>
      <c r="W169" s="16"/>
      <c r="AA169" s="16"/>
      <c r="AB169" s="16"/>
      <c r="AD169" s="22" t="str">
        <f t="shared" si="16"/>
        <v/>
      </c>
      <c r="AE169" s="16"/>
      <c r="AF169" s="34"/>
      <c r="AH169" s="22" t="str">
        <f t="shared" si="17"/>
        <v/>
      </c>
      <c r="AI169" s="16"/>
      <c r="AJ169" s="34"/>
      <c r="AK169" s="34"/>
      <c r="AL169" s="34"/>
      <c r="AM169" s="34"/>
      <c r="AN169" s="34"/>
      <c r="AO169" s="34"/>
    </row>
    <row r="170" spans="2:41" x14ac:dyDescent="0.3">
      <c r="B170" s="22" t="str">
        <f t="shared" si="15"/>
        <v/>
      </c>
      <c r="C170" s="16"/>
      <c r="D170" s="23"/>
      <c r="E170" s="23"/>
      <c r="F170" s="16"/>
      <c r="G170" s="16"/>
      <c r="I170" s="16"/>
      <c r="J170" s="16"/>
      <c r="K170" s="16"/>
      <c r="L170" s="16"/>
      <c r="N170" s="85">
        <f t="shared" si="12"/>
        <v>0</v>
      </c>
      <c r="O170" s="85">
        <f t="shared" si="13"/>
        <v>0</v>
      </c>
      <c r="P170" s="85">
        <f t="shared" si="14"/>
        <v>0</v>
      </c>
      <c r="V170" s="16"/>
      <c r="W170" s="16"/>
      <c r="AA170" s="16"/>
      <c r="AB170" s="16"/>
      <c r="AD170" s="22" t="str">
        <f t="shared" si="16"/>
        <v/>
      </c>
      <c r="AE170" s="16"/>
      <c r="AF170" s="34"/>
      <c r="AH170" s="22" t="str">
        <f t="shared" si="17"/>
        <v/>
      </c>
      <c r="AI170" s="16"/>
      <c r="AJ170" s="34"/>
      <c r="AK170" s="34"/>
      <c r="AL170" s="34"/>
      <c r="AM170" s="34"/>
      <c r="AN170" s="34"/>
      <c r="AO170" s="34"/>
    </row>
    <row r="171" spans="2:41" x14ac:dyDescent="0.3">
      <c r="B171" s="22" t="str">
        <f t="shared" si="15"/>
        <v/>
      </c>
      <c r="C171" s="16"/>
      <c r="D171" s="23"/>
      <c r="E171" s="23"/>
      <c r="F171" s="16"/>
      <c r="G171" s="16"/>
      <c r="I171" s="16"/>
      <c r="J171" s="16"/>
      <c r="K171" s="16"/>
      <c r="L171" s="16"/>
      <c r="N171" s="85">
        <f t="shared" si="12"/>
        <v>0</v>
      </c>
      <c r="O171" s="85">
        <f t="shared" si="13"/>
        <v>0</v>
      </c>
      <c r="P171" s="85">
        <f t="shared" si="14"/>
        <v>0</v>
      </c>
      <c r="V171" s="16"/>
      <c r="W171" s="16"/>
      <c r="AA171" s="16"/>
      <c r="AB171" s="16"/>
      <c r="AD171" s="22" t="str">
        <f t="shared" si="16"/>
        <v/>
      </c>
      <c r="AE171" s="16"/>
      <c r="AF171" s="34"/>
      <c r="AH171" s="22" t="str">
        <f t="shared" si="17"/>
        <v/>
      </c>
      <c r="AI171" s="16"/>
      <c r="AJ171" s="34"/>
      <c r="AK171" s="34"/>
      <c r="AL171" s="34"/>
      <c r="AM171" s="34"/>
      <c r="AN171" s="34"/>
      <c r="AO171" s="34"/>
    </row>
    <row r="172" spans="2:41" x14ac:dyDescent="0.3">
      <c r="B172" s="22" t="str">
        <f t="shared" si="15"/>
        <v/>
      </c>
      <c r="C172" s="16"/>
      <c r="D172" s="23"/>
      <c r="E172" s="23"/>
      <c r="F172" s="16"/>
      <c r="G172" s="16"/>
      <c r="I172" s="16"/>
      <c r="J172" s="16"/>
      <c r="K172" s="16"/>
      <c r="L172" s="16"/>
      <c r="N172" s="85">
        <f t="shared" si="12"/>
        <v>0</v>
      </c>
      <c r="O172" s="85">
        <f t="shared" si="13"/>
        <v>0</v>
      </c>
      <c r="P172" s="85">
        <f t="shared" si="14"/>
        <v>0</v>
      </c>
      <c r="V172" s="16"/>
      <c r="W172" s="16"/>
      <c r="AA172" s="16"/>
      <c r="AB172" s="16"/>
      <c r="AD172" s="22" t="str">
        <f t="shared" si="16"/>
        <v/>
      </c>
      <c r="AE172" s="16"/>
      <c r="AF172" s="34"/>
      <c r="AH172" s="22" t="str">
        <f t="shared" si="17"/>
        <v/>
      </c>
      <c r="AI172" s="16"/>
      <c r="AJ172" s="34"/>
      <c r="AK172" s="34"/>
      <c r="AL172" s="34"/>
      <c r="AM172" s="34"/>
      <c r="AN172" s="34"/>
      <c r="AO172" s="34"/>
    </row>
    <row r="173" spans="2:41" x14ac:dyDescent="0.3">
      <c r="B173" s="22" t="str">
        <f t="shared" si="15"/>
        <v/>
      </c>
      <c r="C173" s="16"/>
      <c r="D173" s="23"/>
      <c r="E173" s="23"/>
      <c r="F173" s="16"/>
      <c r="G173" s="16"/>
      <c r="I173" s="16"/>
      <c r="J173" s="16"/>
      <c r="K173" s="16"/>
      <c r="L173" s="16"/>
      <c r="N173" s="85">
        <f t="shared" si="12"/>
        <v>0</v>
      </c>
      <c r="O173" s="85">
        <f t="shared" si="13"/>
        <v>0</v>
      </c>
      <c r="P173" s="85">
        <f t="shared" si="14"/>
        <v>0</v>
      </c>
      <c r="V173" s="16"/>
      <c r="W173" s="16"/>
      <c r="AA173" s="16"/>
      <c r="AB173" s="16"/>
      <c r="AD173" s="22" t="str">
        <f t="shared" si="16"/>
        <v/>
      </c>
      <c r="AE173" s="16"/>
      <c r="AF173" s="34"/>
      <c r="AH173" s="22" t="str">
        <f t="shared" si="17"/>
        <v/>
      </c>
      <c r="AI173" s="16"/>
      <c r="AJ173" s="34"/>
      <c r="AK173" s="34"/>
      <c r="AL173" s="34"/>
      <c r="AM173" s="34"/>
      <c r="AN173" s="34"/>
      <c r="AO173" s="34"/>
    </row>
    <row r="174" spans="2:41" x14ac:dyDescent="0.3">
      <c r="B174" s="22" t="str">
        <f t="shared" si="15"/>
        <v/>
      </c>
      <c r="C174" s="16"/>
      <c r="D174" s="23"/>
      <c r="E174" s="23"/>
      <c r="F174" s="16"/>
      <c r="G174" s="16"/>
      <c r="I174" s="16"/>
      <c r="J174" s="16"/>
      <c r="K174" s="16"/>
      <c r="L174" s="16"/>
      <c r="N174" s="85">
        <f t="shared" si="12"/>
        <v>0</v>
      </c>
      <c r="O174" s="85">
        <f t="shared" si="13"/>
        <v>0</v>
      </c>
      <c r="P174" s="85">
        <f t="shared" si="14"/>
        <v>0</v>
      </c>
      <c r="V174" s="16"/>
      <c r="W174" s="16"/>
      <c r="AA174" s="16"/>
      <c r="AB174" s="16"/>
      <c r="AD174" s="22" t="str">
        <f t="shared" si="16"/>
        <v/>
      </c>
      <c r="AE174" s="16"/>
      <c r="AF174" s="34"/>
      <c r="AH174" s="22" t="str">
        <f t="shared" si="17"/>
        <v/>
      </c>
      <c r="AI174" s="16"/>
      <c r="AJ174" s="34"/>
      <c r="AK174" s="34"/>
      <c r="AL174" s="34"/>
      <c r="AM174" s="34"/>
      <c r="AN174" s="34"/>
      <c r="AO174" s="34"/>
    </row>
    <row r="175" spans="2:41" x14ac:dyDescent="0.3">
      <c r="B175" s="22" t="str">
        <f t="shared" si="15"/>
        <v/>
      </c>
      <c r="C175" s="16"/>
      <c r="D175" s="23"/>
      <c r="E175" s="23"/>
      <c r="F175" s="16"/>
      <c r="G175" s="16"/>
      <c r="I175" s="16"/>
      <c r="J175" s="16"/>
      <c r="K175" s="16"/>
      <c r="L175" s="16"/>
      <c r="N175" s="85">
        <f t="shared" si="12"/>
        <v>0</v>
      </c>
      <c r="O175" s="85">
        <f t="shared" si="13"/>
        <v>0</v>
      </c>
      <c r="P175" s="85">
        <f t="shared" si="14"/>
        <v>0</v>
      </c>
      <c r="V175" s="16"/>
      <c r="W175" s="16"/>
      <c r="AA175" s="16"/>
      <c r="AB175" s="16"/>
      <c r="AD175" s="22" t="str">
        <f t="shared" si="16"/>
        <v/>
      </c>
      <c r="AE175" s="16"/>
      <c r="AF175" s="34"/>
      <c r="AH175" s="22" t="str">
        <f t="shared" si="17"/>
        <v/>
      </c>
      <c r="AI175" s="16"/>
      <c r="AJ175" s="34"/>
      <c r="AK175" s="34"/>
      <c r="AL175" s="34"/>
      <c r="AM175" s="34"/>
      <c r="AN175" s="34"/>
      <c r="AO175" s="34"/>
    </row>
    <row r="176" spans="2:41" x14ac:dyDescent="0.3">
      <c r="B176" s="22" t="str">
        <f t="shared" si="15"/>
        <v/>
      </c>
      <c r="C176" s="16"/>
      <c r="D176" s="23"/>
      <c r="E176" s="23"/>
      <c r="F176" s="16"/>
      <c r="G176" s="16"/>
      <c r="I176" s="16"/>
      <c r="J176" s="16"/>
      <c r="K176" s="16"/>
      <c r="L176" s="16"/>
      <c r="N176" s="85">
        <f t="shared" si="12"/>
        <v>0</v>
      </c>
      <c r="O176" s="85">
        <f t="shared" si="13"/>
        <v>0</v>
      </c>
      <c r="P176" s="85">
        <f t="shared" si="14"/>
        <v>0</v>
      </c>
      <c r="V176" s="16"/>
      <c r="W176" s="16"/>
      <c r="AA176" s="16"/>
      <c r="AB176" s="16"/>
      <c r="AD176" s="22" t="str">
        <f t="shared" si="16"/>
        <v/>
      </c>
      <c r="AE176" s="16"/>
      <c r="AF176" s="34"/>
      <c r="AH176" s="22" t="str">
        <f t="shared" si="17"/>
        <v/>
      </c>
      <c r="AI176" s="16"/>
      <c r="AJ176" s="34"/>
      <c r="AK176" s="34"/>
      <c r="AL176" s="34"/>
      <c r="AM176" s="34"/>
      <c r="AN176" s="34"/>
      <c r="AO176" s="34"/>
    </row>
    <row r="177" spans="2:41" x14ac:dyDescent="0.3">
      <c r="B177" s="22" t="str">
        <f t="shared" si="15"/>
        <v/>
      </c>
      <c r="C177" s="16"/>
      <c r="D177" s="23"/>
      <c r="E177" s="23"/>
      <c r="F177" s="16"/>
      <c r="G177" s="16"/>
      <c r="I177" s="16"/>
      <c r="J177" s="16"/>
      <c r="K177" s="16"/>
      <c r="L177" s="16"/>
      <c r="N177" s="85">
        <f t="shared" si="12"/>
        <v>0</v>
      </c>
      <c r="O177" s="85">
        <f t="shared" si="13"/>
        <v>0</v>
      </c>
      <c r="P177" s="85">
        <f t="shared" si="14"/>
        <v>0</v>
      </c>
      <c r="V177" s="16"/>
      <c r="W177" s="16"/>
      <c r="AA177" s="16"/>
      <c r="AB177" s="16"/>
      <c r="AD177" s="22" t="str">
        <f t="shared" si="16"/>
        <v/>
      </c>
      <c r="AE177" s="16"/>
      <c r="AF177" s="34"/>
      <c r="AH177" s="22" t="str">
        <f t="shared" si="17"/>
        <v/>
      </c>
      <c r="AI177" s="16"/>
      <c r="AJ177" s="34"/>
      <c r="AK177" s="34"/>
      <c r="AL177" s="34"/>
      <c r="AM177" s="34"/>
      <c r="AN177" s="34"/>
      <c r="AO177" s="34"/>
    </row>
    <row r="178" spans="2:41" x14ac:dyDescent="0.3">
      <c r="B178" s="22" t="str">
        <f t="shared" si="15"/>
        <v/>
      </c>
      <c r="C178" s="16"/>
      <c r="D178" s="23"/>
      <c r="E178" s="23"/>
      <c r="F178" s="16"/>
      <c r="G178" s="16"/>
      <c r="I178" s="16"/>
      <c r="J178" s="16"/>
      <c r="K178" s="16"/>
      <c r="L178" s="16"/>
      <c r="N178" s="85">
        <f t="shared" si="12"/>
        <v>0</v>
      </c>
      <c r="O178" s="85">
        <f t="shared" si="13"/>
        <v>0</v>
      </c>
      <c r="P178" s="85">
        <f t="shared" si="14"/>
        <v>0</v>
      </c>
      <c r="V178" s="16"/>
      <c r="W178" s="16"/>
      <c r="AA178" s="16"/>
      <c r="AB178" s="16"/>
      <c r="AD178" s="22" t="str">
        <f t="shared" si="16"/>
        <v/>
      </c>
      <c r="AE178" s="16"/>
      <c r="AF178" s="34"/>
      <c r="AH178" s="22" t="str">
        <f t="shared" si="17"/>
        <v/>
      </c>
      <c r="AI178" s="16"/>
      <c r="AJ178" s="34"/>
      <c r="AK178" s="34"/>
      <c r="AL178" s="34"/>
      <c r="AM178" s="34"/>
      <c r="AN178" s="34"/>
      <c r="AO178" s="34"/>
    </row>
    <row r="179" spans="2:41" x14ac:dyDescent="0.3">
      <c r="B179" s="22" t="str">
        <f t="shared" si="15"/>
        <v/>
      </c>
      <c r="C179" s="16"/>
      <c r="D179" s="23"/>
      <c r="E179" s="23"/>
      <c r="F179" s="16"/>
      <c r="G179" s="16"/>
      <c r="I179" s="16"/>
      <c r="J179" s="16"/>
      <c r="K179" s="16"/>
      <c r="L179" s="16"/>
      <c r="N179" s="85">
        <f t="shared" si="12"/>
        <v>0</v>
      </c>
      <c r="O179" s="85">
        <f t="shared" si="13"/>
        <v>0</v>
      </c>
      <c r="P179" s="85">
        <f t="shared" si="14"/>
        <v>0</v>
      </c>
      <c r="V179" s="16"/>
      <c r="W179" s="16"/>
      <c r="AA179" s="16"/>
      <c r="AB179" s="16"/>
      <c r="AD179" s="22" t="str">
        <f t="shared" si="16"/>
        <v/>
      </c>
      <c r="AE179" s="16"/>
      <c r="AF179" s="34"/>
      <c r="AH179" s="22" t="str">
        <f t="shared" si="17"/>
        <v/>
      </c>
      <c r="AI179" s="16"/>
      <c r="AJ179" s="34"/>
      <c r="AK179" s="34"/>
      <c r="AL179" s="34"/>
      <c r="AM179" s="34"/>
      <c r="AN179" s="34"/>
      <c r="AO179" s="34"/>
    </row>
    <row r="180" spans="2:41" x14ac:dyDescent="0.3">
      <c r="B180" s="22" t="str">
        <f t="shared" si="15"/>
        <v/>
      </c>
      <c r="C180" s="16"/>
      <c r="D180" s="23"/>
      <c r="E180" s="23"/>
      <c r="F180" s="16"/>
      <c r="G180" s="16"/>
      <c r="I180" s="16"/>
      <c r="J180" s="16"/>
      <c r="K180" s="16"/>
      <c r="L180" s="16"/>
      <c r="N180" s="85">
        <f t="shared" si="12"/>
        <v>0</v>
      </c>
      <c r="O180" s="85">
        <f t="shared" si="13"/>
        <v>0</v>
      </c>
      <c r="P180" s="85">
        <f t="shared" si="14"/>
        <v>0</v>
      </c>
      <c r="V180" s="16"/>
      <c r="W180" s="16"/>
      <c r="AA180" s="16"/>
      <c r="AB180" s="16"/>
      <c r="AD180" s="22" t="str">
        <f t="shared" si="16"/>
        <v/>
      </c>
      <c r="AE180" s="16"/>
      <c r="AF180" s="34"/>
      <c r="AH180" s="22" t="str">
        <f t="shared" si="17"/>
        <v/>
      </c>
      <c r="AI180" s="16"/>
      <c r="AJ180" s="34"/>
      <c r="AK180" s="34"/>
      <c r="AL180" s="34"/>
      <c r="AM180" s="34"/>
      <c r="AN180" s="34"/>
      <c r="AO180" s="34"/>
    </row>
    <row r="181" spans="2:41" x14ac:dyDescent="0.3">
      <c r="B181" s="22" t="str">
        <f t="shared" si="15"/>
        <v/>
      </c>
      <c r="C181" s="16"/>
      <c r="D181" s="23"/>
      <c r="E181" s="23"/>
      <c r="F181" s="16"/>
      <c r="G181" s="16"/>
      <c r="I181" s="16"/>
      <c r="J181" s="16"/>
      <c r="K181" s="16"/>
      <c r="L181" s="16"/>
      <c r="N181" s="85">
        <f t="shared" si="12"/>
        <v>0</v>
      </c>
      <c r="O181" s="85">
        <f t="shared" si="13"/>
        <v>0</v>
      </c>
      <c r="P181" s="85">
        <f t="shared" si="14"/>
        <v>0</v>
      </c>
      <c r="V181" s="16"/>
      <c r="W181" s="16"/>
      <c r="AA181" s="16"/>
      <c r="AB181" s="16"/>
      <c r="AD181" s="22" t="str">
        <f t="shared" si="16"/>
        <v/>
      </c>
      <c r="AE181" s="16"/>
      <c r="AF181" s="34"/>
      <c r="AH181" s="22" t="str">
        <f t="shared" si="17"/>
        <v/>
      </c>
      <c r="AI181" s="16"/>
      <c r="AJ181" s="34"/>
      <c r="AK181" s="34"/>
      <c r="AL181" s="34"/>
      <c r="AM181" s="34"/>
      <c r="AN181" s="34"/>
      <c r="AO181" s="34"/>
    </row>
    <row r="182" spans="2:41" x14ac:dyDescent="0.3">
      <c r="B182" s="22" t="str">
        <f t="shared" si="15"/>
        <v/>
      </c>
      <c r="C182" s="16"/>
      <c r="D182" s="23"/>
      <c r="E182" s="23"/>
      <c r="F182" s="16"/>
      <c r="G182" s="16"/>
      <c r="I182" s="16"/>
      <c r="J182" s="16"/>
      <c r="K182" s="16"/>
      <c r="L182" s="16"/>
      <c r="N182" s="85">
        <f t="shared" si="12"/>
        <v>0</v>
      </c>
      <c r="O182" s="85">
        <f t="shared" si="13"/>
        <v>0</v>
      </c>
      <c r="P182" s="85">
        <f t="shared" si="14"/>
        <v>0</v>
      </c>
      <c r="V182" s="16"/>
      <c r="W182" s="16"/>
      <c r="AA182" s="16"/>
      <c r="AB182" s="16"/>
      <c r="AD182" s="22" t="str">
        <f t="shared" si="16"/>
        <v/>
      </c>
      <c r="AE182" s="16"/>
      <c r="AF182" s="34"/>
      <c r="AH182" s="22" t="str">
        <f t="shared" si="17"/>
        <v/>
      </c>
      <c r="AI182" s="16"/>
      <c r="AJ182" s="34"/>
      <c r="AK182" s="34"/>
      <c r="AL182" s="34"/>
      <c r="AM182" s="34"/>
      <c r="AN182" s="34"/>
      <c r="AO182" s="34"/>
    </row>
    <row r="183" spans="2:41" x14ac:dyDescent="0.3">
      <c r="B183" s="22" t="str">
        <f t="shared" si="15"/>
        <v/>
      </c>
      <c r="C183" s="16"/>
      <c r="D183" s="23"/>
      <c r="E183" s="23"/>
      <c r="F183" s="16"/>
      <c r="G183" s="16"/>
      <c r="I183" s="16"/>
      <c r="J183" s="16"/>
      <c r="K183" s="16"/>
      <c r="L183" s="16"/>
      <c r="N183" s="85">
        <f t="shared" si="12"/>
        <v>0</v>
      </c>
      <c r="O183" s="85">
        <f t="shared" si="13"/>
        <v>0</v>
      </c>
      <c r="P183" s="85">
        <f t="shared" si="14"/>
        <v>0</v>
      </c>
      <c r="V183" s="16"/>
      <c r="W183" s="16"/>
      <c r="AA183" s="16"/>
      <c r="AB183" s="16"/>
      <c r="AD183" s="22" t="str">
        <f t="shared" si="16"/>
        <v/>
      </c>
      <c r="AE183" s="16"/>
      <c r="AF183" s="34"/>
      <c r="AH183" s="22" t="str">
        <f t="shared" si="17"/>
        <v/>
      </c>
      <c r="AI183" s="16"/>
      <c r="AJ183" s="34"/>
      <c r="AK183" s="34"/>
      <c r="AL183" s="34"/>
      <c r="AM183" s="34"/>
      <c r="AN183" s="34"/>
      <c r="AO183" s="34"/>
    </row>
    <row r="184" spans="2:41" x14ac:dyDescent="0.3">
      <c r="B184" s="22" t="str">
        <f t="shared" si="15"/>
        <v/>
      </c>
      <c r="C184" s="16"/>
      <c r="D184" s="23"/>
      <c r="E184" s="23"/>
      <c r="F184" s="16"/>
      <c r="G184" s="16"/>
      <c r="I184" s="16"/>
      <c r="J184" s="16"/>
      <c r="K184" s="16"/>
      <c r="L184" s="16"/>
      <c r="N184" s="85">
        <f t="shared" si="12"/>
        <v>0</v>
      </c>
      <c r="O184" s="85">
        <f t="shared" si="13"/>
        <v>0</v>
      </c>
      <c r="P184" s="85">
        <f t="shared" si="14"/>
        <v>0</v>
      </c>
      <c r="V184" s="16"/>
      <c r="W184" s="16"/>
      <c r="AA184" s="16"/>
      <c r="AB184" s="16"/>
      <c r="AD184" s="22" t="str">
        <f t="shared" si="16"/>
        <v/>
      </c>
      <c r="AE184" s="16"/>
      <c r="AF184" s="34"/>
      <c r="AH184" s="22" t="str">
        <f t="shared" si="17"/>
        <v/>
      </c>
      <c r="AI184" s="16"/>
      <c r="AJ184" s="34"/>
      <c r="AK184" s="34"/>
      <c r="AL184" s="34"/>
      <c r="AM184" s="34"/>
      <c r="AN184" s="34"/>
      <c r="AO184" s="34"/>
    </row>
    <row r="185" spans="2:41" x14ac:dyDescent="0.3">
      <c r="B185" s="22" t="str">
        <f t="shared" si="15"/>
        <v/>
      </c>
      <c r="C185" s="16"/>
      <c r="D185" s="23"/>
      <c r="E185" s="23"/>
      <c r="F185" s="16"/>
      <c r="G185" s="16"/>
      <c r="I185" s="16"/>
      <c r="J185" s="16"/>
      <c r="K185" s="16"/>
      <c r="L185" s="16"/>
      <c r="N185" s="85">
        <f t="shared" si="12"/>
        <v>0</v>
      </c>
      <c r="O185" s="85">
        <f t="shared" si="13"/>
        <v>0</v>
      </c>
      <c r="P185" s="85">
        <f t="shared" si="14"/>
        <v>0</v>
      </c>
      <c r="V185" s="16"/>
      <c r="W185" s="16"/>
      <c r="AA185" s="16"/>
      <c r="AB185" s="16"/>
      <c r="AD185" s="22" t="str">
        <f t="shared" si="16"/>
        <v/>
      </c>
      <c r="AE185" s="16"/>
      <c r="AF185" s="34"/>
      <c r="AH185" s="22" t="str">
        <f t="shared" si="17"/>
        <v/>
      </c>
      <c r="AI185" s="16"/>
      <c r="AJ185" s="34"/>
      <c r="AK185" s="34"/>
      <c r="AL185" s="34"/>
      <c r="AM185" s="34"/>
      <c r="AN185" s="34"/>
      <c r="AO185" s="34"/>
    </row>
    <row r="186" spans="2:41" x14ac:dyDescent="0.3">
      <c r="B186" s="22" t="str">
        <f t="shared" si="15"/>
        <v/>
      </c>
      <c r="C186" s="16"/>
      <c r="D186" s="23"/>
      <c r="E186" s="23"/>
      <c r="F186" s="16"/>
      <c r="G186" s="16"/>
      <c r="I186" s="16"/>
      <c r="J186" s="16"/>
      <c r="K186" s="16"/>
      <c r="L186" s="16"/>
      <c r="N186" s="85">
        <f t="shared" si="12"/>
        <v>0</v>
      </c>
      <c r="O186" s="85">
        <f t="shared" si="13"/>
        <v>0</v>
      </c>
      <c r="P186" s="85">
        <f t="shared" si="14"/>
        <v>0</v>
      </c>
      <c r="V186" s="16"/>
      <c r="W186" s="16"/>
      <c r="AA186" s="16"/>
      <c r="AB186" s="16"/>
      <c r="AD186" s="22" t="str">
        <f t="shared" si="16"/>
        <v/>
      </c>
      <c r="AE186" s="16"/>
      <c r="AF186" s="34"/>
      <c r="AH186" s="22" t="str">
        <f t="shared" si="17"/>
        <v/>
      </c>
      <c r="AI186" s="16"/>
      <c r="AJ186" s="34"/>
      <c r="AK186" s="34"/>
      <c r="AL186" s="34"/>
      <c r="AM186" s="34"/>
      <c r="AN186" s="34"/>
      <c r="AO186" s="34"/>
    </row>
    <row r="187" spans="2:41" x14ac:dyDescent="0.3">
      <c r="B187" s="22" t="str">
        <f t="shared" si="15"/>
        <v/>
      </c>
      <c r="C187" s="16"/>
      <c r="D187" s="23"/>
      <c r="E187" s="23"/>
      <c r="F187" s="16"/>
      <c r="G187" s="16"/>
      <c r="I187" s="16"/>
      <c r="J187" s="16"/>
      <c r="K187" s="16"/>
      <c r="L187" s="16"/>
      <c r="N187" s="85">
        <f t="shared" si="12"/>
        <v>0</v>
      </c>
      <c r="O187" s="85">
        <f t="shared" si="13"/>
        <v>0</v>
      </c>
      <c r="P187" s="85">
        <f t="shared" si="14"/>
        <v>0</v>
      </c>
      <c r="V187" s="16"/>
      <c r="W187" s="16"/>
      <c r="AA187" s="16"/>
      <c r="AB187" s="16"/>
      <c r="AD187" s="22" t="str">
        <f t="shared" si="16"/>
        <v/>
      </c>
      <c r="AE187" s="16"/>
      <c r="AF187" s="34"/>
      <c r="AH187" s="22" t="str">
        <f t="shared" si="17"/>
        <v/>
      </c>
      <c r="AI187" s="16"/>
      <c r="AJ187" s="34"/>
      <c r="AK187" s="34"/>
      <c r="AL187" s="34"/>
      <c r="AM187" s="34"/>
      <c r="AN187" s="34"/>
      <c r="AO187" s="34"/>
    </row>
    <row r="188" spans="2:41" x14ac:dyDescent="0.3">
      <c r="B188" s="22" t="str">
        <f t="shared" si="15"/>
        <v/>
      </c>
      <c r="C188" s="16"/>
      <c r="D188" s="23"/>
      <c r="E188" s="23"/>
      <c r="F188" s="16"/>
      <c r="G188" s="16"/>
      <c r="I188" s="16"/>
      <c r="J188" s="16"/>
      <c r="K188" s="16"/>
      <c r="L188" s="16"/>
      <c r="N188" s="85">
        <f t="shared" si="12"/>
        <v>0</v>
      </c>
      <c r="O188" s="85">
        <f t="shared" si="13"/>
        <v>0</v>
      </c>
      <c r="P188" s="85">
        <f t="shared" si="14"/>
        <v>0</v>
      </c>
      <c r="V188" s="16"/>
      <c r="W188" s="16"/>
      <c r="AA188" s="16"/>
      <c r="AB188" s="16"/>
      <c r="AD188" s="22" t="str">
        <f t="shared" si="16"/>
        <v/>
      </c>
      <c r="AE188" s="16"/>
      <c r="AF188" s="34"/>
      <c r="AH188" s="22" t="str">
        <f t="shared" si="17"/>
        <v/>
      </c>
      <c r="AI188" s="16"/>
      <c r="AJ188" s="34"/>
      <c r="AK188" s="34"/>
      <c r="AL188" s="34"/>
      <c r="AM188" s="34"/>
      <c r="AN188" s="34"/>
      <c r="AO188" s="34"/>
    </row>
    <row r="189" spans="2:41" x14ac:dyDescent="0.3">
      <c r="B189" s="22" t="str">
        <f t="shared" si="15"/>
        <v/>
      </c>
      <c r="C189" s="16"/>
      <c r="D189" s="23"/>
      <c r="E189" s="23"/>
      <c r="F189" s="16"/>
      <c r="G189" s="16"/>
      <c r="I189" s="16"/>
      <c r="J189" s="16"/>
      <c r="K189" s="16"/>
      <c r="L189" s="16"/>
      <c r="N189" s="85">
        <f t="shared" si="12"/>
        <v>0</v>
      </c>
      <c r="O189" s="85">
        <f t="shared" si="13"/>
        <v>0</v>
      </c>
      <c r="P189" s="85">
        <f t="shared" si="14"/>
        <v>0</v>
      </c>
      <c r="V189" s="16"/>
      <c r="W189" s="16"/>
      <c r="AA189" s="16"/>
      <c r="AB189" s="16"/>
      <c r="AD189" s="22" t="str">
        <f t="shared" si="16"/>
        <v/>
      </c>
      <c r="AE189" s="16"/>
      <c r="AF189" s="34"/>
      <c r="AH189" s="22" t="str">
        <f t="shared" si="17"/>
        <v/>
      </c>
      <c r="AI189" s="16"/>
      <c r="AJ189" s="34"/>
      <c r="AK189" s="34"/>
      <c r="AL189" s="34"/>
      <c r="AM189" s="34"/>
      <c r="AN189" s="34"/>
      <c r="AO189" s="34"/>
    </row>
    <row r="190" spans="2:41" x14ac:dyDescent="0.3">
      <c r="B190" s="22" t="str">
        <f t="shared" si="15"/>
        <v/>
      </c>
      <c r="C190" s="16"/>
      <c r="D190" s="23"/>
      <c r="E190" s="23"/>
      <c r="F190" s="16"/>
      <c r="G190" s="16"/>
      <c r="I190" s="16"/>
      <c r="J190" s="16"/>
      <c r="K190" s="16"/>
      <c r="L190" s="16"/>
      <c r="N190" s="85">
        <f t="shared" si="12"/>
        <v>0</v>
      </c>
      <c r="O190" s="85">
        <f t="shared" si="13"/>
        <v>0</v>
      </c>
      <c r="P190" s="85">
        <f t="shared" si="14"/>
        <v>0</v>
      </c>
      <c r="V190" s="16"/>
      <c r="W190" s="16"/>
      <c r="AA190" s="16"/>
      <c r="AB190" s="16"/>
      <c r="AD190" s="22" t="str">
        <f t="shared" si="16"/>
        <v/>
      </c>
      <c r="AE190" s="16"/>
      <c r="AF190" s="34"/>
      <c r="AH190" s="22" t="str">
        <f t="shared" si="17"/>
        <v/>
      </c>
      <c r="AI190" s="16"/>
      <c r="AJ190" s="34"/>
      <c r="AK190" s="34"/>
      <c r="AL190" s="34"/>
      <c r="AM190" s="34"/>
      <c r="AN190" s="34"/>
      <c r="AO190" s="34"/>
    </row>
    <row r="191" spans="2:41" x14ac:dyDescent="0.3">
      <c r="B191" s="22" t="str">
        <f t="shared" si="15"/>
        <v/>
      </c>
      <c r="C191" s="16"/>
      <c r="D191" s="23"/>
      <c r="E191" s="23"/>
      <c r="F191" s="16"/>
      <c r="G191" s="16"/>
      <c r="I191" s="16"/>
      <c r="J191" s="16"/>
      <c r="K191" s="16"/>
      <c r="L191" s="16"/>
      <c r="N191" s="85">
        <f t="shared" si="12"/>
        <v>0</v>
      </c>
      <c r="O191" s="85">
        <f t="shared" si="13"/>
        <v>0</v>
      </c>
      <c r="P191" s="85">
        <f t="shared" si="14"/>
        <v>0</v>
      </c>
      <c r="V191" s="16"/>
      <c r="W191" s="16"/>
      <c r="AA191" s="16"/>
      <c r="AB191" s="16"/>
      <c r="AD191" s="22" t="str">
        <f t="shared" si="16"/>
        <v/>
      </c>
      <c r="AE191" s="16"/>
      <c r="AF191" s="34"/>
      <c r="AH191" s="22" t="str">
        <f t="shared" si="17"/>
        <v/>
      </c>
      <c r="AI191" s="16"/>
      <c r="AJ191" s="34"/>
      <c r="AK191" s="34"/>
      <c r="AL191" s="34"/>
      <c r="AM191" s="34"/>
      <c r="AN191" s="34"/>
      <c r="AO191" s="34"/>
    </row>
    <row r="192" spans="2:41" x14ac:dyDescent="0.3">
      <c r="B192" s="22" t="str">
        <f t="shared" si="15"/>
        <v/>
      </c>
      <c r="C192" s="16"/>
      <c r="D192" s="23"/>
      <c r="E192" s="23"/>
      <c r="F192" s="16"/>
      <c r="G192" s="16"/>
      <c r="I192" s="16"/>
      <c r="J192" s="16"/>
      <c r="K192" s="16"/>
      <c r="L192" s="16"/>
      <c r="N192" s="85">
        <f t="shared" si="12"/>
        <v>0</v>
      </c>
      <c r="O192" s="85">
        <f t="shared" si="13"/>
        <v>0</v>
      </c>
      <c r="P192" s="85">
        <f t="shared" si="14"/>
        <v>0</v>
      </c>
      <c r="V192" s="16"/>
      <c r="W192" s="16"/>
      <c r="AA192" s="16"/>
      <c r="AB192" s="16"/>
      <c r="AD192" s="22" t="str">
        <f t="shared" si="16"/>
        <v/>
      </c>
      <c r="AE192" s="16"/>
      <c r="AF192" s="34"/>
      <c r="AH192" s="22" t="str">
        <f t="shared" si="17"/>
        <v/>
      </c>
      <c r="AI192" s="16"/>
      <c r="AJ192" s="34"/>
      <c r="AK192" s="34"/>
      <c r="AL192" s="34"/>
      <c r="AM192" s="34"/>
      <c r="AN192" s="34"/>
      <c r="AO192" s="34"/>
    </row>
    <row r="193" spans="2:41" x14ac:dyDescent="0.3">
      <c r="B193" s="22" t="str">
        <f t="shared" si="15"/>
        <v/>
      </c>
      <c r="C193" s="16"/>
      <c r="D193" s="23"/>
      <c r="E193" s="23"/>
      <c r="F193" s="16"/>
      <c r="G193" s="16"/>
      <c r="I193" s="16"/>
      <c r="J193" s="16"/>
      <c r="K193" s="16"/>
      <c r="L193" s="16"/>
      <c r="N193" s="85">
        <f t="shared" si="12"/>
        <v>0</v>
      </c>
      <c r="O193" s="85">
        <f t="shared" si="13"/>
        <v>0</v>
      </c>
      <c r="P193" s="85">
        <f t="shared" si="14"/>
        <v>0</v>
      </c>
      <c r="V193" s="16"/>
      <c r="W193" s="16"/>
      <c r="AA193" s="16"/>
      <c r="AB193" s="16"/>
      <c r="AD193" s="22" t="str">
        <f t="shared" si="16"/>
        <v/>
      </c>
      <c r="AE193" s="16"/>
      <c r="AF193" s="34"/>
      <c r="AH193" s="22" t="str">
        <f t="shared" si="17"/>
        <v/>
      </c>
      <c r="AI193" s="16"/>
      <c r="AJ193" s="34"/>
      <c r="AK193" s="34"/>
      <c r="AL193" s="34"/>
      <c r="AM193" s="34"/>
      <c r="AN193" s="34"/>
      <c r="AO193" s="34"/>
    </row>
    <row r="194" spans="2:41" x14ac:dyDescent="0.3">
      <c r="B194" s="22" t="str">
        <f t="shared" si="15"/>
        <v/>
      </c>
      <c r="C194" s="16"/>
      <c r="D194" s="23"/>
      <c r="E194" s="23"/>
      <c r="F194" s="16"/>
      <c r="G194" s="16"/>
      <c r="I194" s="16"/>
      <c r="J194" s="16"/>
      <c r="K194" s="16"/>
      <c r="L194" s="16"/>
      <c r="N194" s="85">
        <f t="shared" si="12"/>
        <v>0</v>
      </c>
      <c r="O194" s="85">
        <f t="shared" si="13"/>
        <v>0</v>
      </c>
      <c r="P194" s="85">
        <f t="shared" si="14"/>
        <v>0</v>
      </c>
      <c r="V194" s="16"/>
      <c r="W194" s="16"/>
      <c r="AA194" s="16"/>
      <c r="AB194" s="16"/>
      <c r="AD194" s="22" t="str">
        <f t="shared" si="16"/>
        <v/>
      </c>
      <c r="AE194" s="16"/>
      <c r="AF194" s="34"/>
      <c r="AH194" s="22" t="str">
        <f t="shared" si="17"/>
        <v/>
      </c>
      <c r="AI194" s="16"/>
      <c r="AJ194" s="34"/>
      <c r="AK194" s="34"/>
      <c r="AL194" s="34"/>
      <c r="AM194" s="34"/>
      <c r="AN194" s="34"/>
      <c r="AO194" s="34"/>
    </row>
    <row r="195" spans="2:41" x14ac:dyDescent="0.3">
      <c r="B195" s="22" t="str">
        <f t="shared" si="15"/>
        <v/>
      </c>
      <c r="C195" s="16"/>
      <c r="D195" s="23"/>
      <c r="E195" s="23"/>
      <c r="F195" s="16"/>
      <c r="G195" s="16"/>
      <c r="I195" s="16"/>
      <c r="J195" s="16"/>
      <c r="K195" s="16"/>
      <c r="L195" s="16"/>
      <c r="N195" s="85">
        <f t="shared" si="12"/>
        <v>0</v>
      </c>
      <c r="O195" s="85">
        <f t="shared" si="13"/>
        <v>0</v>
      </c>
      <c r="P195" s="85">
        <f t="shared" si="14"/>
        <v>0</v>
      </c>
      <c r="V195" s="16"/>
      <c r="W195" s="16"/>
      <c r="AA195" s="16"/>
      <c r="AB195" s="16"/>
      <c r="AD195" s="22" t="str">
        <f t="shared" si="16"/>
        <v/>
      </c>
      <c r="AE195" s="16"/>
      <c r="AF195" s="34"/>
      <c r="AH195" s="22" t="str">
        <f t="shared" si="17"/>
        <v/>
      </c>
      <c r="AI195" s="16"/>
      <c r="AJ195" s="34"/>
      <c r="AK195" s="34"/>
      <c r="AL195" s="34"/>
      <c r="AM195" s="34"/>
      <c r="AN195" s="34"/>
      <c r="AO195" s="34"/>
    </row>
    <row r="196" spans="2:41" x14ac:dyDescent="0.3">
      <c r="B196" s="22" t="str">
        <f t="shared" si="15"/>
        <v/>
      </c>
      <c r="C196" s="16"/>
      <c r="D196" s="23"/>
      <c r="E196" s="23"/>
      <c r="F196" s="16"/>
      <c r="G196" s="16"/>
      <c r="I196" s="16"/>
      <c r="J196" s="16"/>
      <c r="K196" s="16"/>
      <c r="L196" s="16"/>
      <c r="N196" s="85">
        <f t="shared" si="12"/>
        <v>0</v>
      </c>
      <c r="O196" s="85">
        <f t="shared" si="13"/>
        <v>0</v>
      </c>
      <c r="P196" s="85">
        <f t="shared" si="14"/>
        <v>0</v>
      </c>
      <c r="V196" s="16"/>
      <c r="W196" s="16"/>
      <c r="AA196" s="16"/>
      <c r="AB196" s="16"/>
      <c r="AD196" s="22" t="str">
        <f t="shared" si="16"/>
        <v/>
      </c>
      <c r="AE196" s="16"/>
      <c r="AF196" s="34"/>
      <c r="AH196" s="22" t="str">
        <f t="shared" si="17"/>
        <v/>
      </c>
      <c r="AI196" s="16"/>
      <c r="AJ196" s="34"/>
      <c r="AK196" s="34"/>
      <c r="AL196" s="34"/>
      <c r="AM196" s="34"/>
      <c r="AN196" s="34"/>
      <c r="AO196" s="34"/>
    </row>
    <row r="197" spans="2:41" x14ac:dyDescent="0.3">
      <c r="B197" s="22" t="str">
        <f t="shared" si="15"/>
        <v/>
      </c>
      <c r="C197" s="16"/>
      <c r="D197" s="23"/>
      <c r="E197" s="23"/>
      <c r="F197" s="16"/>
      <c r="G197" s="16"/>
      <c r="I197" s="16"/>
      <c r="J197" s="16"/>
      <c r="K197" s="16"/>
      <c r="L197" s="16"/>
      <c r="N197" s="85">
        <f t="shared" si="12"/>
        <v>0</v>
      </c>
      <c r="O197" s="85">
        <f t="shared" si="13"/>
        <v>0</v>
      </c>
      <c r="P197" s="85">
        <f t="shared" si="14"/>
        <v>0</v>
      </c>
      <c r="V197" s="16"/>
      <c r="W197" s="16"/>
      <c r="AA197" s="16"/>
      <c r="AB197" s="16"/>
      <c r="AD197" s="22" t="str">
        <f t="shared" si="16"/>
        <v/>
      </c>
      <c r="AE197" s="16"/>
      <c r="AF197" s="34"/>
      <c r="AH197" s="22" t="str">
        <f t="shared" si="17"/>
        <v/>
      </c>
      <c r="AI197" s="16"/>
      <c r="AJ197" s="34"/>
      <c r="AK197" s="34"/>
      <c r="AL197" s="34"/>
      <c r="AM197" s="34"/>
      <c r="AN197" s="34"/>
      <c r="AO197" s="34"/>
    </row>
    <row r="198" spans="2:41" x14ac:dyDescent="0.3">
      <c r="B198" s="22" t="str">
        <f t="shared" si="15"/>
        <v/>
      </c>
      <c r="C198" s="16"/>
      <c r="D198" s="23"/>
      <c r="E198" s="23"/>
      <c r="F198" s="16"/>
      <c r="G198" s="16"/>
      <c r="I198" s="16"/>
      <c r="J198" s="16"/>
      <c r="K198" s="16"/>
      <c r="L198" s="16"/>
      <c r="N198" s="85">
        <f t="shared" si="12"/>
        <v>0</v>
      </c>
      <c r="O198" s="85">
        <f t="shared" si="13"/>
        <v>0</v>
      </c>
      <c r="P198" s="85">
        <f t="shared" si="14"/>
        <v>0</v>
      </c>
      <c r="V198" s="16"/>
      <c r="W198" s="16"/>
      <c r="AA198" s="16"/>
      <c r="AB198" s="16"/>
      <c r="AD198" s="22" t="str">
        <f t="shared" si="16"/>
        <v/>
      </c>
      <c r="AE198" s="16"/>
      <c r="AF198" s="34"/>
      <c r="AH198" s="22" t="str">
        <f t="shared" si="17"/>
        <v/>
      </c>
      <c r="AI198" s="16"/>
      <c r="AJ198" s="34"/>
      <c r="AK198" s="34"/>
      <c r="AL198" s="34"/>
      <c r="AM198" s="34"/>
      <c r="AN198" s="34"/>
      <c r="AO198" s="34"/>
    </row>
    <row r="199" spans="2:41" x14ac:dyDescent="0.3">
      <c r="B199" s="22" t="str">
        <f t="shared" si="15"/>
        <v/>
      </c>
      <c r="C199" s="16"/>
      <c r="D199" s="23"/>
      <c r="E199" s="23"/>
      <c r="F199" s="16"/>
      <c r="G199" s="16"/>
      <c r="I199" s="16"/>
      <c r="J199" s="16"/>
      <c r="K199" s="16"/>
      <c r="L199" s="16"/>
      <c r="N199" s="85">
        <f t="shared" si="12"/>
        <v>0</v>
      </c>
      <c r="O199" s="85">
        <f t="shared" si="13"/>
        <v>0</v>
      </c>
      <c r="P199" s="85">
        <f t="shared" si="14"/>
        <v>0</v>
      </c>
      <c r="V199" s="16"/>
      <c r="W199" s="16"/>
      <c r="AA199" s="16"/>
      <c r="AB199" s="16"/>
      <c r="AD199" s="22" t="str">
        <f t="shared" si="16"/>
        <v/>
      </c>
      <c r="AE199" s="16"/>
      <c r="AF199" s="34"/>
      <c r="AH199" s="22" t="str">
        <f t="shared" si="17"/>
        <v/>
      </c>
      <c r="AI199" s="16"/>
      <c r="AJ199" s="34"/>
      <c r="AK199" s="34"/>
      <c r="AL199" s="34"/>
      <c r="AM199" s="34"/>
      <c r="AN199" s="34"/>
      <c r="AO199" s="34"/>
    </row>
    <row r="200" spans="2:41" x14ac:dyDescent="0.3">
      <c r="B200" s="22" t="str">
        <f t="shared" si="15"/>
        <v/>
      </c>
      <c r="C200" s="16"/>
      <c r="D200" s="23"/>
      <c r="E200" s="23"/>
      <c r="F200" s="16"/>
      <c r="G200" s="16"/>
      <c r="I200" s="16"/>
      <c r="J200" s="16"/>
      <c r="K200" s="16"/>
      <c r="L200" s="16"/>
      <c r="N200" s="85">
        <f t="shared" si="12"/>
        <v>0</v>
      </c>
      <c r="O200" s="85">
        <f t="shared" si="13"/>
        <v>0</v>
      </c>
      <c r="P200" s="85">
        <f t="shared" si="14"/>
        <v>0</v>
      </c>
      <c r="V200" s="16"/>
      <c r="W200" s="16"/>
      <c r="AA200" s="16"/>
      <c r="AB200" s="16"/>
      <c r="AD200" s="22" t="str">
        <f t="shared" si="16"/>
        <v/>
      </c>
      <c r="AE200" s="16"/>
      <c r="AF200" s="34"/>
      <c r="AH200" s="22" t="str">
        <f t="shared" si="17"/>
        <v/>
      </c>
      <c r="AI200" s="16"/>
      <c r="AJ200" s="34"/>
      <c r="AK200" s="34"/>
      <c r="AL200" s="34"/>
      <c r="AM200" s="34"/>
      <c r="AN200" s="34"/>
      <c r="AO200" s="34"/>
    </row>
    <row r="201" spans="2:41" x14ac:dyDescent="0.3">
      <c r="B201" s="22" t="str">
        <f t="shared" si="15"/>
        <v/>
      </c>
      <c r="C201" s="16"/>
      <c r="D201" s="23"/>
      <c r="E201" s="23"/>
      <c r="F201" s="16"/>
      <c r="G201" s="16"/>
      <c r="I201" s="16"/>
      <c r="J201" s="16"/>
      <c r="K201" s="16"/>
      <c r="L201" s="16"/>
      <c r="N201" s="85">
        <f t="shared" si="12"/>
        <v>0</v>
      </c>
      <c r="O201" s="85">
        <f t="shared" si="13"/>
        <v>0</v>
      </c>
      <c r="P201" s="85">
        <f t="shared" si="14"/>
        <v>0</v>
      </c>
      <c r="V201" s="16"/>
      <c r="W201" s="16"/>
      <c r="AA201" s="16"/>
      <c r="AB201" s="16"/>
      <c r="AD201" s="22" t="str">
        <f t="shared" si="16"/>
        <v/>
      </c>
      <c r="AE201" s="16"/>
      <c r="AF201" s="34"/>
      <c r="AH201" s="22" t="str">
        <f t="shared" si="17"/>
        <v/>
      </c>
      <c r="AI201" s="16"/>
      <c r="AJ201" s="34"/>
      <c r="AK201" s="34"/>
      <c r="AL201" s="34"/>
      <c r="AM201" s="34"/>
      <c r="AN201" s="34"/>
      <c r="AO201" s="34"/>
    </row>
    <row r="202" spans="2:41" x14ac:dyDescent="0.3">
      <c r="B202" s="22" t="str">
        <f t="shared" si="15"/>
        <v/>
      </c>
      <c r="C202" s="16"/>
      <c r="D202" s="23"/>
      <c r="E202" s="23"/>
      <c r="F202" s="16"/>
      <c r="G202" s="16"/>
      <c r="I202" s="16"/>
      <c r="J202" s="16"/>
      <c r="K202" s="16"/>
      <c r="L202" s="16"/>
      <c r="N202" s="85">
        <f t="shared" si="12"/>
        <v>0</v>
      </c>
      <c r="O202" s="85">
        <f t="shared" si="13"/>
        <v>0</v>
      </c>
      <c r="P202" s="85">
        <f t="shared" si="14"/>
        <v>0</v>
      </c>
      <c r="V202" s="16"/>
      <c r="W202" s="16"/>
      <c r="AA202" s="16"/>
      <c r="AB202" s="16"/>
      <c r="AD202" s="22" t="str">
        <f t="shared" si="16"/>
        <v/>
      </c>
      <c r="AE202" s="16"/>
      <c r="AF202" s="34"/>
      <c r="AH202" s="22" t="str">
        <f t="shared" si="17"/>
        <v/>
      </c>
      <c r="AI202" s="16"/>
      <c r="AJ202" s="34"/>
      <c r="AK202" s="34"/>
      <c r="AL202" s="34"/>
      <c r="AM202" s="34"/>
      <c r="AN202" s="34"/>
      <c r="AO202" s="34"/>
    </row>
    <row r="203" spans="2:41" x14ac:dyDescent="0.3">
      <c r="B203" s="22" t="str">
        <f t="shared" si="15"/>
        <v/>
      </c>
      <c r="C203" s="16"/>
      <c r="D203" s="23"/>
      <c r="E203" s="23"/>
      <c r="F203" s="16"/>
      <c r="G203" s="16"/>
      <c r="I203" s="16"/>
      <c r="J203" s="16"/>
      <c r="K203" s="16"/>
      <c r="L203" s="16"/>
      <c r="N203" s="85">
        <f t="shared" si="12"/>
        <v>0</v>
      </c>
      <c r="O203" s="85">
        <f t="shared" si="13"/>
        <v>0</v>
      </c>
      <c r="P203" s="85">
        <f t="shared" si="14"/>
        <v>0</v>
      </c>
      <c r="V203" s="16"/>
      <c r="W203" s="16"/>
      <c r="AA203" s="16"/>
      <c r="AB203" s="16"/>
      <c r="AD203" s="22" t="str">
        <f t="shared" si="16"/>
        <v/>
      </c>
      <c r="AE203" s="16"/>
      <c r="AF203" s="34"/>
      <c r="AH203" s="22" t="str">
        <f t="shared" si="17"/>
        <v/>
      </c>
      <c r="AI203" s="16"/>
      <c r="AJ203" s="34"/>
      <c r="AK203" s="34"/>
      <c r="AL203" s="34"/>
      <c r="AM203" s="34"/>
      <c r="AN203" s="34"/>
      <c r="AO203" s="34"/>
    </row>
    <row r="204" spans="2:41" x14ac:dyDescent="0.3">
      <c r="B204" s="22" t="str">
        <f t="shared" si="15"/>
        <v/>
      </c>
      <c r="C204" s="16"/>
      <c r="D204" s="23"/>
      <c r="E204" s="23"/>
      <c r="F204" s="16"/>
      <c r="G204" s="16"/>
      <c r="I204" s="16"/>
      <c r="J204" s="16"/>
      <c r="K204" s="16"/>
      <c r="L204" s="16"/>
      <c r="N204" s="85">
        <f t="shared" si="12"/>
        <v>0</v>
      </c>
      <c r="O204" s="85">
        <f t="shared" si="13"/>
        <v>0</v>
      </c>
      <c r="P204" s="85">
        <f t="shared" si="14"/>
        <v>0</v>
      </c>
      <c r="V204" s="16"/>
      <c r="W204" s="16"/>
      <c r="AA204" s="16"/>
      <c r="AB204" s="16"/>
      <c r="AD204" s="22" t="str">
        <f t="shared" si="16"/>
        <v/>
      </c>
      <c r="AE204" s="16"/>
      <c r="AF204" s="34"/>
      <c r="AH204" s="22" t="str">
        <f t="shared" si="17"/>
        <v/>
      </c>
      <c r="AI204" s="16"/>
      <c r="AJ204" s="34"/>
      <c r="AK204" s="34"/>
      <c r="AL204" s="34"/>
      <c r="AM204" s="34"/>
      <c r="AN204" s="34"/>
      <c r="AO204" s="34"/>
    </row>
    <row r="205" spans="2:41" x14ac:dyDescent="0.3">
      <c r="B205" s="22" t="str">
        <f t="shared" si="15"/>
        <v/>
      </c>
      <c r="C205" s="16"/>
      <c r="D205" s="23"/>
      <c r="E205" s="23"/>
      <c r="F205" s="16"/>
      <c r="G205" s="16"/>
      <c r="I205" s="16"/>
      <c r="J205" s="16"/>
      <c r="K205" s="16"/>
      <c r="L205" s="16"/>
      <c r="N205" s="85">
        <f t="shared" si="12"/>
        <v>0</v>
      </c>
      <c r="O205" s="85">
        <f t="shared" si="13"/>
        <v>0</v>
      </c>
      <c r="P205" s="85">
        <f t="shared" si="14"/>
        <v>0</v>
      </c>
      <c r="V205" s="16"/>
      <c r="W205" s="16"/>
      <c r="AA205" s="16"/>
      <c r="AB205" s="16"/>
      <c r="AD205" s="22" t="str">
        <f t="shared" si="16"/>
        <v/>
      </c>
      <c r="AE205" s="16"/>
      <c r="AF205" s="34"/>
      <c r="AH205" s="22" t="str">
        <f t="shared" si="17"/>
        <v/>
      </c>
      <c r="AI205" s="16"/>
      <c r="AJ205" s="34"/>
      <c r="AK205" s="34"/>
      <c r="AL205" s="34"/>
      <c r="AM205" s="34"/>
      <c r="AN205" s="34"/>
      <c r="AO205" s="34"/>
    </row>
    <row r="206" spans="2:41" x14ac:dyDescent="0.3">
      <c r="B206" s="22" t="str">
        <f t="shared" si="15"/>
        <v/>
      </c>
      <c r="C206" s="16"/>
      <c r="D206" s="23"/>
      <c r="E206" s="23"/>
      <c r="F206" s="16"/>
      <c r="G206" s="16"/>
      <c r="I206" s="16"/>
      <c r="J206" s="16"/>
      <c r="K206" s="16"/>
      <c r="L206" s="16"/>
      <c r="N206" s="85">
        <f t="shared" ref="N206:N269" si="18">C206*E206</f>
        <v>0</v>
      </c>
      <c r="O206" s="85">
        <f t="shared" ref="O206:O269" si="19">MIN(N206,C206*ROUND($O$13,0))</f>
        <v>0</v>
      </c>
      <c r="P206" s="85">
        <f t="shared" ref="P206:P269" si="20">MIN(N206,C206*ROUND($P$13,0))</f>
        <v>0</v>
      </c>
      <c r="V206" s="16"/>
      <c r="W206" s="16"/>
      <c r="AA206" s="16"/>
      <c r="AB206" s="16"/>
      <c r="AD206" s="22" t="str">
        <f t="shared" si="16"/>
        <v/>
      </c>
      <c r="AE206" s="16"/>
      <c r="AF206" s="34"/>
      <c r="AH206" s="22" t="str">
        <f t="shared" si="17"/>
        <v/>
      </c>
      <c r="AI206" s="16"/>
      <c r="AJ206" s="34"/>
      <c r="AK206" s="34"/>
      <c r="AL206" s="34"/>
      <c r="AM206" s="34"/>
      <c r="AN206" s="34"/>
      <c r="AO206" s="34"/>
    </row>
    <row r="207" spans="2:41" x14ac:dyDescent="0.3">
      <c r="B207" s="22" t="str">
        <f t="shared" si="15"/>
        <v/>
      </c>
      <c r="C207" s="16"/>
      <c r="D207" s="23"/>
      <c r="E207" s="23"/>
      <c r="F207" s="16"/>
      <c r="G207" s="16"/>
      <c r="I207" s="16"/>
      <c r="J207" s="16"/>
      <c r="K207" s="16"/>
      <c r="L207" s="16"/>
      <c r="N207" s="85">
        <f t="shared" si="18"/>
        <v>0</v>
      </c>
      <c r="O207" s="85">
        <f t="shared" si="19"/>
        <v>0</v>
      </c>
      <c r="P207" s="85">
        <f t="shared" si="20"/>
        <v>0</v>
      </c>
      <c r="V207" s="16"/>
      <c r="W207" s="16"/>
      <c r="AA207" s="16"/>
      <c r="AB207" s="16"/>
      <c r="AD207" s="22" t="str">
        <f t="shared" si="16"/>
        <v/>
      </c>
      <c r="AE207" s="16"/>
      <c r="AF207" s="34"/>
      <c r="AH207" s="22" t="str">
        <f t="shared" si="17"/>
        <v/>
      </c>
      <c r="AI207" s="16"/>
      <c r="AJ207" s="34"/>
      <c r="AK207" s="34"/>
      <c r="AL207" s="34"/>
      <c r="AM207" s="34"/>
      <c r="AN207" s="34"/>
      <c r="AO207" s="34"/>
    </row>
    <row r="208" spans="2:41" x14ac:dyDescent="0.3">
      <c r="B208" s="22" t="str">
        <f t="shared" si="15"/>
        <v/>
      </c>
      <c r="C208" s="16"/>
      <c r="D208" s="23"/>
      <c r="E208" s="23"/>
      <c r="F208" s="16"/>
      <c r="G208" s="16"/>
      <c r="I208" s="16"/>
      <c r="J208" s="16"/>
      <c r="K208" s="16"/>
      <c r="L208" s="16"/>
      <c r="N208" s="85">
        <f t="shared" si="18"/>
        <v>0</v>
      </c>
      <c r="O208" s="85">
        <f t="shared" si="19"/>
        <v>0</v>
      </c>
      <c r="P208" s="85">
        <f t="shared" si="20"/>
        <v>0</v>
      </c>
      <c r="V208" s="16"/>
      <c r="W208" s="16"/>
      <c r="AA208" s="16"/>
      <c r="AB208" s="16"/>
      <c r="AD208" s="22" t="str">
        <f t="shared" si="16"/>
        <v/>
      </c>
      <c r="AE208" s="16"/>
      <c r="AF208" s="34"/>
      <c r="AH208" s="22" t="str">
        <f t="shared" si="17"/>
        <v/>
      </c>
      <c r="AI208" s="16"/>
      <c r="AJ208" s="34"/>
      <c r="AK208" s="34"/>
      <c r="AL208" s="34"/>
      <c r="AM208" s="34"/>
      <c r="AN208" s="34"/>
      <c r="AO208" s="34"/>
    </row>
    <row r="209" spans="2:41" x14ac:dyDescent="0.3">
      <c r="B209" s="22" t="str">
        <f t="shared" ref="B209:B272" si="21">IF(C209="","",B208+C209)</f>
        <v/>
      </c>
      <c r="C209" s="16"/>
      <c r="D209" s="23"/>
      <c r="E209" s="23"/>
      <c r="F209" s="16"/>
      <c r="G209" s="16"/>
      <c r="I209" s="16"/>
      <c r="J209" s="16"/>
      <c r="K209" s="16"/>
      <c r="L209" s="16"/>
      <c r="N209" s="85">
        <f t="shared" si="18"/>
        <v>0</v>
      </c>
      <c r="O209" s="85">
        <f t="shared" si="19"/>
        <v>0</v>
      </c>
      <c r="P209" s="85">
        <f t="shared" si="20"/>
        <v>0</v>
      </c>
      <c r="V209" s="16"/>
      <c r="W209" s="16"/>
      <c r="AA209" s="16"/>
      <c r="AB209" s="16"/>
      <c r="AD209" s="22" t="str">
        <f t="shared" si="16"/>
        <v/>
      </c>
      <c r="AE209" s="16"/>
      <c r="AF209" s="34"/>
      <c r="AH209" s="22" t="str">
        <f t="shared" si="17"/>
        <v/>
      </c>
      <c r="AI209" s="16"/>
      <c r="AJ209" s="34"/>
      <c r="AK209" s="34"/>
      <c r="AL209" s="34"/>
      <c r="AM209" s="34"/>
      <c r="AN209" s="34"/>
      <c r="AO209" s="34"/>
    </row>
    <row r="210" spans="2:41" x14ac:dyDescent="0.3">
      <c r="B210" s="22" t="str">
        <f t="shared" si="21"/>
        <v/>
      </c>
      <c r="C210" s="16"/>
      <c r="D210" s="23"/>
      <c r="E210" s="23"/>
      <c r="F210" s="16"/>
      <c r="G210" s="16"/>
      <c r="I210" s="16"/>
      <c r="J210" s="16"/>
      <c r="K210" s="16"/>
      <c r="L210" s="16"/>
      <c r="N210" s="85">
        <f t="shared" si="18"/>
        <v>0</v>
      </c>
      <c r="O210" s="85">
        <f t="shared" si="19"/>
        <v>0</v>
      </c>
      <c r="P210" s="85">
        <f t="shared" si="20"/>
        <v>0</v>
      </c>
      <c r="V210" s="16"/>
      <c r="W210" s="16"/>
      <c r="AA210" s="16"/>
      <c r="AB210" s="16"/>
      <c r="AD210" s="22" t="str">
        <f t="shared" si="16"/>
        <v/>
      </c>
      <c r="AE210" s="16"/>
      <c r="AF210" s="34"/>
      <c r="AH210" s="22" t="str">
        <f t="shared" si="17"/>
        <v/>
      </c>
      <c r="AI210" s="16"/>
      <c r="AJ210" s="34"/>
      <c r="AK210" s="34"/>
      <c r="AL210" s="34"/>
      <c r="AM210" s="34"/>
      <c r="AN210" s="34"/>
      <c r="AO210" s="34"/>
    </row>
    <row r="211" spans="2:41" x14ac:dyDescent="0.3">
      <c r="B211" s="22" t="str">
        <f t="shared" si="21"/>
        <v/>
      </c>
      <c r="C211" s="16"/>
      <c r="D211" s="23"/>
      <c r="E211" s="23"/>
      <c r="F211" s="16"/>
      <c r="G211" s="16"/>
      <c r="I211" s="16"/>
      <c r="J211" s="16"/>
      <c r="K211" s="16"/>
      <c r="L211" s="16"/>
      <c r="N211" s="85">
        <f t="shared" si="18"/>
        <v>0</v>
      </c>
      <c r="O211" s="85">
        <f t="shared" si="19"/>
        <v>0</v>
      </c>
      <c r="P211" s="85">
        <f t="shared" si="20"/>
        <v>0</v>
      </c>
      <c r="V211" s="16"/>
      <c r="W211" s="16"/>
      <c r="AA211" s="16"/>
      <c r="AB211" s="16"/>
      <c r="AD211" s="22" t="str">
        <f t="shared" ref="AD211:AD274" si="22">IF(AE211="","",AD210+AE211)</f>
        <v/>
      </c>
      <c r="AE211" s="16"/>
      <c r="AF211" s="34"/>
      <c r="AH211" s="22" t="str">
        <f t="shared" ref="AH211:AH274" si="23">IF(AI211="","",AH210+AI211)</f>
        <v/>
      </c>
      <c r="AI211" s="16"/>
      <c r="AJ211" s="34"/>
      <c r="AK211" s="34"/>
      <c r="AL211" s="34"/>
      <c r="AM211" s="34"/>
      <c r="AN211" s="34"/>
      <c r="AO211" s="34"/>
    </row>
    <row r="212" spans="2:41" x14ac:dyDescent="0.3">
      <c r="B212" s="22" t="str">
        <f t="shared" si="21"/>
        <v/>
      </c>
      <c r="C212" s="16"/>
      <c r="D212" s="23"/>
      <c r="E212" s="23"/>
      <c r="F212" s="16"/>
      <c r="G212" s="16"/>
      <c r="I212" s="16"/>
      <c r="J212" s="16"/>
      <c r="K212" s="16"/>
      <c r="L212" s="16"/>
      <c r="N212" s="85">
        <f t="shared" si="18"/>
        <v>0</v>
      </c>
      <c r="O212" s="85">
        <f t="shared" si="19"/>
        <v>0</v>
      </c>
      <c r="P212" s="85">
        <f t="shared" si="20"/>
        <v>0</v>
      </c>
      <c r="V212" s="16"/>
      <c r="W212" s="16"/>
      <c r="AA212" s="16"/>
      <c r="AB212" s="16"/>
      <c r="AD212" s="22" t="str">
        <f t="shared" si="22"/>
        <v/>
      </c>
      <c r="AE212" s="16"/>
      <c r="AF212" s="34"/>
      <c r="AH212" s="22" t="str">
        <f t="shared" si="23"/>
        <v/>
      </c>
      <c r="AI212" s="16"/>
      <c r="AJ212" s="34"/>
      <c r="AK212" s="34"/>
      <c r="AL212" s="34"/>
      <c r="AM212" s="34"/>
      <c r="AN212" s="34"/>
      <c r="AO212" s="34"/>
    </row>
    <row r="213" spans="2:41" x14ac:dyDescent="0.3">
      <c r="B213" s="22" t="str">
        <f t="shared" si="21"/>
        <v/>
      </c>
      <c r="C213" s="16"/>
      <c r="D213" s="23"/>
      <c r="E213" s="23"/>
      <c r="F213" s="16"/>
      <c r="G213" s="16"/>
      <c r="I213" s="16"/>
      <c r="J213" s="16"/>
      <c r="K213" s="16"/>
      <c r="L213" s="16"/>
      <c r="N213" s="85">
        <f t="shared" si="18"/>
        <v>0</v>
      </c>
      <c r="O213" s="85">
        <f t="shared" si="19"/>
        <v>0</v>
      </c>
      <c r="P213" s="85">
        <f t="shared" si="20"/>
        <v>0</v>
      </c>
      <c r="V213" s="16"/>
      <c r="W213" s="16"/>
      <c r="AA213" s="16"/>
      <c r="AB213" s="16"/>
      <c r="AD213" s="22" t="str">
        <f t="shared" si="22"/>
        <v/>
      </c>
      <c r="AE213" s="16"/>
      <c r="AF213" s="34"/>
      <c r="AH213" s="22" t="str">
        <f t="shared" si="23"/>
        <v/>
      </c>
      <c r="AI213" s="16"/>
      <c r="AJ213" s="34"/>
      <c r="AK213" s="34"/>
      <c r="AL213" s="34"/>
      <c r="AM213" s="34"/>
      <c r="AN213" s="34"/>
      <c r="AO213" s="34"/>
    </row>
    <row r="214" spans="2:41" x14ac:dyDescent="0.3">
      <c r="B214" s="22" t="str">
        <f t="shared" si="21"/>
        <v/>
      </c>
      <c r="C214" s="16"/>
      <c r="D214" s="23"/>
      <c r="E214" s="23"/>
      <c r="F214" s="16"/>
      <c r="G214" s="16"/>
      <c r="I214" s="16"/>
      <c r="J214" s="16"/>
      <c r="K214" s="16"/>
      <c r="L214" s="16"/>
      <c r="N214" s="85">
        <f t="shared" si="18"/>
        <v>0</v>
      </c>
      <c r="O214" s="85">
        <f t="shared" si="19"/>
        <v>0</v>
      </c>
      <c r="P214" s="85">
        <f t="shared" si="20"/>
        <v>0</v>
      </c>
      <c r="V214" s="16"/>
      <c r="W214" s="16"/>
      <c r="AA214" s="16"/>
      <c r="AB214" s="16"/>
      <c r="AD214" s="22" t="str">
        <f t="shared" si="22"/>
        <v/>
      </c>
      <c r="AE214" s="16"/>
      <c r="AF214" s="34"/>
      <c r="AH214" s="22" t="str">
        <f t="shared" si="23"/>
        <v/>
      </c>
      <c r="AI214" s="16"/>
      <c r="AJ214" s="34"/>
      <c r="AK214" s="34"/>
      <c r="AL214" s="34"/>
      <c r="AM214" s="34"/>
      <c r="AN214" s="34"/>
      <c r="AO214" s="34"/>
    </row>
    <row r="215" spans="2:41" x14ac:dyDescent="0.3">
      <c r="B215" s="22" t="str">
        <f t="shared" si="21"/>
        <v/>
      </c>
      <c r="C215" s="16"/>
      <c r="D215" s="23"/>
      <c r="E215" s="23"/>
      <c r="F215" s="16"/>
      <c r="G215" s="16"/>
      <c r="I215" s="16"/>
      <c r="J215" s="16"/>
      <c r="K215" s="16"/>
      <c r="L215" s="16"/>
      <c r="N215" s="85">
        <f t="shared" si="18"/>
        <v>0</v>
      </c>
      <c r="O215" s="85">
        <f t="shared" si="19"/>
        <v>0</v>
      </c>
      <c r="P215" s="85">
        <f t="shared" si="20"/>
        <v>0</v>
      </c>
      <c r="V215" s="16"/>
      <c r="W215" s="16"/>
      <c r="AA215" s="16"/>
      <c r="AB215" s="16"/>
      <c r="AD215" s="22" t="str">
        <f t="shared" si="22"/>
        <v/>
      </c>
      <c r="AE215" s="16"/>
      <c r="AF215" s="34"/>
      <c r="AH215" s="22" t="str">
        <f t="shared" si="23"/>
        <v/>
      </c>
      <c r="AI215" s="16"/>
      <c r="AJ215" s="34"/>
      <c r="AK215" s="34"/>
      <c r="AL215" s="34"/>
      <c r="AM215" s="34"/>
      <c r="AN215" s="34"/>
      <c r="AO215" s="34"/>
    </row>
    <row r="216" spans="2:41" x14ac:dyDescent="0.3">
      <c r="B216" s="22" t="str">
        <f t="shared" si="21"/>
        <v/>
      </c>
      <c r="C216" s="16"/>
      <c r="D216" s="23"/>
      <c r="E216" s="23"/>
      <c r="F216" s="16"/>
      <c r="G216" s="16"/>
      <c r="I216" s="16"/>
      <c r="J216" s="16"/>
      <c r="K216" s="16"/>
      <c r="L216" s="16"/>
      <c r="N216" s="85">
        <f t="shared" si="18"/>
        <v>0</v>
      </c>
      <c r="O216" s="85">
        <f t="shared" si="19"/>
        <v>0</v>
      </c>
      <c r="P216" s="85">
        <f t="shared" si="20"/>
        <v>0</v>
      </c>
      <c r="V216" s="16"/>
      <c r="W216" s="16"/>
      <c r="AA216" s="16"/>
      <c r="AB216" s="16"/>
      <c r="AD216" s="22" t="str">
        <f t="shared" si="22"/>
        <v/>
      </c>
      <c r="AE216" s="16"/>
      <c r="AF216" s="34"/>
      <c r="AH216" s="22" t="str">
        <f t="shared" si="23"/>
        <v/>
      </c>
      <c r="AI216" s="16"/>
      <c r="AJ216" s="34"/>
      <c r="AK216" s="34"/>
      <c r="AL216" s="34"/>
      <c r="AM216" s="34"/>
      <c r="AN216" s="34"/>
      <c r="AO216" s="34"/>
    </row>
    <row r="217" spans="2:41" x14ac:dyDescent="0.3">
      <c r="B217" s="22" t="str">
        <f t="shared" si="21"/>
        <v/>
      </c>
      <c r="C217" s="16"/>
      <c r="D217" s="23"/>
      <c r="E217" s="23"/>
      <c r="F217" s="16"/>
      <c r="G217" s="16"/>
      <c r="I217" s="16"/>
      <c r="J217" s="16"/>
      <c r="K217" s="16"/>
      <c r="L217" s="16"/>
      <c r="N217" s="85">
        <f t="shared" si="18"/>
        <v>0</v>
      </c>
      <c r="O217" s="85">
        <f t="shared" si="19"/>
        <v>0</v>
      </c>
      <c r="P217" s="85">
        <f t="shared" si="20"/>
        <v>0</v>
      </c>
      <c r="V217" s="16"/>
      <c r="W217" s="16"/>
      <c r="AA217" s="16"/>
      <c r="AB217" s="16"/>
      <c r="AD217" s="22" t="str">
        <f t="shared" si="22"/>
        <v/>
      </c>
      <c r="AE217" s="16"/>
      <c r="AF217" s="34"/>
      <c r="AH217" s="22" t="str">
        <f t="shared" si="23"/>
        <v/>
      </c>
      <c r="AI217" s="16"/>
      <c r="AJ217" s="34"/>
      <c r="AK217" s="34"/>
      <c r="AL217" s="34"/>
      <c r="AM217" s="34"/>
      <c r="AN217" s="34"/>
      <c r="AO217" s="34"/>
    </row>
    <row r="218" spans="2:41" x14ac:dyDescent="0.3">
      <c r="B218" s="22" t="str">
        <f t="shared" si="21"/>
        <v/>
      </c>
      <c r="C218" s="16"/>
      <c r="D218" s="23"/>
      <c r="E218" s="23"/>
      <c r="F218" s="16"/>
      <c r="G218" s="16"/>
      <c r="I218" s="16"/>
      <c r="J218" s="16"/>
      <c r="K218" s="16"/>
      <c r="L218" s="16"/>
      <c r="N218" s="85">
        <f t="shared" si="18"/>
        <v>0</v>
      </c>
      <c r="O218" s="85">
        <f t="shared" si="19"/>
        <v>0</v>
      </c>
      <c r="P218" s="85">
        <f t="shared" si="20"/>
        <v>0</v>
      </c>
      <c r="V218" s="16"/>
      <c r="W218" s="16"/>
      <c r="AA218" s="16"/>
      <c r="AB218" s="16"/>
      <c r="AD218" s="22" t="str">
        <f t="shared" si="22"/>
        <v/>
      </c>
      <c r="AE218" s="16"/>
      <c r="AF218" s="34"/>
      <c r="AH218" s="22" t="str">
        <f t="shared" si="23"/>
        <v/>
      </c>
      <c r="AI218" s="16"/>
      <c r="AJ218" s="34"/>
      <c r="AK218" s="34"/>
      <c r="AL218" s="34"/>
      <c r="AM218" s="34"/>
      <c r="AN218" s="34"/>
      <c r="AO218" s="34"/>
    </row>
    <row r="219" spans="2:41" x14ac:dyDescent="0.3">
      <c r="B219" s="22" t="str">
        <f t="shared" si="21"/>
        <v/>
      </c>
      <c r="C219" s="16"/>
      <c r="D219" s="23"/>
      <c r="E219" s="23"/>
      <c r="F219" s="16"/>
      <c r="G219" s="16"/>
      <c r="I219" s="16"/>
      <c r="J219" s="16"/>
      <c r="K219" s="16"/>
      <c r="L219" s="16"/>
      <c r="N219" s="85">
        <f t="shared" si="18"/>
        <v>0</v>
      </c>
      <c r="O219" s="85">
        <f t="shared" si="19"/>
        <v>0</v>
      </c>
      <c r="P219" s="85">
        <f t="shared" si="20"/>
        <v>0</v>
      </c>
      <c r="V219" s="16"/>
      <c r="W219" s="16"/>
      <c r="AA219" s="16"/>
      <c r="AB219" s="16"/>
      <c r="AD219" s="22" t="str">
        <f t="shared" si="22"/>
        <v/>
      </c>
      <c r="AE219" s="16"/>
      <c r="AF219" s="34"/>
      <c r="AH219" s="22" t="str">
        <f t="shared" si="23"/>
        <v/>
      </c>
      <c r="AI219" s="16"/>
      <c r="AJ219" s="34"/>
      <c r="AK219" s="34"/>
      <c r="AL219" s="34"/>
      <c r="AM219" s="34"/>
      <c r="AN219" s="34"/>
      <c r="AO219" s="34"/>
    </row>
    <row r="220" spans="2:41" x14ac:dyDescent="0.3">
      <c r="B220" s="22" t="str">
        <f t="shared" si="21"/>
        <v/>
      </c>
      <c r="C220" s="16"/>
      <c r="D220" s="23"/>
      <c r="E220" s="23"/>
      <c r="F220" s="16"/>
      <c r="G220" s="16"/>
      <c r="I220" s="16"/>
      <c r="J220" s="16"/>
      <c r="K220" s="16"/>
      <c r="L220" s="16"/>
      <c r="N220" s="85">
        <f t="shared" si="18"/>
        <v>0</v>
      </c>
      <c r="O220" s="85">
        <f t="shared" si="19"/>
        <v>0</v>
      </c>
      <c r="P220" s="85">
        <f t="shared" si="20"/>
        <v>0</v>
      </c>
      <c r="V220" s="16"/>
      <c r="W220" s="16"/>
      <c r="AA220" s="16"/>
      <c r="AB220" s="16"/>
      <c r="AD220" s="22" t="str">
        <f t="shared" si="22"/>
        <v/>
      </c>
      <c r="AE220" s="16"/>
      <c r="AF220" s="34"/>
      <c r="AH220" s="22" t="str">
        <f t="shared" si="23"/>
        <v/>
      </c>
      <c r="AI220" s="16"/>
      <c r="AJ220" s="34"/>
      <c r="AK220" s="34"/>
      <c r="AL220" s="34"/>
      <c r="AM220" s="34"/>
      <c r="AN220" s="34"/>
      <c r="AO220" s="34"/>
    </row>
    <row r="221" spans="2:41" x14ac:dyDescent="0.3">
      <c r="B221" s="22" t="str">
        <f t="shared" si="21"/>
        <v/>
      </c>
      <c r="C221" s="16"/>
      <c r="D221" s="23"/>
      <c r="E221" s="23"/>
      <c r="F221" s="16"/>
      <c r="G221" s="16"/>
      <c r="I221" s="16"/>
      <c r="J221" s="16"/>
      <c r="K221" s="16"/>
      <c r="L221" s="16"/>
      <c r="N221" s="85">
        <f t="shared" si="18"/>
        <v>0</v>
      </c>
      <c r="O221" s="85">
        <f t="shared" si="19"/>
        <v>0</v>
      </c>
      <c r="P221" s="85">
        <f t="shared" si="20"/>
        <v>0</v>
      </c>
      <c r="V221" s="16"/>
      <c r="W221" s="16"/>
      <c r="AA221" s="16"/>
      <c r="AB221" s="16"/>
      <c r="AD221" s="22" t="str">
        <f t="shared" si="22"/>
        <v/>
      </c>
      <c r="AE221" s="16"/>
      <c r="AF221" s="34"/>
      <c r="AH221" s="22" t="str">
        <f t="shared" si="23"/>
        <v/>
      </c>
      <c r="AI221" s="16"/>
      <c r="AJ221" s="34"/>
      <c r="AK221" s="34"/>
      <c r="AL221" s="34"/>
      <c r="AM221" s="34"/>
      <c r="AN221" s="34"/>
      <c r="AO221" s="34"/>
    </row>
    <row r="222" spans="2:41" x14ac:dyDescent="0.3">
      <c r="B222" s="22" t="str">
        <f t="shared" si="21"/>
        <v/>
      </c>
      <c r="C222" s="16"/>
      <c r="D222" s="23"/>
      <c r="E222" s="23"/>
      <c r="F222" s="16"/>
      <c r="G222" s="16"/>
      <c r="I222" s="16"/>
      <c r="J222" s="16"/>
      <c r="K222" s="16"/>
      <c r="L222" s="16"/>
      <c r="N222" s="85">
        <f t="shared" si="18"/>
        <v>0</v>
      </c>
      <c r="O222" s="85">
        <f t="shared" si="19"/>
        <v>0</v>
      </c>
      <c r="P222" s="85">
        <f t="shared" si="20"/>
        <v>0</v>
      </c>
      <c r="V222" s="16"/>
      <c r="W222" s="16"/>
      <c r="AA222" s="16"/>
      <c r="AB222" s="16"/>
      <c r="AD222" s="22" t="str">
        <f t="shared" si="22"/>
        <v/>
      </c>
      <c r="AE222" s="16"/>
      <c r="AF222" s="34"/>
      <c r="AH222" s="22" t="str">
        <f t="shared" si="23"/>
        <v/>
      </c>
      <c r="AI222" s="16"/>
      <c r="AJ222" s="34"/>
      <c r="AK222" s="34"/>
      <c r="AL222" s="34"/>
      <c r="AM222" s="34"/>
      <c r="AN222" s="34"/>
      <c r="AO222" s="34"/>
    </row>
    <row r="223" spans="2:41" x14ac:dyDescent="0.3">
      <c r="B223" s="22" t="str">
        <f t="shared" si="21"/>
        <v/>
      </c>
      <c r="C223" s="16"/>
      <c r="D223" s="23"/>
      <c r="E223" s="23"/>
      <c r="F223" s="16"/>
      <c r="G223" s="16"/>
      <c r="I223" s="16"/>
      <c r="J223" s="16"/>
      <c r="K223" s="16"/>
      <c r="L223" s="16"/>
      <c r="N223" s="85">
        <f t="shared" si="18"/>
        <v>0</v>
      </c>
      <c r="O223" s="85">
        <f t="shared" si="19"/>
        <v>0</v>
      </c>
      <c r="P223" s="85">
        <f t="shared" si="20"/>
        <v>0</v>
      </c>
      <c r="V223" s="16"/>
      <c r="W223" s="16"/>
      <c r="AA223" s="16"/>
      <c r="AB223" s="16"/>
      <c r="AD223" s="22" t="str">
        <f t="shared" si="22"/>
        <v/>
      </c>
      <c r="AE223" s="16"/>
      <c r="AF223" s="34"/>
      <c r="AH223" s="22" t="str">
        <f t="shared" si="23"/>
        <v/>
      </c>
      <c r="AI223" s="16"/>
      <c r="AJ223" s="34"/>
      <c r="AK223" s="34"/>
      <c r="AL223" s="34"/>
      <c r="AM223" s="34"/>
      <c r="AN223" s="34"/>
      <c r="AO223" s="34"/>
    </row>
    <row r="224" spans="2:41" x14ac:dyDescent="0.3">
      <c r="B224" s="22" t="str">
        <f t="shared" si="21"/>
        <v/>
      </c>
      <c r="C224" s="16"/>
      <c r="D224" s="23"/>
      <c r="E224" s="23"/>
      <c r="F224" s="16"/>
      <c r="G224" s="16"/>
      <c r="I224" s="16"/>
      <c r="J224" s="16"/>
      <c r="K224" s="16"/>
      <c r="L224" s="16"/>
      <c r="N224" s="85">
        <f t="shared" si="18"/>
        <v>0</v>
      </c>
      <c r="O224" s="85">
        <f t="shared" si="19"/>
        <v>0</v>
      </c>
      <c r="P224" s="85">
        <f t="shared" si="20"/>
        <v>0</v>
      </c>
      <c r="V224" s="16"/>
      <c r="W224" s="16"/>
      <c r="AA224" s="16"/>
      <c r="AB224" s="16"/>
      <c r="AD224" s="22" t="str">
        <f t="shared" si="22"/>
        <v/>
      </c>
      <c r="AE224" s="16"/>
      <c r="AF224" s="34"/>
      <c r="AH224" s="22" t="str">
        <f t="shared" si="23"/>
        <v/>
      </c>
      <c r="AI224" s="16"/>
      <c r="AJ224" s="34"/>
      <c r="AK224" s="34"/>
      <c r="AL224" s="34"/>
      <c r="AM224" s="34"/>
      <c r="AN224" s="34"/>
      <c r="AO224" s="34"/>
    </row>
    <row r="225" spans="2:41" x14ac:dyDescent="0.3">
      <c r="B225" s="22" t="str">
        <f t="shared" si="21"/>
        <v/>
      </c>
      <c r="C225" s="16"/>
      <c r="D225" s="23"/>
      <c r="E225" s="23"/>
      <c r="F225" s="16"/>
      <c r="G225" s="16"/>
      <c r="I225" s="16"/>
      <c r="J225" s="16"/>
      <c r="K225" s="16"/>
      <c r="L225" s="16"/>
      <c r="N225" s="85">
        <f t="shared" si="18"/>
        <v>0</v>
      </c>
      <c r="O225" s="85">
        <f t="shared" si="19"/>
        <v>0</v>
      </c>
      <c r="P225" s="85">
        <f t="shared" si="20"/>
        <v>0</v>
      </c>
      <c r="V225" s="16"/>
      <c r="W225" s="16"/>
      <c r="AA225" s="16"/>
      <c r="AB225" s="16"/>
      <c r="AD225" s="22" t="str">
        <f t="shared" si="22"/>
        <v/>
      </c>
      <c r="AE225" s="16"/>
      <c r="AF225" s="34"/>
      <c r="AH225" s="22" t="str">
        <f t="shared" si="23"/>
        <v/>
      </c>
      <c r="AI225" s="16"/>
      <c r="AJ225" s="34"/>
      <c r="AK225" s="34"/>
      <c r="AL225" s="34"/>
      <c r="AM225" s="34"/>
      <c r="AN225" s="34"/>
      <c r="AO225" s="34"/>
    </row>
    <row r="226" spans="2:41" x14ac:dyDescent="0.3">
      <c r="B226" s="22" t="str">
        <f t="shared" si="21"/>
        <v/>
      </c>
      <c r="C226" s="16"/>
      <c r="D226" s="23"/>
      <c r="E226" s="23"/>
      <c r="F226" s="16"/>
      <c r="G226" s="16"/>
      <c r="I226" s="16"/>
      <c r="J226" s="16"/>
      <c r="K226" s="16"/>
      <c r="L226" s="16"/>
      <c r="N226" s="85">
        <f t="shared" si="18"/>
        <v>0</v>
      </c>
      <c r="O226" s="85">
        <f t="shared" si="19"/>
        <v>0</v>
      </c>
      <c r="P226" s="85">
        <f t="shared" si="20"/>
        <v>0</v>
      </c>
      <c r="V226" s="16"/>
      <c r="W226" s="16"/>
      <c r="AA226" s="16"/>
      <c r="AB226" s="16"/>
      <c r="AD226" s="22" t="str">
        <f t="shared" si="22"/>
        <v/>
      </c>
      <c r="AE226" s="16"/>
      <c r="AF226" s="34"/>
      <c r="AH226" s="22" t="str">
        <f t="shared" si="23"/>
        <v/>
      </c>
      <c r="AI226" s="16"/>
      <c r="AJ226" s="34"/>
      <c r="AK226" s="34"/>
      <c r="AL226" s="34"/>
      <c r="AM226" s="34"/>
      <c r="AN226" s="34"/>
      <c r="AO226" s="34"/>
    </row>
    <row r="227" spans="2:41" x14ac:dyDescent="0.3">
      <c r="B227" s="22" t="str">
        <f t="shared" si="21"/>
        <v/>
      </c>
      <c r="C227" s="16"/>
      <c r="D227" s="23"/>
      <c r="E227" s="23"/>
      <c r="F227" s="16"/>
      <c r="G227" s="16"/>
      <c r="I227" s="16"/>
      <c r="J227" s="16"/>
      <c r="K227" s="16"/>
      <c r="L227" s="16"/>
      <c r="N227" s="85">
        <f t="shared" si="18"/>
        <v>0</v>
      </c>
      <c r="O227" s="85">
        <f t="shared" si="19"/>
        <v>0</v>
      </c>
      <c r="P227" s="85">
        <f t="shared" si="20"/>
        <v>0</v>
      </c>
      <c r="V227" s="16"/>
      <c r="W227" s="16"/>
      <c r="AA227" s="16"/>
      <c r="AB227" s="16"/>
      <c r="AD227" s="22" t="str">
        <f t="shared" si="22"/>
        <v/>
      </c>
      <c r="AE227" s="16"/>
      <c r="AF227" s="34"/>
      <c r="AH227" s="22" t="str">
        <f t="shared" si="23"/>
        <v/>
      </c>
      <c r="AI227" s="16"/>
      <c r="AJ227" s="34"/>
      <c r="AK227" s="34"/>
      <c r="AL227" s="34"/>
      <c r="AM227" s="34"/>
      <c r="AN227" s="34"/>
      <c r="AO227" s="34"/>
    </row>
    <row r="228" spans="2:41" x14ac:dyDescent="0.3">
      <c r="B228" s="22" t="str">
        <f t="shared" si="21"/>
        <v/>
      </c>
      <c r="C228" s="16"/>
      <c r="D228" s="23"/>
      <c r="E228" s="23"/>
      <c r="F228" s="16"/>
      <c r="G228" s="16"/>
      <c r="I228" s="16"/>
      <c r="J228" s="16"/>
      <c r="K228" s="16"/>
      <c r="L228" s="16"/>
      <c r="N228" s="85">
        <f t="shared" si="18"/>
        <v>0</v>
      </c>
      <c r="O228" s="85">
        <f t="shared" si="19"/>
        <v>0</v>
      </c>
      <c r="P228" s="85">
        <f t="shared" si="20"/>
        <v>0</v>
      </c>
      <c r="V228" s="16"/>
      <c r="W228" s="16"/>
      <c r="AA228" s="16"/>
      <c r="AB228" s="16"/>
      <c r="AD228" s="22" t="str">
        <f t="shared" si="22"/>
        <v/>
      </c>
      <c r="AE228" s="16"/>
      <c r="AF228" s="34"/>
      <c r="AH228" s="22" t="str">
        <f t="shared" si="23"/>
        <v/>
      </c>
      <c r="AI228" s="16"/>
      <c r="AJ228" s="34"/>
      <c r="AK228" s="34"/>
      <c r="AL228" s="34"/>
      <c r="AM228" s="34"/>
      <c r="AN228" s="34"/>
      <c r="AO228" s="34"/>
    </row>
    <row r="229" spans="2:41" x14ac:dyDescent="0.3">
      <c r="B229" s="22" t="str">
        <f t="shared" si="21"/>
        <v/>
      </c>
      <c r="C229" s="16"/>
      <c r="D229" s="23"/>
      <c r="E229" s="23"/>
      <c r="F229" s="16"/>
      <c r="G229" s="16"/>
      <c r="I229" s="16"/>
      <c r="J229" s="16"/>
      <c r="K229" s="16"/>
      <c r="L229" s="16"/>
      <c r="N229" s="85">
        <f t="shared" si="18"/>
        <v>0</v>
      </c>
      <c r="O229" s="85">
        <f t="shared" si="19"/>
        <v>0</v>
      </c>
      <c r="P229" s="85">
        <f t="shared" si="20"/>
        <v>0</v>
      </c>
      <c r="V229" s="16"/>
      <c r="W229" s="16"/>
      <c r="AA229" s="16"/>
      <c r="AB229" s="16"/>
      <c r="AD229" s="22" t="str">
        <f t="shared" si="22"/>
        <v/>
      </c>
      <c r="AE229" s="16"/>
      <c r="AF229" s="34"/>
      <c r="AH229" s="22" t="str">
        <f t="shared" si="23"/>
        <v/>
      </c>
      <c r="AI229" s="16"/>
      <c r="AJ229" s="34"/>
      <c r="AK229" s="34"/>
      <c r="AL229" s="34"/>
      <c r="AM229" s="34"/>
      <c r="AN229" s="34"/>
      <c r="AO229" s="34"/>
    </row>
    <row r="230" spans="2:41" x14ac:dyDescent="0.3">
      <c r="B230" s="22" t="str">
        <f t="shared" si="21"/>
        <v/>
      </c>
      <c r="C230" s="16"/>
      <c r="D230" s="23"/>
      <c r="E230" s="23"/>
      <c r="F230" s="16"/>
      <c r="G230" s="16"/>
      <c r="I230" s="16"/>
      <c r="J230" s="16"/>
      <c r="K230" s="16"/>
      <c r="L230" s="16"/>
      <c r="N230" s="85">
        <f t="shared" si="18"/>
        <v>0</v>
      </c>
      <c r="O230" s="85">
        <f t="shared" si="19"/>
        <v>0</v>
      </c>
      <c r="P230" s="85">
        <f t="shared" si="20"/>
        <v>0</v>
      </c>
      <c r="V230" s="16"/>
      <c r="W230" s="16"/>
      <c r="AA230" s="16"/>
      <c r="AB230" s="16"/>
      <c r="AD230" s="22" t="str">
        <f t="shared" si="22"/>
        <v/>
      </c>
      <c r="AE230" s="16"/>
      <c r="AF230" s="34"/>
      <c r="AH230" s="22" t="str">
        <f t="shared" si="23"/>
        <v/>
      </c>
      <c r="AI230" s="16"/>
      <c r="AJ230" s="34"/>
      <c r="AK230" s="34"/>
      <c r="AL230" s="34"/>
      <c r="AM230" s="34"/>
      <c r="AN230" s="34"/>
      <c r="AO230" s="34"/>
    </row>
    <row r="231" spans="2:41" x14ac:dyDescent="0.3">
      <c r="B231" s="22" t="str">
        <f t="shared" si="21"/>
        <v/>
      </c>
      <c r="C231" s="16"/>
      <c r="D231" s="23"/>
      <c r="E231" s="23"/>
      <c r="F231" s="16"/>
      <c r="G231" s="16"/>
      <c r="I231" s="16"/>
      <c r="J231" s="16"/>
      <c r="K231" s="16"/>
      <c r="L231" s="16"/>
      <c r="N231" s="85">
        <f t="shared" si="18"/>
        <v>0</v>
      </c>
      <c r="O231" s="85">
        <f t="shared" si="19"/>
        <v>0</v>
      </c>
      <c r="P231" s="85">
        <f t="shared" si="20"/>
        <v>0</v>
      </c>
      <c r="V231" s="16"/>
      <c r="W231" s="16"/>
      <c r="AA231" s="16"/>
      <c r="AB231" s="16"/>
      <c r="AD231" s="22" t="str">
        <f t="shared" si="22"/>
        <v/>
      </c>
      <c r="AE231" s="16"/>
      <c r="AF231" s="34"/>
      <c r="AH231" s="22" t="str">
        <f t="shared" si="23"/>
        <v/>
      </c>
      <c r="AI231" s="16"/>
      <c r="AJ231" s="34"/>
      <c r="AK231" s="34"/>
      <c r="AL231" s="34"/>
      <c r="AM231" s="34"/>
      <c r="AN231" s="34"/>
      <c r="AO231" s="34"/>
    </row>
    <row r="232" spans="2:41" x14ac:dyDescent="0.3">
      <c r="B232" s="22" t="str">
        <f t="shared" si="21"/>
        <v/>
      </c>
      <c r="C232" s="16"/>
      <c r="D232" s="23"/>
      <c r="E232" s="23"/>
      <c r="F232" s="16"/>
      <c r="G232" s="16"/>
      <c r="I232" s="16"/>
      <c r="J232" s="16"/>
      <c r="K232" s="16"/>
      <c r="L232" s="16"/>
      <c r="N232" s="85">
        <f t="shared" si="18"/>
        <v>0</v>
      </c>
      <c r="O232" s="85">
        <f t="shared" si="19"/>
        <v>0</v>
      </c>
      <c r="P232" s="85">
        <f t="shared" si="20"/>
        <v>0</v>
      </c>
      <c r="V232" s="16"/>
      <c r="W232" s="16"/>
      <c r="AA232" s="16"/>
      <c r="AB232" s="16"/>
      <c r="AD232" s="22" t="str">
        <f t="shared" si="22"/>
        <v/>
      </c>
      <c r="AE232" s="16"/>
      <c r="AF232" s="34"/>
      <c r="AH232" s="22" t="str">
        <f t="shared" si="23"/>
        <v/>
      </c>
      <c r="AI232" s="16"/>
      <c r="AJ232" s="34"/>
      <c r="AK232" s="34"/>
      <c r="AL232" s="34"/>
      <c r="AM232" s="34"/>
      <c r="AN232" s="34"/>
      <c r="AO232" s="34"/>
    </row>
    <row r="233" spans="2:41" x14ac:dyDescent="0.3">
      <c r="B233" s="22" t="str">
        <f t="shared" si="21"/>
        <v/>
      </c>
      <c r="C233" s="16"/>
      <c r="D233" s="23"/>
      <c r="E233" s="23"/>
      <c r="F233" s="16"/>
      <c r="G233" s="16"/>
      <c r="I233" s="16"/>
      <c r="J233" s="16"/>
      <c r="K233" s="16"/>
      <c r="L233" s="16"/>
      <c r="N233" s="85">
        <f t="shared" si="18"/>
        <v>0</v>
      </c>
      <c r="O233" s="85">
        <f t="shared" si="19"/>
        <v>0</v>
      </c>
      <c r="P233" s="85">
        <f t="shared" si="20"/>
        <v>0</v>
      </c>
      <c r="V233" s="16"/>
      <c r="W233" s="16"/>
      <c r="AA233" s="16"/>
      <c r="AB233" s="16"/>
      <c r="AD233" s="22" t="str">
        <f t="shared" si="22"/>
        <v/>
      </c>
      <c r="AE233" s="16"/>
      <c r="AF233" s="34"/>
      <c r="AH233" s="22" t="str">
        <f t="shared" si="23"/>
        <v/>
      </c>
      <c r="AI233" s="16"/>
      <c r="AJ233" s="34"/>
      <c r="AK233" s="34"/>
      <c r="AL233" s="34"/>
      <c r="AM233" s="34"/>
      <c r="AN233" s="34"/>
      <c r="AO233" s="34"/>
    </row>
    <row r="234" spans="2:41" x14ac:dyDescent="0.3">
      <c r="B234" s="22" t="str">
        <f t="shared" si="21"/>
        <v/>
      </c>
      <c r="C234" s="16"/>
      <c r="D234" s="23"/>
      <c r="E234" s="23"/>
      <c r="F234" s="16"/>
      <c r="G234" s="16"/>
      <c r="I234" s="16"/>
      <c r="J234" s="16"/>
      <c r="K234" s="16"/>
      <c r="L234" s="16"/>
      <c r="N234" s="85">
        <f t="shared" si="18"/>
        <v>0</v>
      </c>
      <c r="O234" s="85">
        <f t="shared" si="19"/>
        <v>0</v>
      </c>
      <c r="P234" s="85">
        <f t="shared" si="20"/>
        <v>0</v>
      </c>
      <c r="V234" s="16"/>
      <c r="W234" s="16"/>
      <c r="AA234" s="16"/>
      <c r="AB234" s="16"/>
      <c r="AD234" s="22" t="str">
        <f t="shared" si="22"/>
        <v/>
      </c>
      <c r="AE234" s="16"/>
      <c r="AF234" s="34"/>
      <c r="AH234" s="22" t="str">
        <f t="shared" si="23"/>
        <v/>
      </c>
      <c r="AI234" s="16"/>
      <c r="AJ234" s="34"/>
      <c r="AK234" s="34"/>
      <c r="AL234" s="34"/>
      <c r="AM234" s="34"/>
      <c r="AN234" s="34"/>
      <c r="AO234" s="34"/>
    </row>
    <row r="235" spans="2:41" x14ac:dyDescent="0.3">
      <c r="B235" s="22" t="str">
        <f t="shared" si="21"/>
        <v/>
      </c>
      <c r="C235" s="16"/>
      <c r="D235" s="23"/>
      <c r="E235" s="23"/>
      <c r="F235" s="16"/>
      <c r="G235" s="16"/>
      <c r="I235" s="16"/>
      <c r="J235" s="16"/>
      <c r="K235" s="16"/>
      <c r="L235" s="16"/>
      <c r="N235" s="85">
        <f t="shared" si="18"/>
        <v>0</v>
      </c>
      <c r="O235" s="85">
        <f t="shared" si="19"/>
        <v>0</v>
      </c>
      <c r="P235" s="85">
        <f t="shared" si="20"/>
        <v>0</v>
      </c>
      <c r="V235" s="16"/>
      <c r="W235" s="16"/>
      <c r="AA235" s="16"/>
      <c r="AB235" s="16"/>
      <c r="AD235" s="22" t="str">
        <f t="shared" si="22"/>
        <v/>
      </c>
      <c r="AE235" s="16"/>
      <c r="AF235" s="34"/>
      <c r="AH235" s="22" t="str">
        <f t="shared" si="23"/>
        <v/>
      </c>
      <c r="AI235" s="16"/>
      <c r="AJ235" s="34"/>
      <c r="AK235" s="34"/>
      <c r="AL235" s="34"/>
      <c r="AM235" s="34"/>
      <c r="AN235" s="34"/>
      <c r="AO235" s="34"/>
    </row>
    <row r="236" spans="2:41" x14ac:dyDescent="0.3">
      <c r="B236" s="22" t="str">
        <f t="shared" si="21"/>
        <v/>
      </c>
      <c r="C236" s="16"/>
      <c r="D236" s="23"/>
      <c r="E236" s="23"/>
      <c r="F236" s="16"/>
      <c r="G236" s="16"/>
      <c r="I236" s="16"/>
      <c r="J236" s="16"/>
      <c r="K236" s="16"/>
      <c r="L236" s="16"/>
      <c r="N236" s="85">
        <f t="shared" si="18"/>
        <v>0</v>
      </c>
      <c r="O236" s="85">
        <f t="shared" si="19"/>
        <v>0</v>
      </c>
      <c r="P236" s="85">
        <f t="shared" si="20"/>
        <v>0</v>
      </c>
      <c r="V236" s="16"/>
      <c r="W236" s="16"/>
      <c r="AA236" s="16"/>
      <c r="AB236" s="16"/>
      <c r="AD236" s="22" t="str">
        <f t="shared" si="22"/>
        <v/>
      </c>
      <c r="AE236" s="16"/>
      <c r="AF236" s="34"/>
      <c r="AH236" s="22" t="str">
        <f t="shared" si="23"/>
        <v/>
      </c>
      <c r="AI236" s="16"/>
      <c r="AJ236" s="34"/>
      <c r="AK236" s="34"/>
      <c r="AL236" s="34"/>
      <c r="AM236" s="34"/>
      <c r="AN236" s="34"/>
      <c r="AO236" s="34"/>
    </row>
    <row r="237" spans="2:41" x14ac:dyDescent="0.3">
      <c r="B237" s="22" t="str">
        <f t="shared" si="21"/>
        <v/>
      </c>
      <c r="C237" s="16"/>
      <c r="D237" s="23"/>
      <c r="E237" s="23"/>
      <c r="F237" s="16"/>
      <c r="G237" s="16"/>
      <c r="I237" s="16"/>
      <c r="J237" s="16"/>
      <c r="K237" s="16"/>
      <c r="L237" s="16"/>
      <c r="N237" s="85">
        <f t="shared" si="18"/>
        <v>0</v>
      </c>
      <c r="O237" s="85">
        <f t="shared" si="19"/>
        <v>0</v>
      </c>
      <c r="P237" s="85">
        <f t="shared" si="20"/>
        <v>0</v>
      </c>
      <c r="V237" s="16"/>
      <c r="W237" s="16"/>
      <c r="AA237" s="16"/>
      <c r="AB237" s="16"/>
      <c r="AD237" s="22" t="str">
        <f t="shared" si="22"/>
        <v/>
      </c>
      <c r="AE237" s="16"/>
      <c r="AF237" s="34"/>
      <c r="AH237" s="22" t="str">
        <f t="shared" si="23"/>
        <v/>
      </c>
      <c r="AI237" s="16"/>
      <c r="AJ237" s="34"/>
      <c r="AK237" s="34"/>
      <c r="AL237" s="34"/>
      <c r="AM237" s="34"/>
      <c r="AN237" s="34"/>
      <c r="AO237" s="34"/>
    </row>
    <row r="238" spans="2:41" x14ac:dyDescent="0.3">
      <c r="B238" s="22" t="str">
        <f t="shared" si="21"/>
        <v/>
      </c>
      <c r="C238" s="16"/>
      <c r="D238" s="23"/>
      <c r="E238" s="23"/>
      <c r="F238" s="16"/>
      <c r="G238" s="16"/>
      <c r="I238" s="16"/>
      <c r="J238" s="16"/>
      <c r="K238" s="16"/>
      <c r="L238" s="16"/>
      <c r="N238" s="85">
        <f t="shared" si="18"/>
        <v>0</v>
      </c>
      <c r="O238" s="85">
        <f t="shared" si="19"/>
        <v>0</v>
      </c>
      <c r="P238" s="85">
        <f t="shared" si="20"/>
        <v>0</v>
      </c>
      <c r="V238" s="16"/>
      <c r="W238" s="16"/>
      <c r="AA238" s="16"/>
      <c r="AB238" s="16"/>
      <c r="AD238" s="22" t="str">
        <f t="shared" si="22"/>
        <v/>
      </c>
      <c r="AE238" s="16"/>
      <c r="AF238" s="34"/>
      <c r="AH238" s="22" t="str">
        <f t="shared" si="23"/>
        <v/>
      </c>
      <c r="AI238" s="16"/>
      <c r="AJ238" s="34"/>
      <c r="AK238" s="34"/>
      <c r="AL238" s="34"/>
      <c r="AM238" s="34"/>
      <c r="AN238" s="34"/>
      <c r="AO238" s="34"/>
    </row>
    <row r="239" spans="2:41" x14ac:dyDescent="0.3">
      <c r="B239" s="22" t="str">
        <f t="shared" si="21"/>
        <v/>
      </c>
      <c r="C239" s="16"/>
      <c r="D239" s="23"/>
      <c r="E239" s="23"/>
      <c r="F239" s="16"/>
      <c r="G239" s="16"/>
      <c r="I239" s="16"/>
      <c r="J239" s="16"/>
      <c r="K239" s="16"/>
      <c r="L239" s="16"/>
      <c r="N239" s="85">
        <f t="shared" si="18"/>
        <v>0</v>
      </c>
      <c r="O239" s="85">
        <f t="shared" si="19"/>
        <v>0</v>
      </c>
      <c r="P239" s="85">
        <f t="shared" si="20"/>
        <v>0</v>
      </c>
      <c r="V239" s="16"/>
      <c r="W239" s="16"/>
      <c r="AA239" s="16"/>
      <c r="AB239" s="16"/>
      <c r="AD239" s="22" t="str">
        <f t="shared" si="22"/>
        <v/>
      </c>
      <c r="AE239" s="16"/>
      <c r="AF239" s="34"/>
      <c r="AH239" s="22" t="str">
        <f t="shared" si="23"/>
        <v/>
      </c>
      <c r="AI239" s="16"/>
      <c r="AJ239" s="34"/>
      <c r="AK239" s="34"/>
      <c r="AL239" s="34"/>
      <c r="AM239" s="34"/>
      <c r="AN239" s="34"/>
      <c r="AO239" s="34"/>
    </row>
    <row r="240" spans="2:41" x14ac:dyDescent="0.3">
      <c r="B240" s="22" t="str">
        <f t="shared" si="21"/>
        <v/>
      </c>
      <c r="C240" s="16"/>
      <c r="D240" s="23"/>
      <c r="E240" s="23"/>
      <c r="F240" s="16"/>
      <c r="G240" s="16"/>
      <c r="I240" s="16"/>
      <c r="J240" s="16"/>
      <c r="K240" s="16"/>
      <c r="L240" s="16"/>
      <c r="N240" s="85">
        <f t="shared" si="18"/>
        <v>0</v>
      </c>
      <c r="O240" s="85">
        <f t="shared" si="19"/>
        <v>0</v>
      </c>
      <c r="P240" s="85">
        <f t="shared" si="20"/>
        <v>0</v>
      </c>
      <c r="V240" s="16"/>
      <c r="W240" s="16"/>
      <c r="AA240" s="16"/>
      <c r="AB240" s="16"/>
      <c r="AD240" s="22" t="str">
        <f t="shared" si="22"/>
        <v/>
      </c>
      <c r="AE240" s="16"/>
      <c r="AF240" s="34"/>
      <c r="AH240" s="22" t="str">
        <f t="shared" si="23"/>
        <v/>
      </c>
      <c r="AI240" s="16"/>
      <c r="AJ240" s="34"/>
      <c r="AK240" s="34"/>
      <c r="AL240" s="34"/>
      <c r="AM240" s="34"/>
      <c r="AN240" s="34"/>
      <c r="AO240" s="34"/>
    </row>
    <row r="241" spans="2:41" x14ac:dyDescent="0.3">
      <c r="B241" s="22" t="str">
        <f t="shared" si="21"/>
        <v/>
      </c>
      <c r="C241" s="16"/>
      <c r="D241" s="23"/>
      <c r="E241" s="23"/>
      <c r="F241" s="16"/>
      <c r="G241" s="16"/>
      <c r="I241" s="16"/>
      <c r="J241" s="16"/>
      <c r="K241" s="16"/>
      <c r="L241" s="16"/>
      <c r="N241" s="85">
        <f t="shared" si="18"/>
        <v>0</v>
      </c>
      <c r="O241" s="85">
        <f t="shared" si="19"/>
        <v>0</v>
      </c>
      <c r="P241" s="85">
        <f t="shared" si="20"/>
        <v>0</v>
      </c>
      <c r="V241" s="16"/>
      <c r="W241" s="16"/>
      <c r="AA241" s="16"/>
      <c r="AB241" s="16"/>
      <c r="AD241" s="22" t="str">
        <f t="shared" si="22"/>
        <v/>
      </c>
      <c r="AE241" s="16"/>
      <c r="AF241" s="34"/>
      <c r="AH241" s="22" t="str">
        <f t="shared" si="23"/>
        <v/>
      </c>
      <c r="AI241" s="16"/>
      <c r="AJ241" s="34"/>
      <c r="AK241" s="34"/>
      <c r="AL241" s="34"/>
      <c r="AM241" s="34"/>
      <c r="AN241" s="34"/>
      <c r="AO241" s="34"/>
    </row>
    <row r="242" spans="2:41" x14ac:dyDescent="0.3">
      <c r="B242" s="22" t="str">
        <f t="shared" si="21"/>
        <v/>
      </c>
      <c r="C242" s="16"/>
      <c r="D242" s="23"/>
      <c r="E242" s="23"/>
      <c r="F242" s="16"/>
      <c r="G242" s="16"/>
      <c r="I242" s="16"/>
      <c r="J242" s="16"/>
      <c r="K242" s="16"/>
      <c r="L242" s="16"/>
      <c r="N242" s="85">
        <f t="shared" si="18"/>
        <v>0</v>
      </c>
      <c r="O242" s="85">
        <f t="shared" si="19"/>
        <v>0</v>
      </c>
      <c r="P242" s="85">
        <f t="shared" si="20"/>
        <v>0</v>
      </c>
      <c r="V242" s="16"/>
      <c r="W242" s="16"/>
      <c r="AA242" s="16"/>
      <c r="AB242" s="16"/>
      <c r="AD242" s="22" t="str">
        <f t="shared" si="22"/>
        <v/>
      </c>
      <c r="AE242" s="16"/>
      <c r="AF242" s="34"/>
      <c r="AH242" s="22" t="str">
        <f t="shared" si="23"/>
        <v/>
      </c>
      <c r="AI242" s="16"/>
      <c r="AJ242" s="34"/>
      <c r="AK242" s="34"/>
      <c r="AL242" s="34"/>
      <c r="AM242" s="34"/>
      <c r="AN242" s="34"/>
      <c r="AO242" s="34"/>
    </row>
    <row r="243" spans="2:41" x14ac:dyDescent="0.3">
      <c r="B243" s="22" t="str">
        <f t="shared" si="21"/>
        <v/>
      </c>
      <c r="C243" s="16"/>
      <c r="D243" s="23"/>
      <c r="E243" s="23"/>
      <c r="F243" s="16"/>
      <c r="G243" s="16"/>
      <c r="I243" s="16"/>
      <c r="J243" s="16"/>
      <c r="K243" s="16"/>
      <c r="L243" s="16"/>
      <c r="N243" s="85">
        <f t="shared" si="18"/>
        <v>0</v>
      </c>
      <c r="O243" s="85">
        <f t="shared" si="19"/>
        <v>0</v>
      </c>
      <c r="P243" s="85">
        <f t="shared" si="20"/>
        <v>0</v>
      </c>
      <c r="V243" s="16"/>
      <c r="W243" s="16"/>
      <c r="AA243" s="16"/>
      <c r="AB243" s="16"/>
      <c r="AD243" s="22" t="str">
        <f t="shared" si="22"/>
        <v/>
      </c>
      <c r="AE243" s="16"/>
      <c r="AF243" s="34"/>
      <c r="AH243" s="22" t="str">
        <f t="shared" si="23"/>
        <v/>
      </c>
      <c r="AI243" s="16"/>
      <c r="AJ243" s="34"/>
      <c r="AK243" s="34"/>
      <c r="AL243" s="34"/>
      <c r="AM243" s="34"/>
      <c r="AN243" s="34"/>
      <c r="AO243" s="34"/>
    </row>
    <row r="244" spans="2:41" x14ac:dyDescent="0.3">
      <c r="B244" s="22" t="str">
        <f t="shared" si="21"/>
        <v/>
      </c>
      <c r="C244" s="16"/>
      <c r="D244" s="23"/>
      <c r="E244" s="23"/>
      <c r="F244" s="16"/>
      <c r="G244" s="16"/>
      <c r="I244" s="16"/>
      <c r="J244" s="16"/>
      <c r="K244" s="16"/>
      <c r="L244" s="16"/>
      <c r="N244" s="85">
        <f t="shared" si="18"/>
        <v>0</v>
      </c>
      <c r="O244" s="85">
        <f t="shared" si="19"/>
        <v>0</v>
      </c>
      <c r="P244" s="85">
        <f t="shared" si="20"/>
        <v>0</v>
      </c>
      <c r="V244" s="16"/>
      <c r="W244" s="16"/>
      <c r="AA244" s="16"/>
      <c r="AB244" s="16"/>
      <c r="AD244" s="22" t="str">
        <f t="shared" si="22"/>
        <v/>
      </c>
      <c r="AE244" s="16"/>
      <c r="AF244" s="34"/>
      <c r="AH244" s="22" t="str">
        <f t="shared" si="23"/>
        <v/>
      </c>
      <c r="AI244" s="16"/>
      <c r="AJ244" s="34"/>
      <c r="AK244" s="34"/>
      <c r="AL244" s="34"/>
      <c r="AM244" s="34"/>
      <c r="AN244" s="34"/>
      <c r="AO244" s="34"/>
    </row>
    <row r="245" spans="2:41" x14ac:dyDescent="0.3">
      <c r="B245" s="22" t="str">
        <f t="shared" si="21"/>
        <v/>
      </c>
      <c r="C245" s="16"/>
      <c r="D245" s="23"/>
      <c r="E245" s="23"/>
      <c r="F245" s="16"/>
      <c r="G245" s="16"/>
      <c r="I245" s="16"/>
      <c r="J245" s="16"/>
      <c r="K245" s="16"/>
      <c r="L245" s="16"/>
      <c r="N245" s="85">
        <f t="shared" si="18"/>
        <v>0</v>
      </c>
      <c r="O245" s="85">
        <f t="shared" si="19"/>
        <v>0</v>
      </c>
      <c r="P245" s="85">
        <f t="shared" si="20"/>
        <v>0</v>
      </c>
      <c r="V245" s="16"/>
      <c r="W245" s="16"/>
      <c r="AA245" s="16"/>
      <c r="AB245" s="16"/>
      <c r="AD245" s="22" t="str">
        <f t="shared" si="22"/>
        <v/>
      </c>
      <c r="AE245" s="16"/>
      <c r="AF245" s="34"/>
      <c r="AH245" s="22" t="str">
        <f t="shared" si="23"/>
        <v/>
      </c>
      <c r="AI245" s="16"/>
      <c r="AJ245" s="34"/>
      <c r="AK245" s="34"/>
      <c r="AL245" s="34"/>
      <c r="AM245" s="34"/>
      <c r="AN245" s="34"/>
      <c r="AO245" s="34"/>
    </row>
    <row r="246" spans="2:41" x14ac:dyDescent="0.3">
      <c r="B246" s="22" t="str">
        <f t="shared" si="21"/>
        <v/>
      </c>
      <c r="C246" s="16"/>
      <c r="D246" s="23"/>
      <c r="E246" s="23"/>
      <c r="F246" s="16"/>
      <c r="G246" s="16"/>
      <c r="I246" s="16"/>
      <c r="J246" s="16"/>
      <c r="K246" s="16"/>
      <c r="L246" s="16"/>
      <c r="N246" s="85">
        <f t="shared" si="18"/>
        <v>0</v>
      </c>
      <c r="O246" s="85">
        <f t="shared" si="19"/>
        <v>0</v>
      </c>
      <c r="P246" s="85">
        <f t="shared" si="20"/>
        <v>0</v>
      </c>
      <c r="V246" s="16"/>
      <c r="W246" s="16"/>
      <c r="AA246" s="16"/>
      <c r="AB246" s="16"/>
      <c r="AD246" s="22" t="str">
        <f t="shared" si="22"/>
        <v/>
      </c>
      <c r="AE246" s="16"/>
      <c r="AF246" s="34"/>
      <c r="AH246" s="22" t="str">
        <f t="shared" si="23"/>
        <v/>
      </c>
      <c r="AI246" s="16"/>
      <c r="AJ246" s="34"/>
      <c r="AK246" s="34"/>
      <c r="AL246" s="34"/>
      <c r="AM246" s="34"/>
      <c r="AN246" s="34"/>
      <c r="AO246" s="34"/>
    </row>
    <row r="247" spans="2:41" x14ac:dyDescent="0.3">
      <c r="B247" s="22" t="str">
        <f t="shared" si="21"/>
        <v/>
      </c>
      <c r="C247" s="16"/>
      <c r="D247" s="23"/>
      <c r="E247" s="23"/>
      <c r="F247" s="16"/>
      <c r="G247" s="16"/>
      <c r="I247" s="16"/>
      <c r="J247" s="16"/>
      <c r="K247" s="16"/>
      <c r="L247" s="16"/>
      <c r="N247" s="85">
        <f t="shared" si="18"/>
        <v>0</v>
      </c>
      <c r="O247" s="85">
        <f t="shared" si="19"/>
        <v>0</v>
      </c>
      <c r="P247" s="85">
        <f t="shared" si="20"/>
        <v>0</v>
      </c>
      <c r="V247" s="16"/>
      <c r="W247" s="16"/>
      <c r="AA247" s="16"/>
      <c r="AB247" s="16"/>
      <c r="AD247" s="22" t="str">
        <f t="shared" si="22"/>
        <v/>
      </c>
      <c r="AE247" s="16"/>
      <c r="AF247" s="34"/>
      <c r="AH247" s="22" t="str">
        <f t="shared" si="23"/>
        <v/>
      </c>
      <c r="AI247" s="16"/>
      <c r="AJ247" s="34"/>
      <c r="AK247" s="34"/>
      <c r="AL247" s="34"/>
      <c r="AM247" s="34"/>
      <c r="AN247" s="34"/>
      <c r="AO247" s="34"/>
    </row>
    <row r="248" spans="2:41" x14ac:dyDescent="0.3">
      <c r="B248" s="22" t="str">
        <f t="shared" si="21"/>
        <v/>
      </c>
      <c r="C248" s="16"/>
      <c r="D248" s="23"/>
      <c r="E248" s="23"/>
      <c r="F248" s="16"/>
      <c r="G248" s="16"/>
      <c r="I248" s="16"/>
      <c r="J248" s="16"/>
      <c r="K248" s="16"/>
      <c r="L248" s="16"/>
      <c r="N248" s="85">
        <f t="shared" si="18"/>
        <v>0</v>
      </c>
      <c r="O248" s="85">
        <f t="shared" si="19"/>
        <v>0</v>
      </c>
      <c r="P248" s="85">
        <f t="shared" si="20"/>
        <v>0</v>
      </c>
      <c r="V248" s="16"/>
      <c r="W248" s="16"/>
      <c r="AA248" s="16"/>
      <c r="AB248" s="16"/>
      <c r="AD248" s="22" t="str">
        <f t="shared" si="22"/>
        <v/>
      </c>
      <c r="AE248" s="16"/>
      <c r="AF248" s="34"/>
      <c r="AH248" s="22" t="str">
        <f t="shared" si="23"/>
        <v/>
      </c>
      <c r="AI248" s="16"/>
      <c r="AJ248" s="34"/>
      <c r="AK248" s="34"/>
      <c r="AL248" s="34"/>
      <c r="AM248" s="34"/>
      <c r="AN248" s="34"/>
      <c r="AO248" s="34"/>
    </row>
    <row r="249" spans="2:41" x14ac:dyDescent="0.3">
      <c r="B249" s="22" t="str">
        <f t="shared" si="21"/>
        <v/>
      </c>
      <c r="C249" s="16"/>
      <c r="D249" s="23"/>
      <c r="E249" s="23"/>
      <c r="F249" s="16"/>
      <c r="G249" s="16"/>
      <c r="I249" s="16"/>
      <c r="J249" s="16"/>
      <c r="K249" s="16"/>
      <c r="L249" s="16"/>
      <c r="N249" s="85">
        <f t="shared" si="18"/>
        <v>0</v>
      </c>
      <c r="O249" s="85">
        <f t="shared" si="19"/>
        <v>0</v>
      </c>
      <c r="P249" s="85">
        <f t="shared" si="20"/>
        <v>0</v>
      </c>
      <c r="V249" s="16"/>
      <c r="W249" s="16"/>
      <c r="AA249" s="16"/>
      <c r="AB249" s="16"/>
      <c r="AD249" s="22" t="str">
        <f t="shared" si="22"/>
        <v/>
      </c>
      <c r="AE249" s="16"/>
      <c r="AF249" s="34"/>
      <c r="AH249" s="22" t="str">
        <f t="shared" si="23"/>
        <v/>
      </c>
      <c r="AI249" s="16"/>
      <c r="AJ249" s="34"/>
      <c r="AK249" s="34"/>
      <c r="AL249" s="34"/>
      <c r="AM249" s="34"/>
      <c r="AN249" s="34"/>
      <c r="AO249" s="34"/>
    </row>
    <row r="250" spans="2:41" x14ac:dyDescent="0.3">
      <c r="B250" s="22" t="str">
        <f t="shared" si="21"/>
        <v/>
      </c>
      <c r="C250" s="16"/>
      <c r="D250" s="23"/>
      <c r="E250" s="23"/>
      <c r="F250" s="16"/>
      <c r="G250" s="16"/>
      <c r="I250" s="16"/>
      <c r="J250" s="16"/>
      <c r="K250" s="16"/>
      <c r="L250" s="16"/>
      <c r="N250" s="85">
        <f t="shared" si="18"/>
        <v>0</v>
      </c>
      <c r="O250" s="85">
        <f t="shared" si="19"/>
        <v>0</v>
      </c>
      <c r="P250" s="85">
        <f t="shared" si="20"/>
        <v>0</v>
      </c>
      <c r="V250" s="16"/>
      <c r="W250" s="16"/>
      <c r="AA250" s="16"/>
      <c r="AB250" s="16"/>
      <c r="AD250" s="22" t="str">
        <f t="shared" si="22"/>
        <v/>
      </c>
      <c r="AE250" s="16"/>
      <c r="AF250" s="34"/>
      <c r="AH250" s="22" t="str">
        <f t="shared" si="23"/>
        <v/>
      </c>
      <c r="AI250" s="16"/>
      <c r="AJ250" s="34"/>
      <c r="AK250" s="34"/>
      <c r="AL250" s="34"/>
      <c r="AM250" s="34"/>
      <c r="AN250" s="34"/>
      <c r="AO250" s="34"/>
    </row>
    <row r="251" spans="2:41" x14ac:dyDescent="0.3">
      <c r="B251" s="22" t="str">
        <f t="shared" si="21"/>
        <v/>
      </c>
      <c r="C251" s="16"/>
      <c r="D251" s="23"/>
      <c r="E251" s="23"/>
      <c r="F251" s="16"/>
      <c r="G251" s="16"/>
      <c r="I251" s="16"/>
      <c r="J251" s="16"/>
      <c r="K251" s="16"/>
      <c r="L251" s="16"/>
      <c r="N251" s="85">
        <f t="shared" si="18"/>
        <v>0</v>
      </c>
      <c r="O251" s="85">
        <f t="shared" si="19"/>
        <v>0</v>
      </c>
      <c r="P251" s="85">
        <f t="shared" si="20"/>
        <v>0</v>
      </c>
      <c r="V251" s="16"/>
      <c r="W251" s="16"/>
      <c r="AA251" s="16"/>
      <c r="AB251" s="16"/>
      <c r="AD251" s="22" t="str">
        <f t="shared" si="22"/>
        <v/>
      </c>
      <c r="AE251" s="16"/>
      <c r="AF251" s="34"/>
      <c r="AH251" s="22" t="str">
        <f t="shared" si="23"/>
        <v/>
      </c>
      <c r="AI251" s="16"/>
      <c r="AJ251" s="34"/>
      <c r="AK251" s="34"/>
      <c r="AL251" s="34"/>
      <c r="AM251" s="34"/>
      <c r="AN251" s="34"/>
      <c r="AO251" s="34"/>
    </row>
    <row r="252" spans="2:41" x14ac:dyDescent="0.3">
      <c r="B252" s="22" t="str">
        <f t="shared" si="21"/>
        <v/>
      </c>
      <c r="C252" s="16"/>
      <c r="D252" s="23"/>
      <c r="E252" s="23"/>
      <c r="F252" s="16"/>
      <c r="G252" s="16"/>
      <c r="I252" s="16"/>
      <c r="J252" s="16"/>
      <c r="K252" s="16"/>
      <c r="L252" s="16"/>
      <c r="N252" s="85">
        <f t="shared" si="18"/>
        <v>0</v>
      </c>
      <c r="O252" s="85">
        <f t="shared" si="19"/>
        <v>0</v>
      </c>
      <c r="P252" s="85">
        <f t="shared" si="20"/>
        <v>0</v>
      </c>
      <c r="V252" s="16"/>
      <c r="W252" s="16"/>
      <c r="AA252" s="16"/>
      <c r="AB252" s="16"/>
      <c r="AD252" s="22" t="str">
        <f t="shared" si="22"/>
        <v/>
      </c>
      <c r="AE252" s="16"/>
      <c r="AF252" s="34"/>
      <c r="AH252" s="22" t="str">
        <f t="shared" si="23"/>
        <v/>
      </c>
      <c r="AI252" s="16"/>
      <c r="AJ252" s="34"/>
      <c r="AK252" s="34"/>
      <c r="AL252" s="34"/>
      <c r="AM252" s="34"/>
      <c r="AN252" s="34"/>
      <c r="AO252" s="34"/>
    </row>
    <row r="253" spans="2:41" x14ac:dyDescent="0.3">
      <c r="B253" s="22" t="str">
        <f t="shared" si="21"/>
        <v/>
      </c>
      <c r="C253" s="16"/>
      <c r="D253" s="23"/>
      <c r="E253" s="23"/>
      <c r="F253" s="16"/>
      <c r="G253" s="16"/>
      <c r="I253" s="16"/>
      <c r="J253" s="16"/>
      <c r="K253" s="16"/>
      <c r="L253" s="16"/>
      <c r="N253" s="85">
        <f t="shared" si="18"/>
        <v>0</v>
      </c>
      <c r="O253" s="85">
        <f t="shared" si="19"/>
        <v>0</v>
      </c>
      <c r="P253" s="85">
        <f t="shared" si="20"/>
        <v>0</v>
      </c>
      <c r="V253" s="16"/>
      <c r="W253" s="16"/>
      <c r="AA253" s="16"/>
      <c r="AB253" s="16"/>
      <c r="AD253" s="22" t="str">
        <f t="shared" si="22"/>
        <v/>
      </c>
      <c r="AE253" s="16"/>
      <c r="AF253" s="34"/>
      <c r="AH253" s="22" t="str">
        <f t="shared" si="23"/>
        <v/>
      </c>
      <c r="AI253" s="16"/>
      <c r="AJ253" s="34"/>
      <c r="AK253" s="34"/>
      <c r="AL253" s="34"/>
      <c r="AM253" s="34"/>
      <c r="AN253" s="34"/>
      <c r="AO253" s="34"/>
    </row>
    <row r="254" spans="2:41" x14ac:dyDescent="0.3">
      <c r="B254" s="22" t="str">
        <f t="shared" si="21"/>
        <v/>
      </c>
      <c r="C254" s="16"/>
      <c r="D254" s="23"/>
      <c r="E254" s="23"/>
      <c r="F254" s="16"/>
      <c r="G254" s="16"/>
      <c r="I254" s="16"/>
      <c r="J254" s="16"/>
      <c r="K254" s="16"/>
      <c r="L254" s="16"/>
      <c r="N254" s="85">
        <f t="shared" si="18"/>
        <v>0</v>
      </c>
      <c r="O254" s="85">
        <f t="shared" si="19"/>
        <v>0</v>
      </c>
      <c r="P254" s="85">
        <f t="shared" si="20"/>
        <v>0</v>
      </c>
      <c r="V254" s="16"/>
      <c r="W254" s="16"/>
      <c r="AA254" s="16"/>
      <c r="AB254" s="16"/>
      <c r="AD254" s="22" t="str">
        <f t="shared" si="22"/>
        <v/>
      </c>
      <c r="AE254" s="16"/>
      <c r="AF254" s="34"/>
      <c r="AH254" s="22" t="str">
        <f t="shared" si="23"/>
        <v/>
      </c>
      <c r="AI254" s="16"/>
      <c r="AJ254" s="34"/>
      <c r="AK254" s="34"/>
      <c r="AL254" s="34"/>
      <c r="AM254" s="34"/>
      <c r="AN254" s="34"/>
      <c r="AO254" s="34"/>
    </row>
    <row r="255" spans="2:41" x14ac:dyDescent="0.3">
      <c r="B255" s="22" t="str">
        <f t="shared" si="21"/>
        <v/>
      </c>
      <c r="C255" s="16"/>
      <c r="D255" s="23"/>
      <c r="E255" s="23"/>
      <c r="F255" s="16"/>
      <c r="G255" s="16"/>
      <c r="I255" s="16"/>
      <c r="J255" s="16"/>
      <c r="K255" s="16"/>
      <c r="L255" s="16"/>
      <c r="N255" s="85">
        <f t="shared" si="18"/>
        <v>0</v>
      </c>
      <c r="O255" s="85">
        <f t="shared" si="19"/>
        <v>0</v>
      </c>
      <c r="P255" s="85">
        <f t="shared" si="20"/>
        <v>0</v>
      </c>
      <c r="V255" s="16"/>
      <c r="W255" s="16"/>
      <c r="AA255" s="16"/>
      <c r="AB255" s="16"/>
      <c r="AD255" s="22" t="str">
        <f t="shared" si="22"/>
        <v/>
      </c>
      <c r="AE255" s="16"/>
      <c r="AF255" s="34"/>
      <c r="AH255" s="22" t="str">
        <f t="shared" si="23"/>
        <v/>
      </c>
      <c r="AI255" s="16"/>
      <c r="AJ255" s="34"/>
      <c r="AK255" s="34"/>
      <c r="AL255" s="34"/>
      <c r="AM255" s="34"/>
      <c r="AN255" s="34"/>
      <c r="AO255" s="34"/>
    </row>
    <row r="256" spans="2:41" x14ac:dyDescent="0.3">
      <c r="B256" s="22" t="str">
        <f t="shared" si="21"/>
        <v/>
      </c>
      <c r="C256" s="16"/>
      <c r="D256" s="23"/>
      <c r="E256" s="23"/>
      <c r="F256" s="16"/>
      <c r="G256" s="16"/>
      <c r="I256" s="16"/>
      <c r="J256" s="16"/>
      <c r="K256" s="16"/>
      <c r="L256" s="16"/>
      <c r="N256" s="85">
        <f t="shared" si="18"/>
        <v>0</v>
      </c>
      <c r="O256" s="85">
        <f t="shared" si="19"/>
        <v>0</v>
      </c>
      <c r="P256" s="85">
        <f t="shared" si="20"/>
        <v>0</v>
      </c>
      <c r="V256" s="16"/>
      <c r="W256" s="16"/>
      <c r="AA256" s="16"/>
      <c r="AB256" s="16"/>
      <c r="AD256" s="22" t="str">
        <f t="shared" si="22"/>
        <v/>
      </c>
      <c r="AE256" s="16"/>
      <c r="AF256" s="34"/>
      <c r="AH256" s="22" t="str">
        <f t="shared" si="23"/>
        <v/>
      </c>
      <c r="AI256" s="16"/>
      <c r="AJ256" s="34"/>
      <c r="AK256" s="34"/>
      <c r="AL256" s="34"/>
      <c r="AM256" s="34"/>
      <c r="AN256" s="34"/>
      <c r="AO256" s="34"/>
    </row>
    <row r="257" spans="2:41" x14ac:dyDescent="0.3">
      <c r="B257" s="22" t="str">
        <f t="shared" si="21"/>
        <v/>
      </c>
      <c r="C257" s="16"/>
      <c r="D257" s="23"/>
      <c r="E257" s="23"/>
      <c r="F257" s="16"/>
      <c r="G257" s="16"/>
      <c r="I257" s="16"/>
      <c r="J257" s="16"/>
      <c r="K257" s="16"/>
      <c r="L257" s="16"/>
      <c r="N257" s="85">
        <f t="shared" si="18"/>
        <v>0</v>
      </c>
      <c r="O257" s="85">
        <f t="shared" si="19"/>
        <v>0</v>
      </c>
      <c r="P257" s="85">
        <f t="shared" si="20"/>
        <v>0</v>
      </c>
      <c r="V257" s="16"/>
      <c r="W257" s="16"/>
      <c r="AA257" s="16"/>
      <c r="AB257" s="16"/>
      <c r="AD257" s="22" t="str">
        <f t="shared" si="22"/>
        <v/>
      </c>
      <c r="AE257" s="16"/>
      <c r="AF257" s="34"/>
      <c r="AH257" s="22" t="str">
        <f t="shared" si="23"/>
        <v/>
      </c>
      <c r="AI257" s="16"/>
      <c r="AJ257" s="34"/>
      <c r="AK257" s="34"/>
      <c r="AL257" s="34"/>
      <c r="AM257" s="34"/>
      <c r="AN257" s="34"/>
      <c r="AO257" s="34"/>
    </row>
    <row r="258" spans="2:41" x14ac:dyDescent="0.3">
      <c r="B258" s="22" t="str">
        <f t="shared" si="21"/>
        <v/>
      </c>
      <c r="C258" s="16"/>
      <c r="D258" s="23"/>
      <c r="E258" s="23"/>
      <c r="F258" s="16"/>
      <c r="G258" s="16"/>
      <c r="I258" s="16"/>
      <c r="J258" s="16"/>
      <c r="K258" s="16"/>
      <c r="L258" s="16"/>
      <c r="N258" s="85">
        <f t="shared" si="18"/>
        <v>0</v>
      </c>
      <c r="O258" s="85">
        <f t="shared" si="19"/>
        <v>0</v>
      </c>
      <c r="P258" s="85">
        <f t="shared" si="20"/>
        <v>0</v>
      </c>
      <c r="V258" s="16"/>
      <c r="W258" s="16"/>
      <c r="AA258" s="16"/>
      <c r="AB258" s="16"/>
      <c r="AD258" s="22" t="str">
        <f t="shared" si="22"/>
        <v/>
      </c>
      <c r="AE258" s="16"/>
      <c r="AF258" s="34"/>
      <c r="AH258" s="22" t="str">
        <f t="shared" si="23"/>
        <v/>
      </c>
      <c r="AI258" s="16"/>
      <c r="AJ258" s="34"/>
      <c r="AK258" s="34"/>
      <c r="AL258" s="34"/>
      <c r="AM258" s="34"/>
      <c r="AN258" s="34"/>
      <c r="AO258" s="34"/>
    </row>
    <row r="259" spans="2:41" x14ac:dyDescent="0.3">
      <c r="B259" s="22" t="str">
        <f t="shared" si="21"/>
        <v/>
      </c>
      <c r="C259" s="16"/>
      <c r="D259" s="23"/>
      <c r="E259" s="23"/>
      <c r="F259" s="16"/>
      <c r="G259" s="16"/>
      <c r="I259" s="16"/>
      <c r="J259" s="16"/>
      <c r="K259" s="16"/>
      <c r="L259" s="16"/>
      <c r="N259" s="85">
        <f t="shared" si="18"/>
        <v>0</v>
      </c>
      <c r="O259" s="85">
        <f t="shared" si="19"/>
        <v>0</v>
      </c>
      <c r="P259" s="85">
        <f t="shared" si="20"/>
        <v>0</v>
      </c>
      <c r="V259" s="16"/>
      <c r="W259" s="16"/>
      <c r="AA259" s="16"/>
      <c r="AB259" s="16"/>
      <c r="AD259" s="22" t="str">
        <f t="shared" si="22"/>
        <v/>
      </c>
      <c r="AE259" s="16"/>
      <c r="AF259" s="34"/>
      <c r="AH259" s="22" t="str">
        <f t="shared" si="23"/>
        <v/>
      </c>
      <c r="AI259" s="16"/>
      <c r="AJ259" s="34"/>
      <c r="AK259" s="34"/>
      <c r="AL259" s="34"/>
      <c r="AM259" s="34"/>
      <c r="AN259" s="34"/>
      <c r="AO259" s="34"/>
    </row>
    <row r="260" spans="2:41" x14ac:dyDescent="0.3">
      <c r="B260" s="22" t="str">
        <f t="shared" si="21"/>
        <v/>
      </c>
      <c r="C260" s="16"/>
      <c r="D260" s="23"/>
      <c r="E260" s="23"/>
      <c r="F260" s="16"/>
      <c r="G260" s="16"/>
      <c r="I260" s="16"/>
      <c r="J260" s="16"/>
      <c r="K260" s="16"/>
      <c r="L260" s="16"/>
      <c r="N260" s="85">
        <f t="shared" si="18"/>
        <v>0</v>
      </c>
      <c r="O260" s="85">
        <f t="shared" si="19"/>
        <v>0</v>
      </c>
      <c r="P260" s="85">
        <f t="shared" si="20"/>
        <v>0</v>
      </c>
      <c r="V260" s="16"/>
      <c r="W260" s="16"/>
      <c r="AA260" s="16"/>
      <c r="AB260" s="16"/>
      <c r="AD260" s="22" t="str">
        <f t="shared" si="22"/>
        <v/>
      </c>
      <c r="AE260" s="16"/>
      <c r="AF260" s="34"/>
      <c r="AH260" s="22" t="str">
        <f t="shared" si="23"/>
        <v/>
      </c>
      <c r="AI260" s="16"/>
      <c r="AJ260" s="34"/>
      <c r="AK260" s="34"/>
      <c r="AL260" s="34"/>
      <c r="AM260" s="34"/>
      <c r="AN260" s="34"/>
      <c r="AO260" s="34"/>
    </row>
    <row r="261" spans="2:41" x14ac:dyDescent="0.3">
      <c r="B261" s="22" t="str">
        <f t="shared" si="21"/>
        <v/>
      </c>
      <c r="C261" s="16"/>
      <c r="D261" s="23"/>
      <c r="E261" s="23"/>
      <c r="F261" s="16"/>
      <c r="G261" s="16"/>
      <c r="I261" s="16"/>
      <c r="J261" s="16"/>
      <c r="K261" s="16"/>
      <c r="L261" s="16"/>
      <c r="N261" s="85">
        <f t="shared" si="18"/>
        <v>0</v>
      </c>
      <c r="O261" s="85">
        <f t="shared" si="19"/>
        <v>0</v>
      </c>
      <c r="P261" s="85">
        <f t="shared" si="20"/>
        <v>0</v>
      </c>
      <c r="V261" s="16"/>
      <c r="W261" s="16"/>
      <c r="AA261" s="16"/>
      <c r="AB261" s="16"/>
      <c r="AD261" s="22" t="str">
        <f t="shared" si="22"/>
        <v/>
      </c>
      <c r="AE261" s="16"/>
      <c r="AF261" s="34"/>
      <c r="AH261" s="22" t="str">
        <f t="shared" si="23"/>
        <v/>
      </c>
      <c r="AI261" s="16"/>
      <c r="AJ261" s="34"/>
      <c r="AK261" s="34"/>
      <c r="AL261" s="34"/>
      <c r="AM261" s="34"/>
      <c r="AN261" s="34"/>
      <c r="AO261" s="34"/>
    </row>
    <row r="262" spans="2:41" x14ac:dyDescent="0.3">
      <c r="B262" s="22" t="str">
        <f t="shared" si="21"/>
        <v/>
      </c>
      <c r="C262" s="16"/>
      <c r="D262" s="23"/>
      <c r="E262" s="23"/>
      <c r="F262" s="16"/>
      <c r="G262" s="16"/>
      <c r="I262" s="16"/>
      <c r="J262" s="16"/>
      <c r="K262" s="16"/>
      <c r="L262" s="16"/>
      <c r="N262" s="85">
        <f t="shared" si="18"/>
        <v>0</v>
      </c>
      <c r="O262" s="85">
        <f t="shared" si="19"/>
        <v>0</v>
      </c>
      <c r="P262" s="85">
        <f t="shared" si="20"/>
        <v>0</v>
      </c>
      <c r="V262" s="16"/>
      <c r="W262" s="16"/>
      <c r="AA262" s="16"/>
      <c r="AB262" s="16"/>
      <c r="AD262" s="22" t="str">
        <f t="shared" si="22"/>
        <v/>
      </c>
      <c r="AE262" s="16"/>
      <c r="AF262" s="34"/>
      <c r="AH262" s="22" t="str">
        <f t="shared" si="23"/>
        <v/>
      </c>
      <c r="AI262" s="16"/>
      <c r="AJ262" s="34"/>
      <c r="AK262" s="34"/>
      <c r="AL262" s="34"/>
      <c r="AM262" s="34"/>
      <c r="AN262" s="34"/>
      <c r="AO262" s="34"/>
    </row>
    <row r="263" spans="2:41" x14ac:dyDescent="0.3">
      <c r="B263" s="22" t="str">
        <f t="shared" si="21"/>
        <v/>
      </c>
      <c r="C263" s="16"/>
      <c r="D263" s="23"/>
      <c r="E263" s="23"/>
      <c r="F263" s="16"/>
      <c r="G263" s="16"/>
      <c r="I263" s="16"/>
      <c r="J263" s="16"/>
      <c r="K263" s="16"/>
      <c r="L263" s="16"/>
      <c r="N263" s="85">
        <f t="shared" si="18"/>
        <v>0</v>
      </c>
      <c r="O263" s="85">
        <f t="shared" si="19"/>
        <v>0</v>
      </c>
      <c r="P263" s="85">
        <f t="shared" si="20"/>
        <v>0</v>
      </c>
      <c r="V263" s="16"/>
      <c r="W263" s="16"/>
      <c r="AA263" s="16"/>
      <c r="AB263" s="16"/>
      <c r="AD263" s="22" t="str">
        <f t="shared" si="22"/>
        <v/>
      </c>
      <c r="AE263" s="16"/>
      <c r="AF263" s="34"/>
      <c r="AH263" s="22" t="str">
        <f t="shared" si="23"/>
        <v/>
      </c>
      <c r="AI263" s="16"/>
      <c r="AJ263" s="34"/>
      <c r="AK263" s="34"/>
      <c r="AL263" s="34"/>
      <c r="AM263" s="34"/>
      <c r="AN263" s="34"/>
      <c r="AO263" s="34"/>
    </row>
    <row r="264" spans="2:41" x14ac:dyDescent="0.3">
      <c r="B264" s="22" t="str">
        <f t="shared" si="21"/>
        <v/>
      </c>
      <c r="C264" s="16"/>
      <c r="D264" s="23"/>
      <c r="E264" s="23"/>
      <c r="F264" s="16"/>
      <c r="G264" s="16"/>
      <c r="I264" s="16"/>
      <c r="J264" s="16"/>
      <c r="K264" s="16"/>
      <c r="L264" s="16"/>
      <c r="N264" s="85">
        <f t="shared" si="18"/>
        <v>0</v>
      </c>
      <c r="O264" s="85">
        <f t="shared" si="19"/>
        <v>0</v>
      </c>
      <c r="P264" s="85">
        <f t="shared" si="20"/>
        <v>0</v>
      </c>
      <c r="V264" s="16"/>
      <c r="W264" s="16"/>
      <c r="AA264" s="16"/>
      <c r="AB264" s="16"/>
      <c r="AD264" s="22" t="str">
        <f t="shared" si="22"/>
        <v/>
      </c>
      <c r="AE264" s="16"/>
      <c r="AF264" s="34"/>
      <c r="AH264" s="22" t="str">
        <f t="shared" si="23"/>
        <v/>
      </c>
      <c r="AI264" s="16"/>
      <c r="AJ264" s="34"/>
      <c r="AK264" s="34"/>
      <c r="AL264" s="34"/>
      <c r="AM264" s="34"/>
      <c r="AN264" s="34"/>
      <c r="AO264" s="34"/>
    </row>
    <row r="265" spans="2:41" x14ac:dyDescent="0.3">
      <c r="B265" s="22" t="str">
        <f t="shared" si="21"/>
        <v/>
      </c>
      <c r="C265" s="16"/>
      <c r="D265" s="23"/>
      <c r="E265" s="23"/>
      <c r="F265" s="16"/>
      <c r="G265" s="16"/>
      <c r="I265" s="16"/>
      <c r="J265" s="16"/>
      <c r="K265" s="16"/>
      <c r="L265" s="16"/>
      <c r="N265" s="85">
        <f t="shared" si="18"/>
        <v>0</v>
      </c>
      <c r="O265" s="85">
        <f t="shared" si="19"/>
        <v>0</v>
      </c>
      <c r="P265" s="85">
        <f t="shared" si="20"/>
        <v>0</v>
      </c>
      <c r="V265" s="16"/>
      <c r="W265" s="16"/>
      <c r="AA265" s="16"/>
      <c r="AB265" s="16"/>
      <c r="AD265" s="22" t="str">
        <f t="shared" si="22"/>
        <v/>
      </c>
      <c r="AE265" s="16"/>
      <c r="AF265" s="34"/>
      <c r="AH265" s="22" t="str">
        <f t="shared" si="23"/>
        <v/>
      </c>
      <c r="AI265" s="16"/>
      <c r="AJ265" s="34"/>
      <c r="AK265" s="34"/>
      <c r="AL265" s="34"/>
      <c r="AM265" s="34"/>
      <c r="AN265" s="34"/>
      <c r="AO265" s="34"/>
    </row>
    <row r="266" spans="2:41" x14ac:dyDescent="0.3">
      <c r="B266" s="22" t="str">
        <f t="shared" si="21"/>
        <v/>
      </c>
      <c r="C266" s="16"/>
      <c r="D266" s="23"/>
      <c r="E266" s="23"/>
      <c r="F266" s="16"/>
      <c r="G266" s="16"/>
      <c r="I266" s="16"/>
      <c r="J266" s="16"/>
      <c r="K266" s="16"/>
      <c r="L266" s="16"/>
      <c r="N266" s="85">
        <f t="shared" si="18"/>
        <v>0</v>
      </c>
      <c r="O266" s="85">
        <f t="shared" si="19"/>
        <v>0</v>
      </c>
      <c r="P266" s="85">
        <f t="shared" si="20"/>
        <v>0</v>
      </c>
      <c r="V266" s="16"/>
      <c r="W266" s="16"/>
      <c r="AA266" s="16"/>
      <c r="AB266" s="16"/>
      <c r="AD266" s="22" t="str">
        <f t="shared" si="22"/>
        <v/>
      </c>
      <c r="AE266" s="16"/>
      <c r="AF266" s="34"/>
      <c r="AH266" s="22" t="str">
        <f t="shared" si="23"/>
        <v/>
      </c>
      <c r="AI266" s="16"/>
      <c r="AJ266" s="34"/>
      <c r="AK266" s="34"/>
      <c r="AL266" s="34"/>
      <c r="AM266" s="34"/>
      <c r="AN266" s="34"/>
      <c r="AO266" s="34"/>
    </row>
    <row r="267" spans="2:41" x14ac:dyDescent="0.3">
      <c r="B267" s="22" t="str">
        <f t="shared" si="21"/>
        <v/>
      </c>
      <c r="C267" s="16"/>
      <c r="D267" s="23"/>
      <c r="E267" s="23"/>
      <c r="F267" s="16"/>
      <c r="G267" s="16"/>
      <c r="I267" s="16"/>
      <c r="J267" s="16"/>
      <c r="K267" s="16"/>
      <c r="L267" s="16"/>
      <c r="N267" s="85">
        <f t="shared" si="18"/>
        <v>0</v>
      </c>
      <c r="O267" s="85">
        <f t="shared" si="19"/>
        <v>0</v>
      </c>
      <c r="P267" s="85">
        <f t="shared" si="20"/>
        <v>0</v>
      </c>
      <c r="V267" s="16"/>
      <c r="W267" s="16"/>
      <c r="AA267" s="16"/>
      <c r="AB267" s="16"/>
      <c r="AD267" s="22" t="str">
        <f t="shared" si="22"/>
        <v/>
      </c>
      <c r="AE267" s="16"/>
      <c r="AF267" s="34"/>
      <c r="AH267" s="22" t="str">
        <f t="shared" si="23"/>
        <v/>
      </c>
      <c r="AI267" s="16"/>
      <c r="AJ267" s="34"/>
      <c r="AK267" s="34"/>
      <c r="AL267" s="34"/>
      <c r="AM267" s="34"/>
      <c r="AN267" s="34"/>
      <c r="AO267" s="34"/>
    </row>
    <row r="268" spans="2:41" x14ac:dyDescent="0.3">
      <c r="B268" s="22" t="str">
        <f t="shared" si="21"/>
        <v/>
      </c>
      <c r="C268" s="16"/>
      <c r="D268" s="23"/>
      <c r="E268" s="23"/>
      <c r="F268" s="16"/>
      <c r="G268" s="16"/>
      <c r="I268" s="16"/>
      <c r="J268" s="16"/>
      <c r="K268" s="16"/>
      <c r="L268" s="16"/>
      <c r="N268" s="85">
        <f t="shared" si="18"/>
        <v>0</v>
      </c>
      <c r="O268" s="85">
        <f t="shared" si="19"/>
        <v>0</v>
      </c>
      <c r="P268" s="85">
        <f t="shared" si="20"/>
        <v>0</v>
      </c>
      <c r="V268" s="16"/>
      <c r="W268" s="16"/>
      <c r="AA268" s="16"/>
      <c r="AB268" s="16"/>
      <c r="AD268" s="22" t="str">
        <f t="shared" si="22"/>
        <v/>
      </c>
      <c r="AE268" s="16"/>
      <c r="AF268" s="34"/>
      <c r="AH268" s="22" t="str">
        <f t="shared" si="23"/>
        <v/>
      </c>
      <c r="AI268" s="16"/>
      <c r="AJ268" s="34"/>
      <c r="AK268" s="34"/>
      <c r="AL268" s="34"/>
      <c r="AM268" s="34"/>
      <c r="AN268" s="34"/>
      <c r="AO268" s="34"/>
    </row>
    <row r="269" spans="2:41" x14ac:dyDescent="0.3">
      <c r="B269" s="22" t="str">
        <f t="shared" si="21"/>
        <v/>
      </c>
      <c r="C269" s="16"/>
      <c r="D269" s="23"/>
      <c r="E269" s="23"/>
      <c r="F269" s="16"/>
      <c r="G269" s="16"/>
      <c r="I269" s="16"/>
      <c r="J269" s="16"/>
      <c r="K269" s="16"/>
      <c r="L269" s="16"/>
      <c r="N269" s="85">
        <f t="shared" si="18"/>
        <v>0</v>
      </c>
      <c r="O269" s="85">
        <f t="shared" si="19"/>
        <v>0</v>
      </c>
      <c r="P269" s="85">
        <f t="shared" si="20"/>
        <v>0</v>
      </c>
      <c r="V269" s="16"/>
      <c r="W269" s="16"/>
      <c r="AA269" s="16"/>
      <c r="AB269" s="16"/>
      <c r="AD269" s="22" t="str">
        <f t="shared" si="22"/>
        <v/>
      </c>
      <c r="AE269" s="16"/>
      <c r="AF269" s="34"/>
      <c r="AH269" s="22" t="str">
        <f t="shared" si="23"/>
        <v/>
      </c>
      <c r="AI269" s="16"/>
      <c r="AJ269" s="34"/>
      <c r="AK269" s="34"/>
      <c r="AL269" s="34"/>
      <c r="AM269" s="34"/>
      <c r="AN269" s="34"/>
      <c r="AO269" s="34"/>
    </row>
    <row r="270" spans="2:41" x14ac:dyDescent="0.3">
      <c r="B270" s="22" t="str">
        <f t="shared" si="21"/>
        <v/>
      </c>
      <c r="C270" s="16"/>
      <c r="D270" s="23"/>
      <c r="E270" s="23"/>
      <c r="F270" s="16"/>
      <c r="G270" s="16"/>
      <c r="I270" s="16"/>
      <c r="J270" s="16"/>
      <c r="K270" s="16"/>
      <c r="L270" s="16"/>
      <c r="N270" s="85">
        <f t="shared" ref="N270:N333" si="24">C270*E270</f>
        <v>0</v>
      </c>
      <c r="O270" s="85">
        <f t="shared" ref="O270:O333" si="25">MIN(N270,C270*ROUND($O$13,0))</f>
        <v>0</v>
      </c>
      <c r="P270" s="85">
        <f t="shared" ref="P270:P333" si="26">MIN(N270,C270*ROUND($P$13,0))</f>
        <v>0</v>
      </c>
      <c r="V270" s="16"/>
      <c r="W270" s="16"/>
      <c r="AA270" s="16"/>
      <c r="AB270" s="16"/>
      <c r="AD270" s="22" t="str">
        <f t="shared" si="22"/>
        <v/>
      </c>
      <c r="AE270" s="16"/>
      <c r="AF270" s="34"/>
      <c r="AH270" s="22" t="str">
        <f t="shared" si="23"/>
        <v/>
      </c>
      <c r="AI270" s="16"/>
      <c r="AJ270" s="34"/>
      <c r="AK270" s="34"/>
      <c r="AL270" s="34"/>
      <c r="AM270" s="34"/>
      <c r="AN270" s="34"/>
      <c r="AO270" s="34"/>
    </row>
    <row r="271" spans="2:41" x14ac:dyDescent="0.3">
      <c r="B271" s="22" t="str">
        <f t="shared" si="21"/>
        <v/>
      </c>
      <c r="C271" s="16"/>
      <c r="D271" s="23"/>
      <c r="E271" s="23"/>
      <c r="F271" s="16"/>
      <c r="G271" s="16"/>
      <c r="I271" s="16"/>
      <c r="J271" s="16"/>
      <c r="K271" s="16"/>
      <c r="L271" s="16"/>
      <c r="N271" s="85">
        <f t="shared" si="24"/>
        <v>0</v>
      </c>
      <c r="O271" s="85">
        <f t="shared" si="25"/>
        <v>0</v>
      </c>
      <c r="P271" s="85">
        <f t="shared" si="26"/>
        <v>0</v>
      </c>
      <c r="V271" s="16"/>
      <c r="W271" s="16"/>
      <c r="AA271" s="16"/>
      <c r="AB271" s="16"/>
      <c r="AD271" s="22" t="str">
        <f t="shared" si="22"/>
        <v/>
      </c>
      <c r="AE271" s="16"/>
      <c r="AF271" s="34"/>
      <c r="AH271" s="22" t="str">
        <f t="shared" si="23"/>
        <v/>
      </c>
      <c r="AI271" s="16"/>
      <c r="AJ271" s="34"/>
      <c r="AK271" s="34"/>
      <c r="AL271" s="34"/>
      <c r="AM271" s="34"/>
      <c r="AN271" s="34"/>
      <c r="AO271" s="34"/>
    </row>
    <row r="272" spans="2:41" x14ac:dyDescent="0.3">
      <c r="B272" s="22" t="str">
        <f t="shared" si="21"/>
        <v/>
      </c>
      <c r="C272" s="16"/>
      <c r="D272" s="23"/>
      <c r="E272" s="23"/>
      <c r="F272" s="16"/>
      <c r="G272" s="16"/>
      <c r="I272" s="16"/>
      <c r="J272" s="16"/>
      <c r="K272" s="16"/>
      <c r="L272" s="16"/>
      <c r="N272" s="85">
        <f t="shared" si="24"/>
        <v>0</v>
      </c>
      <c r="O272" s="85">
        <f t="shared" si="25"/>
        <v>0</v>
      </c>
      <c r="P272" s="85">
        <f t="shared" si="26"/>
        <v>0</v>
      </c>
      <c r="V272" s="16"/>
      <c r="W272" s="16"/>
      <c r="AA272" s="16"/>
      <c r="AB272" s="16"/>
      <c r="AD272" s="22" t="str">
        <f t="shared" si="22"/>
        <v/>
      </c>
      <c r="AE272" s="16"/>
      <c r="AF272" s="34"/>
      <c r="AH272" s="22" t="str">
        <f t="shared" si="23"/>
        <v/>
      </c>
      <c r="AI272" s="16"/>
      <c r="AJ272" s="34"/>
      <c r="AK272" s="34"/>
      <c r="AL272" s="34"/>
      <c r="AM272" s="34"/>
      <c r="AN272" s="34"/>
      <c r="AO272" s="34"/>
    </row>
    <row r="273" spans="2:41" x14ac:dyDescent="0.3">
      <c r="B273" s="22" t="str">
        <f t="shared" ref="B273:B336" si="27">IF(C273="","",B272+C273)</f>
        <v/>
      </c>
      <c r="C273" s="16"/>
      <c r="D273" s="23"/>
      <c r="E273" s="23"/>
      <c r="F273" s="16"/>
      <c r="G273" s="16"/>
      <c r="I273" s="16"/>
      <c r="J273" s="16"/>
      <c r="K273" s="16"/>
      <c r="L273" s="16"/>
      <c r="N273" s="85">
        <f t="shared" si="24"/>
        <v>0</v>
      </c>
      <c r="O273" s="85">
        <f t="shared" si="25"/>
        <v>0</v>
      </c>
      <c r="P273" s="85">
        <f t="shared" si="26"/>
        <v>0</v>
      </c>
      <c r="V273" s="16"/>
      <c r="W273" s="16"/>
      <c r="AA273" s="16"/>
      <c r="AB273" s="16"/>
      <c r="AD273" s="22" t="str">
        <f t="shared" si="22"/>
        <v/>
      </c>
      <c r="AE273" s="16"/>
      <c r="AF273" s="34"/>
      <c r="AH273" s="22" t="str">
        <f t="shared" si="23"/>
        <v/>
      </c>
      <c r="AI273" s="16"/>
      <c r="AJ273" s="34"/>
      <c r="AK273" s="34"/>
      <c r="AL273" s="34"/>
      <c r="AM273" s="34"/>
      <c r="AN273" s="34"/>
      <c r="AO273" s="34"/>
    </row>
    <row r="274" spans="2:41" x14ac:dyDescent="0.3">
      <c r="B274" s="22" t="str">
        <f t="shared" si="27"/>
        <v/>
      </c>
      <c r="C274" s="16"/>
      <c r="D274" s="23"/>
      <c r="E274" s="23"/>
      <c r="F274" s="16"/>
      <c r="G274" s="16"/>
      <c r="I274" s="16"/>
      <c r="J274" s="16"/>
      <c r="K274" s="16"/>
      <c r="L274" s="16"/>
      <c r="N274" s="85">
        <f t="shared" si="24"/>
        <v>0</v>
      </c>
      <c r="O274" s="85">
        <f t="shared" si="25"/>
        <v>0</v>
      </c>
      <c r="P274" s="85">
        <f t="shared" si="26"/>
        <v>0</v>
      </c>
      <c r="V274" s="16"/>
      <c r="W274" s="16"/>
      <c r="AA274" s="16"/>
      <c r="AB274" s="16"/>
      <c r="AD274" s="22" t="str">
        <f t="shared" si="22"/>
        <v/>
      </c>
      <c r="AE274" s="16"/>
      <c r="AF274" s="34"/>
      <c r="AH274" s="22" t="str">
        <f t="shared" si="23"/>
        <v/>
      </c>
      <c r="AI274" s="16"/>
      <c r="AJ274" s="34"/>
      <c r="AK274" s="34"/>
      <c r="AL274" s="34"/>
      <c r="AM274" s="34"/>
      <c r="AN274" s="34"/>
      <c r="AO274" s="34"/>
    </row>
    <row r="275" spans="2:41" x14ac:dyDescent="0.3">
      <c r="B275" s="22" t="str">
        <f t="shared" si="27"/>
        <v/>
      </c>
      <c r="C275" s="16"/>
      <c r="D275" s="23"/>
      <c r="E275" s="23"/>
      <c r="F275" s="16"/>
      <c r="G275" s="16"/>
      <c r="I275" s="16"/>
      <c r="J275" s="16"/>
      <c r="K275" s="16"/>
      <c r="L275" s="16"/>
      <c r="N275" s="85">
        <f t="shared" si="24"/>
        <v>0</v>
      </c>
      <c r="O275" s="85">
        <f t="shared" si="25"/>
        <v>0</v>
      </c>
      <c r="P275" s="85">
        <f t="shared" si="26"/>
        <v>0</v>
      </c>
      <c r="V275" s="16"/>
      <c r="W275" s="16"/>
      <c r="AA275" s="16"/>
      <c r="AB275" s="16"/>
      <c r="AD275" s="22" t="str">
        <f t="shared" ref="AD275:AD338" si="28">IF(AE275="","",AD274+AE275)</f>
        <v/>
      </c>
      <c r="AE275" s="16"/>
      <c r="AF275" s="34"/>
      <c r="AH275" s="22" t="str">
        <f t="shared" ref="AH275:AH338" si="29">IF(AI275="","",AH274+AI275)</f>
        <v/>
      </c>
      <c r="AI275" s="16"/>
      <c r="AJ275" s="34"/>
      <c r="AK275" s="34"/>
      <c r="AL275" s="34"/>
      <c r="AM275" s="34"/>
      <c r="AN275" s="34"/>
      <c r="AO275" s="34"/>
    </row>
    <row r="276" spans="2:41" x14ac:dyDescent="0.3">
      <c r="B276" s="22" t="str">
        <f t="shared" si="27"/>
        <v/>
      </c>
      <c r="C276" s="16"/>
      <c r="D276" s="23"/>
      <c r="E276" s="23"/>
      <c r="F276" s="16"/>
      <c r="G276" s="16"/>
      <c r="I276" s="16"/>
      <c r="J276" s="16"/>
      <c r="K276" s="16"/>
      <c r="L276" s="16"/>
      <c r="N276" s="85">
        <f t="shared" si="24"/>
        <v>0</v>
      </c>
      <c r="O276" s="85">
        <f t="shared" si="25"/>
        <v>0</v>
      </c>
      <c r="P276" s="85">
        <f t="shared" si="26"/>
        <v>0</v>
      </c>
      <c r="V276" s="16"/>
      <c r="W276" s="16"/>
      <c r="AA276" s="16"/>
      <c r="AB276" s="16"/>
      <c r="AD276" s="22" t="str">
        <f t="shared" si="28"/>
        <v/>
      </c>
      <c r="AE276" s="16"/>
      <c r="AF276" s="34"/>
      <c r="AH276" s="22" t="str">
        <f t="shared" si="29"/>
        <v/>
      </c>
      <c r="AI276" s="16"/>
      <c r="AJ276" s="34"/>
      <c r="AK276" s="34"/>
      <c r="AL276" s="34"/>
      <c r="AM276" s="34"/>
      <c r="AN276" s="34"/>
      <c r="AO276" s="34"/>
    </row>
    <row r="277" spans="2:41" x14ac:dyDescent="0.3">
      <c r="B277" s="22" t="str">
        <f t="shared" si="27"/>
        <v/>
      </c>
      <c r="C277" s="16"/>
      <c r="D277" s="23"/>
      <c r="E277" s="23"/>
      <c r="F277" s="16"/>
      <c r="G277" s="16"/>
      <c r="I277" s="16"/>
      <c r="J277" s="16"/>
      <c r="K277" s="16"/>
      <c r="L277" s="16"/>
      <c r="N277" s="85">
        <f t="shared" si="24"/>
        <v>0</v>
      </c>
      <c r="O277" s="85">
        <f t="shared" si="25"/>
        <v>0</v>
      </c>
      <c r="P277" s="85">
        <f t="shared" si="26"/>
        <v>0</v>
      </c>
      <c r="V277" s="16"/>
      <c r="W277" s="16"/>
      <c r="AA277" s="16"/>
      <c r="AB277" s="16"/>
      <c r="AD277" s="22" t="str">
        <f t="shared" si="28"/>
        <v/>
      </c>
      <c r="AE277" s="16"/>
      <c r="AF277" s="34"/>
      <c r="AH277" s="22" t="str">
        <f t="shared" si="29"/>
        <v/>
      </c>
      <c r="AI277" s="16"/>
      <c r="AJ277" s="34"/>
      <c r="AK277" s="34"/>
      <c r="AL277" s="34"/>
      <c r="AM277" s="34"/>
      <c r="AN277" s="34"/>
      <c r="AO277" s="34"/>
    </row>
    <row r="278" spans="2:41" x14ac:dyDescent="0.3">
      <c r="B278" s="22" t="str">
        <f t="shared" si="27"/>
        <v/>
      </c>
      <c r="C278" s="16"/>
      <c r="D278" s="23"/>
      <c r="E278" s="23"/>
      <c r="F278" s="16"/>
      <c r="G278" s="16"/>
      <c r="I278" s="16"/>
      <c r="J278" s="16"/>
      <c r="K278" s="16"/>
      <c r="L278" s="16"/>
      <c r="N278" s="85">
        <f t="shared" si="24"/>
        <v>0</v>
      </c>
      <c r="O278" s="85">
        <f t="shared" si="25"/>
        <v>0</v>
      </c>
      <c r="P278" s="85">
        <f t="shared" si="26"/>
        <v>0</v>
      </c>
      <c r="V278" s="16"/>
      <c r="W278" s="16"/>
      <c r="AA278" s="16"/>
      <c r="AB278" s="16"/>
      <c r="AD278" s="22" t="str">
        <f t="shared" si="28"/>
        <v/>
      </c>
      <c r="AE278" s="16"/>
      <c r="AF278" s="34"/>
      <c r="AH278" s="22" t="str">
        <f t="shared" si="29"/>
        <v/>
      </c>
      <c r="AI278" s="16"/>
      <c r="AJ278" s="34"/>
      <c r="AK278" s="34"/>
      <c r="AL278" s="34"/>
      <c r="AM278" s="34"/>
      <c r="AN278" s="34"/>
      <c r="AO278" s="34"/>
    </row>
    <row r="279" spans="2:41" x14ac:dyDescent="0.3">
      <c r="B279" s="22" t="str">
        <f t="shared" si="27"/>
        <v/>
      </c>
      <c r="C279" s="16"/>
      <c r="D279" s="23"/>
      <c r="E279" s="23"/>
      <c r="F279" s="16"/>
      <c r="G279" s="16"/>
      <c r="I279" s="16"/>
      <c r="J279" s="16"/>
      <c r="K279" s="16"/>
      <c r="L279" s="16"/>
      <c r="N279" s="85">
        <f t="shared" si="24"/>
        <v>0</v>
      </c>
      <c r="O279" s="85">
        <f t="shared" si="25"/>
        <v>0</v>
      </c>
      <c r="P279" s="85">
        <f t="shared" si="26"/>
        <v>0</v>
      </c>
      <c r="V279" s="16"/>
      <c r="W279" s="16"/>
      <c r="AA279" s="16"/>
      <c r="AB279" s="16"/>
      <c r="AD279" s="22" t="str">
        <f t="shared" si="28"/>
        <v/>
      </c>
      <c r="AE279" s="16"/>
      <c r="AF279" s="34"/>
      <c r="AH279" s="22" t="str">
        <f t="shared" si="29"/>
        <v/>
      </c>
      <c r="AI279" s="16"/>
      <c r="AJ279" s="34"/>
      <c r="AK279" s="34"/>
      <c r="AL279" s="34"/>
      <c r="AM279" s="34"/>
      <c r="AN279" s="34"/>
      <c r="AO279" s="34"/>
    </row>
    <row r="280" spans="2:41" x14ac:dyDescent="0.3">
      <c r="B280" s="22" t="str">
        <f t="shared" si="27"/>
        <v/>
      </c>
      <c r="C280" s="16"/>
      <c r="D280" s="23"/>
      <c r="E280" s="23"/>
      <c r="F280" s="16"/>
      <c r="G280" s="16"/>
      <c r="I280" s="16"/>
      <c r="J280" s="16"/>
      <c r="K280" s="16"/>
      <c r="L280" s="16"/>
      <c r="N280" s="85">
        <f t="shared" si="24"/>
        <v>0</v>
      </c>
      <c r="O280" s="85">
        <f t="shared" si="25"/>
        <v>0</v>
      </c>
      <c r="P280" s="85">
        <f t="shared" si="26"/>
        <v>0</v>
      </c>
      <c r="V280" s="16"/>
      <c r="W280" s="16"/>
      <c r="AA280" s="16"/>
      <c r="AB280" s="16"/>
      <c r="AD280" s="22" t="str">
        <f t="shared" si="28"/>
        <v/>
      </c>
      <c r="AE280" s="16"/>
      <c r="AF280" s="34"/>
      <c r="AH280" s="22" t="str">
        <f t="shared" si="29"/>
        <v/>
      </c>
      <c r="AI280" s="16"/>
      <c r="AJ280" s="34"/>
      <c r="AK280" s="34"/>
      <c r="AL280" s="34"/>
      <c r="AM280" s="34"/>
      <c r="AN280" s="34"/>
      <c r="AO280" s="34"/>
    </row>
    <row r="281" spans="2:41" x14ac:dyDescent="0.3">
      <c r="B281" s="22" t="str">
        <f t="shared" si="27"/>
        <v/>
      </c>
      <c r="C281" s="16"/>
      <c r="D281" s="23"/>
      <c r="E281" s="23"/>
      <c r="F281" s="16"/>
      <c r="G281" s="16"/>
      <c r="I281" s="16"/>
      <c r="J281" s="16"/>
      <c r="K281" s="16"/>
      <c r="L281" s="16"/>
      <c r="N281" s="85">
        <f t="shared" si="24"/>
        <v>0</v>
      </c>
      <c r="O281" s="85">
        <f t="shared" si="25"/>
        <v>0</v>
      </c>
      <c r="P281" s="85">
        <f t="shared" si="26"/>
        <v>0</v>
      </c>
      <c r="V281" s="16"/>
      <c r="W281" s="16"/>
      <c r="AA281" s="16"/>
      <c r="AB281" s="16"/>
      <c r="AD281" s="22" t="str">
        <f t="shared" si="28"/>
        <v/>
      </c>
      <c r="AE281" s="16"/>
      <c r="AF281" s="34"/>
      <c r="AH281" s="22" t="str">
        <f t="shared" si="29"/>
        <v/>
      </c>
      <c r="AI281" s="16"/>
      <c r="AJ281" s="34"/>
      <c r="AK281" s="34"/>
      <c r="AL281" s="34"/>
      <c r="AM281" s="34"/>
      <c r="AN281" s="34"/>
      <c r="AO281" s="34"/>
    </row>
    <row r="282" spans="2:41" x14ac:dyDescent="0.3">
      <c r="B282" s="22" t="str">
        <f t="shared" si="27"/>
        <v/>
      </c>
      <c r="C282" s="16"/>
      <c r="D282" s="23"/>
      <c r="E282" s="23"/>
      <c r="F282" s="16"/>
      <c r="G282" s="16"/>
      <c r="I282" s="16"/>
      <c r="J282" s="16"/>
      <c r="K282" s="16"/>
      <c r="L282" s="16"/>
      <c r="N282" s="85">
        <f t="shared" si="24"/>
        <v>0</v>
      </c>
      <c r="O282" s="85">
        <f t="shared" si="25"/>
        <v>0</v>
      </c>
      <c r="P282" s="85">
        <f t="shared" si="26"/>
        <v>0</v>
      </c>
      <c r="V282" s="16"/>
      <c r="W282" s="16"/>
      <c r="AA282" s="16"/>
      <c r="AB282" s="16"/>
      <c r="AD282" s="22" t="str">
        <f t="shared" si="28"/>
        <v/>
      </c>
      <c r="AE282" s="16"/>
      <c r="AF282" s="34"/>
      <c r="AH282" s="22" t="str">
        <f t="shared" si="29"/>
        <v/>
      </c>
      <c r="AI282" s="16"/>
      <c r="AJ282" s="34"/>
      <c r="AK282" s="34"/>
      <c r="AL282" s="34"/>
      <c r="AM282" s="34"/>
      <c r="AN282" s="34"/>
      <c r="AO282" s="34"/>
    </row>
    <row r="283" spans="2:41" x14ac:dyDescent="0.3">
      <c r="B283" s="22" t="str">
        <f t="shared" si="27"/>
        <v/>
      </c>
      <c r="C283" s="16"/>
      <c r="D283" s="23"/>
      <c r="E283" s="23"/>
      <c r="F283" s="16"/>
      <c r="G283" s="16"/>
      <c r="I283" s="16"/>
      <c r="J283" s="16"/>
      <c r="K283" s="16"/>
      <c r="L283" s="16"/>
      <c r="N283" s="85">
        <f t="shared" si="24"/>
        <v>0</v>
      </c>
      <c r="O283" s="85">
        <f t="shared" si="25"/>
        <v>0</v>
      </c>
      <c r="P283" s="85">
        <f t="shared" si="26"/>
        <v>0</v>
      </c>
      <c r="V283" s="16"/>
      <c r="W283" s="16"/>
      <c r="AA283" s="16"/>
      <c r="AB283" s="16"/>
      <c r="AD283" s="22" t="str">
        <f t="shared" si="28"/>
        <v/>
      </c>
      <c r="AE283" s="16"/>
      <c r="AF283" s="34"/>
      <c r="AH283" s="22" t="str">
        <f t="shared" si="29"/>
        <v/>
      </c>
      <c r="AI283" s="16"/>
      <c r="AJ283" s="34"/>
      <c r="AK283" s="34"/>
      <c r="AL283" s="34"/>
      <c r="AM283" s="34"/>
      <c r="AN283" s="34"/>
      <c r="AO283" s="34"/>
    </row>
    <row r="284" spans="2:41" x14ac:dyDescent="0.3">
      <c r="B284" s="22" t="str">
        <f t="shared" si="27"/>
        <v/>
      </c>
      <c r="C284" s="16"/>
      <c r="D284" s="23"/>
      <c r="E284" s="23"/>
      <c r="F284" s="16"/>
      <c r="G284" s="16"/>
      <c r="I284" s="16"/>
      <c r="J284" s="16"/>
      <c r="K284" s="16"/>
      <c r="L284" s="16"/>
      <c r="N284" s="85">
        <f t="shared" si="24"/>
        <v>0</v>
      </c>
      <c r="O284" s="85">
        <f t="shared" si="25"/>
        <v>0</v>
      </c>
      <c r="P284" s="85">
        <f t="shared" si="26"/>
        <v>0</v>
      </c>
      <c r="V284" s="16"/>
      <c r="W284" s="16"/>
      <c r="AA284" s="16"/>
      <c r="AB284" s="16"/>
      <c r="AD284" s="22" t="str">
        <f t="shared" si="28"/>
        <v/>
      </c>
      <c r="AE284" s="16"/>
      <c r="AF284" s="34"/>
      <c r="AH284" s="22" t="str">
        <f t="shared" si="29"/>
        <v/>
      </c>
      <c r="AI284" s="16"/>
      <c r="AJ284" s="34"/>
      <c r="AK284" s="34"/>
      <c r="AL284" s="34"/>
      <c r="AM284" s="34"/>
      <c r="AN284" s="34"/>
      <c r="AO284" s="34"/>
    </row>
    <row r="285" spans="2:41" x14ac:dyDescent="0.3">
      <c r="B285" s="22" t="str">
        <f t="shared" si="27"/>
        <v/>
      </c>
      <c r="C285" s="16"/>
      <c r="D285" s="23"/>
      <c r="E285" s="23"/>
      <c r="F285" s="16"/>
      <c r="G285" s="16"/>
      <c r="I285" s="16"/>
      <c r="J285" s="16"/>
      <c r="K285" s="16"/>
      <c r="L285" s="16"/>
      <c r="N285" s="85">
        <f t="shared" si="24"/>
        <v>0</v>
      </c>
      <c r="O285" s="85">
        <f t="shared" si="25"/>
        <v>0</v>
      </c>
      <c r="P285" s="85">
        <f t="shared" si="26"/>
        <v>0</v>
      </c>
      <c r="V285" s="16"/>
      <c r="W285" s="16"/>
      <c r="AA285" s="16"/>
      <c r="AB285" s="16"/>
      <c r="AD285" s="22" t="str">
        <f t="shared" si="28"/>
        <v/>
      </c>
      <c r="AE285" s="16"/>
      <c r="AF285" s="34"/>
      <c r="AH285" s="22" t="str">
        <f t="shared" si="29"/>
        <v/>
      </c>
      <c r="AI285" s="16"/>
      <c r="AJ285" s="34"/>
      <c r="AK285" s="34"/>
      <c r="AL285" s="34"/>
      <c r="AM285" s="34"/>
      <c r="AN285" s="34"/>
      <c r="AO285" s="34"/>
    </row>
    <row r="286" spans="2:41" x14ac:dyDescent="0.3">
      <c r="B286" s="22" t="str">
        <f t="shared" si="27"/>
        <v/>
      </c>
      <c r="C286" s="16"/>
      <c r="D286" s="23"/>
      <c r="E286" s="23"/>
      <c r="F286" s="16"/>
      <c r="G286" s="16"/>
      <c r="I286" s="16"/>
      <c r="J286" s="16"/>
      <c r="K286" s="16"/>
      <c r="L286" s="16"/>
      <c r="N286" s="85">
        <f t="shared" si="24"/>
        <v>0</v>
      </c>
      <c r="O286" s="85">
        <f t="shared" si="25"/>
        <v>0</v>
      </c>
      <c r="P286" s="85">
        <f t="shared" si="26"/>
        <v>0</v>
      </c>
      <c r="V286" s="16"/>
      <c r="W286" s="16"/>
      <c r="AA286" s="16"/>
      <c r="AB286" s="16"/>
      <c r="AD286" s="22" t="str">
        <f t="shared" si="28"/>
        <v/>
      </c>
      <c r="AE286" s="16"/>
      <c r="AF286" s="34"/>
      <c r="AH286" s="22" t="str">
        <f t="shared" si="29"/>
        <v/>
      </c>
      <c r="AI286" s="16"/>
      <c r="AJ286" s="34"/>
      <c r="AK286" s="34"/>
      <c r="AL286" s="34"/>
      <c r="AM286" s="34"/>
      <c r="AN286" s="34"/>
      <c r="AO286" s="34"/>
    </row>
    <row r="287" spans="2:41" x14ac:dyDescent="0.3">
      <c r="B287" s="22" t="str">
        <f t="shared" si="27"/>
        <v/>
      </c>
      <c r="C287" s="16"/>
      <c r="D287" s="23"/>
      <c r="E287" s="23"/>
      <c r="F287" s="16"/>
      <c r="G287" s="16"/>
      <c r="I287" s="16"/>
      <c r="J287" s="16"/>
      <c r="K287" s="16"/>
      <c r="L287" s="16"/>
      <c r="N287" s="85">
        <f t="shared" si="24"/>
        <v>0</v>
      </c>
      <c r="O287" s="85">
        <f t="shared" si="25"/>
        <v>0</v>
      </c>
      <c r="P287" s="85">
        <f t="shared" si="26"/>
        <v>0</v>
      </c>
      <c r="V287" s="16"/>
      <c r="W287" s="16"/>
      <c r="AA287" s="16"/>
      <c r="AB287" s="16"/>
      <c r="AD287" s="22" t="str">
        <f t="shared" si="28"/>
        <v/>
      </c>
      <c r="AE287" s="16"/>
      <c r="AF287" s="34"/>
      <c r="AH287" s="22" t="str">
        <f t="shared" si="29"/>
        <v/>
      </c>
      <c r="AI287" s="16"/>
      <c r="AJ287" s="34"/>
      <c r="AK287" s="34"/>
      <c r="AL287" s="34"/>
      <c r="AM287" s="34"/>
      <c r="AN287" s="34"/>
      <c r="AO287" s="34"/>
    </row>
    <row r="288" spans="2:41" x14ac:dyDescent="0.3">
      <c r="B288" s="22" t="str">
        <f t="shared" si="27"/>
        <v/>
      </c>
      <c r="C288" s="16"/>
      <c r="D288" s="23"/>
      <c r="E288" s="23"/>
      <c r="F288" s="16"/>
      <c r="G288" s="16"/>
      <c r="I288" s="16"/>
      <c r="J288" s="16"/>
      <c r="K288" s="16"/>
      <c r="L288" s="16"/>
      <c r="N288" s="85">
        <f t="shared" si="24"/>
        <v>0</v>
      </c>
      <c r="O288" s="85">
        <f t="shared" si="25"/>
        <v>0</v>
      </c>
      <c r="P288" s="85">
        <f t="shared" si="26"/>
        <v>0</v>
      </c>
      <c r="V288" s="16"/>
      <c r="W288" s="16"/>
      <c r="AA288" s="16"/>
      <c r="AB288" s="16"/>
      <c r="AD288" s="22" t="str">
        <f t="shared" si="28"/>
        <v/>
      </c>
      <c r="AE288" s="16"/>
      <c r="AF288" s="34"/>
      <c r="AH288" s="22" t="str">
        <f t="shared" si="29"/>
        <v/>
      </c>
      <c r="AI288" s="16"/>
      <c r="AJ288" s="34"/>
      <c r="AK288" s="34"/>
      <c r="AL288" s="34"/>
      <c r="AM288" s="34"/>
      <c r="AN288" s="34"/>
      <c r="AO288" s="34"/>
    </row>
    <row r="289" spans="2:41" x14ac:dyDescent="0.3">
      <c r="B289" s="22" t="str">
        <f t="shared" si="27"/>
        <v/>
      </c>
      <c r="C289" s="16"/>
      <c r="D289" s="23"/>
      <c r="E289" s="23"/>
      <c r="F289" s="16"/>
      <c r="G289" s="16"/>
      <c r="I289" s="16"/>
      <c r="J289" s="16"/>
      <c r="K289" s="16"/>
      <c r="L289" s="16"/>
      <c r="N289" s="85">
        <f t="shared" si="24"/>
        <v>0</v>
      </c>
      <c r="O289" s="85">
        <f t="shared" si="25"/>
        <v>0</v>
      </c>
      <c r="P289" s="85">
        <f t="shared" si="26"/>
        <v>0</v>
      </c>
      <c r="V289" s="16"/>
      <c r="W289" s="16"/>
      <c r="AA289" s="16"/>
      <c r="AB289" s="16"/>
      <c r="AD289" s="22" t="str">
        <f t="shared" si="28"/>
        <v/>
      </c>
      <c r="AE289" s="16"/>
      <c r="AF289" s="34"/>
      <c r="AH289" s="22" t="str">
        <f t="shared" si="29"/>
        <v/>
      </c>
      <c r="AI289" s="16"/>
      <c r="AJ289" s="34"/>
      <c r="AK289" s="34"/>
      <c r="AL289" s="34"/>
      <c r="AM289" s="34"/>
      <c r="AN289" s="34"/>
      <c r="AO289" s="34"/>
    </row>
    <row r="290" spans="2:41" x14ac:dyDescent="0.3">
      <c r="B290" s="22" t="str">
        <f t="shared" si="27"/>
        <v/>
      </c>
      <c r="C290" s="16"/>
      <c r="D290" s="23"/>
      <c r="E290" s="23"/>
      <c r="F290" s="16"/>
      <c r="G290" s="16"/>
      <c r="I290" s="16"/>
      <c r="J290" s="16"/>
      <c r="K290" s="16"/>
      <c r="L290" s="16"/>
      <c r="N290" s="85">
        <f t="shared" si="24"/>
        <v>0</v>
      </c>
      <c r="O290" s="85">
        <f t="shared" si="25"/>
        <v>0</v>
      </c>
      <c r="P290" s="85">
        <f t="shared" si="26"/>
        <v>0</v>
      </c>
      <c r="V290" s="16"/>
      <c r="W290" s="16"/>
      <c r="AA290" s="16"/>
      <c r="AB290" s="16"/>
      <c r="AD290" s="22" t="str">
        <f t="shared" si="28"/>
        <v/>
      </c>
      <c r="AE290" s="16"/>
      <c r="AF290" s="34"/>
      <c r="AH290" s="22" t="str">
        <f t="shared" si="29"/>
        <v/>
      </c>
      <c r="AI290" s="16"/>
      <c r="AJ290" s="34"/>
      <c r="AK290" s="34"/>
      <c r="AL290" s="34"/>
      <c r="AM290" s="34"/>
      <c r="AN290" s="34"/>
      <c r="AO290" s="34"/>
    </row>
    <row r="291" spans="2:41" x14ac:dyDescent="0.3">
      <c r="B291" s="22" t="str">
        <f t="shared" si="27"/>
        <v/>
      </c>
      <c r="C291" s="16"/>
      <c r="D291" s="23"/>
      <c r="E291" s="23"/>
      <c r="F291" s="16"/>
      <c r="G291" s="16"/>
      <c r="I291" s="16"/>
      <c r="J291" s="16"/>
      <c r="K291" s="16"/>
      <c r="L291" s="16"/>
      <c r="N291" s="85">
        <f t="shared" si="24"/>
        <v>0</v>
      </c>
      <c r="O291" s="85">
        <f t="shared" si="25"/>
        <v>0</v>
      </c>
      <c r="P291" s="85">
        <f t="shared" si="26"/>
        <v>0</v>
      </c>
      <c r="V291" s="16"/>
      <c r="W291" s="16"/>
      <c r="AA291" s="16"/>
      <c r="AB291" s="16"/>
      <c r="AD291" s="22" t="str">
        <f t="shared" si="28"/>
        <v/>
      </c>
      <c r="AE291" s="16"/>
      <c r="AF291" s="34"/>
      <c r="AH291" s="22" t="str">
        <f t="shared" si="29"/>
        <v/>
      </c>
      <c r="AI291" s="16"/>
      <c r="AJ291" s="34"/>
      <c r="AK291" s="34"/>
      <c r="AL291" s="34"/>
      <c r="AM291" s="34"/>
      <c r="AN291" s="34"/>
      <c r="AO291" s="34"/>
    </row>
    <row r="292" spans="2:41" x14ac:dyDescent="0.3">
      <c r="B292" s="22" t="str">
        <f t="shared" si="27"/>
        <v/>
      </c>
      <c r="C292" s="16"/>
      <c r="D292" s="23"/>
      <c r="E292" s="23"/>
      <c r="F292" s="16"/>
      <c r="G292" s="16"/>
      <c r="I292" s="16"/>
      <c r="J292" s="16"/>
      <c r="K292" s="16"/>
      <c r="L292" s="16"/>
      <c r="N292" s="85">
        <f t="shared" si="24"/>
        <v>0</v>
      </c>
      <c r="O292" s="85">
        <f t="shared" si="25"/>
        <v>0</v>
      </c>
      <c r="P292" s="85">
        <f t="shared" si="26"/>
        <v>0</v>
      </c>
      <c r="V292" s="16"/>
      <c r="W292" s="16"/>
      <c r="AA292" s="16"/>
      <c r="AB292" s="16"/>
      <c r="AD292" s="22" t="str">
        <f t="shared" si="28"/>
        <v/>
      </c>
      <c r="AE292" s="16"/>
      <c r="AF292" s="34"/>
      <c r="AH292" s="22" t="str">
        <f t="shared" si="29"/>
        <v/>
      </c>
      <c r="AI292" s="16"/>
      <c r="AJ292" s="34"/>
      <c r="AK292" s="34"/>
      <c r="AL292" s="34"/>
      <c r="AM292" s="34"/>
      <c r="AN292" s="34"/>
      <c r="AO292" s="34"/>
    </row>
    <row r="293" spans="2:41" x14ac:dyDescent="0.3">
      <c r="B293" s="22" t="str">
        <f t="shared" si="27"/>
        <v/>
      </c>
      <c r="C293" s="16"/>
      <c r="D293" s="23"/>
      <c r="E293" s="23"/>
      <c r="F293" s="16"/>
      <c r="G293" s="16"/>
      <c r="I293" s="16"/>
      <c r="J293" s="16"/>
      <c r="K293" s="16"/>
      <c r="L293" s="16"/>
      <c r="N293" s="85">
        <f t="shared" si="24"/>
        <v>0</v>
      </c>
      <c r="O293" s="85">
        <f t="shared" si="25"/>
        <v>0</v>
      </c>
      <c r="P293" s="85">
        <f t="shared" si="26"/>
        <v>0</v>
      </c>
      <c r="V293" s="16"/>
      <c r="W293" s="16"/>
      <c r="AA293" s="16"/>
      <c r="AB293" s="16"/>
      <c r="AD293" s="22" t="str">
        <f t="shared" si="28"/>
        <v/>
      </c>
      <c r="AE293" s="16"/>
      <c r="AF293" s="34"/>
      <c r="AH293" s="22" t="str">
        <f t="shared" si="29"/>
        <v/>
      </c>
      <c r="AI293" s="16"/>
      <c r="AJ293" s="34"/>
      <c r="AK293" s="34"/>
      <c r="AL293" s="34"/>
      <c r="AM293" s="34"/>
      <c r="AN293" s="34"/>
      <c r="AO293" s="34"/>
    </row>
    <row r="294" spans="2:41" x14ac:dyDescent="0.3">
      <c r="B294" s="22" t="str">
        <f t="shared" si="27"/>
        <v/>
      </c>
      <c r="C294" s="16"/>
      <c r="D294" s="23"/>
      <c r="E294" s="23"/>
      <c r="F294" s="16"/>
      <c r="G294" s="16"/>
      <c r="I294" s="16"/>
      <c r="J294" s="16"/>
      <c r="K294" s="16"/>
      <c r="L294" s="16"/>
      <c r="N294" s="85">
        <f t="shared" si="24"/>
        <v>0</v>
      </c>
      <c r="O294" s="85">
        <f t="shared" si="25"/>
        <v>0</v>
      </c>
      <c r="P294" s="85">
        <f t="shared" si="26"/>
        <v>0</v>
      </c>
      <c r="V294" s="16"/>
      <c r="W294" s="16"/>
      <c r="AA294" s="16"/>
      <c r="AB294" s="16"/>
      <c r="AD294" s="22" t="str">
        <f t="shared" si="28"/>
        <v/>
      </c>
      <c r="AE294" s="16"/>
      <c r="AF294" s="34"/>
      <c r="AH294" s="22" t="str">
        <f t="shared" si="29"/>
        <v/>
      </c>
      <c r="AI294" s="16"/>
      <c r="AJ294" s="34"/>
      <c r="AK294" s="34"/>
      <c r="AL294" s="34"/>
      <c r="AM294" s="34"/>
      <c r="AN294" s="34"/>
      <c r="AO294" s="34"/>
    </row>
    <row r="295" spans="2:41" x14ac:dyDescent="0.3">
      <c r="B295" s="22" t="str">
        <f t="shared" si="27"/>
        <v/>
      </c>
      <c r="C295" s="16"/>
      <c r="D295" s="23"/>
      <c r="E295" s="23"/>
      <c r="F295" s="16"/>
      <c r="G295" s="16"/>
      <c r="I295" s="16"/>
      <c r="J295" s="16"/>
      <c r="K295" s="16"/>
      <c r="L295" s="16"/>
      <c r="N295" s="85">
        <f t="shared" si="24"/>
        <v>0</v>
      </c>
      <c r="O295" s="85">
        <f t="shared" si="25"/>
        <v>0</v>
      </c>
      <c r="P295" s="85">
        <f t="shared" si="26"/>
        <v>0</v>
      </c>
      <c r="V295" s="16"/>
      <c r="W295" s="16"/>
      <c r="AA295" s="16"/>
      <c r="AB295" s="16"/>
      <c r="AD295" s="22" t="str">
        <f t="shared" si="28"/>
        <v/>
      </c>
      <c r="AE295" s="16"/>
      <c r="AF295" s="34"/>
      <c r="AH295" s="22" t="str">
        <f t="shared" si="29"/>
        <v/>
      </c>
      <c r="AI295" s="16"/>
      <c r="AJ295" s="34"/>
      <c r="AK295" s="34"/>
      <c r="AL295" s="34"/>
      <c r="AM295" s="34"/>
      <c r="AN295" s="34"/>
      <c r="AO295" s="34"/>
    </row>
    <row r="296" spans="2:41" x14ac:dyDescent="0.3">
      <c r="B296" s="22" t="str">
        <f t="shared" si="27"/>
        <v/>
      </c>
      <c r="C296" s="16"/>
      <c r="D296" s="23"/>
      <c r="E296" s="23"/>
      <c r="F296" s="16"/>
      <c r="G296" s="16"/>
      <c r="I296" s="16"/>
      <c r="J296" s="16"/>
      <c r="K296" s="16"/>
      <c r="L296" s="16"/>
      <c r="N296" s="85">
        <f t="shared" si="24"/>
        <v>0</v>
      </c>
      <c r="O296" s="85">
        <f t="shared" si="25"/>
        <v>0</v>
      </c>
      <c r="P296" s="85">
        <f t="shared" si="26"/>
        <v>0</v>
      </c>
      <c r="V296" s="16"/>
      <c r="W296" s="16"/>
      <c r="AA296" s="16"/>
      <c r="AB296" s="16"/>
      <c r="AD296" s="22" t="str">
        <f t="shared" si="28"/>
        <v/>
      </c>
      <c r="AE296" s="16"/>
      <c r="AF296" s="34"/>
      <c r="AH296" s="22" t="str">
        <f t="shared" si="29"/>
        <v/>
      </c>
      <c r="AI296" s="16"/>
      <c r="AJ296" s="34"/>
      <c r="AK296" s="34"/>
      <c r="AL296" s="34"/>
      <c r="AM296" s="34"/>
      <c r="AN296" s="34"/>
      <c r="AO296" s="34"/>
    </row>
    <row r="297" spans="2:41" x14ac:dyDescent="0.3">
      <c r="B297" s="22" t="str">
        <f t="shared" si="27"/>
        <v/>
      </c>
      <c r="C297" s="16"/>
      <c r="D297" s="23"/>
      <c r="E297" s="23"/>
      <c r="F297" s="16"/>
      <c r="G297" s="16"/>
      <c r="I297" s="16"/>
      <c r="J297" s="16"/>
      <c r="K297" s="16"/>
      <c r="L297" s="16"/>
      <c r="N297" s="85">
        <f t="shared" si="24"/>
        <v>0</v>
      </c>
      <c r="O297" s="85">
        <f t="shared" si="25"/>
        <v>0</v>
      </c>
      <c r="P297" s="85">
        <f t="shared" si="26"/>
        <v>0</v>
      </c>
      <c r="V297" s="16"/>
      <c r="W297" s="16"/>
      <c r="AA297" s="16"/>
      <c r="AB297" s="16"/>
      <c r="AD297" s="22" t="str">
        <f t="shared" si="28"/>
        <v/>
      </c>
      <c r="AE297" s="16"/>
      <c r="AF297" s="34"/>
      <c r="AH297" s="22" t="str">
        <f t="shared" si="29"/>
        <v/>
      </c>
      <c r="AI297" s="16"/>
      <c r="AJ297" s="34"/>
      <c r="AK297" s="34"/>
      <c r="AL297" s="34"/>
      <c r="AM297" s="34"/>
      <c r="AN297" s="34"/>
      <c r="AO297" s="34"/>
    </row>
    <row r="298" spans="2:41" x14ac:dyDescent="0.3">
      <c r="B298" s="22" t="str">
        <f t="shared" si="27"/>
        <v/>
      </c>
      <c r="C298" s="16"/>
      <c r="D298" s="23"/>
      <c r="E298" s="23"/>
      <c r="F298" s="16"/>
      <c r="G298" s="16"/>
      <c r="I298" s="16"/>
      <c r="J298" s="16"/>
      <c r="K298" s="16"/>
      <c r="L298" s="16"/>
      <c r="N298" s="85">
        <f t="shared" si="24"/>
        <v>0</v>
      </c>
      <c r="O298" s="85">
        <f t="shared" si="25"/>
        <v>0</v>
      </c>
      <c r="P298" s="85">
        <f t="shared" si="26"/>
        <v>0</v>
      </c>
      <c r="V298" s="16"/>
      <c r="W298" s="16"/>
      <c r="AA298" s="16"/>
      <c r="AB298" s="16"/>
      <c r="AD298" s="22" t="str">
        <f t="shared" si="28"/>
        <v/>
      </c>
      <c r="AE298" s="16"/>
      <c r="AF298" s="34"/>
      <c r="AH298" s="22" t="str">
        <f t="shared" si="29"/>
        <v/>
      </c>
      <c r="AI298" s="16"/>
      <c r="AJ298" s="34"/>
      <c r="AK298" s="34"/>
      <c r="AL298" s="34"/>
      <c r="AM298" s="34"/>
      <c r="AN298" s="34"/>
      <c r="AO298" s="34"/>
    </row>
    <row r="299" spans="2:41" x14ac:dyDescent="0.3">
      <c r="B299" s="22" t="str">
        <f t="shared" si="27"/>
        <v/>
      </c>
      <c r="C299" s="16"/>
      <c r="D299" s="23"/>
      <c r="E299" s="23"/>
      <c r="F299" s="16"/>
      <c r="G299" s="16"/>
      <c r="I299" s="16"/>
      <c r="J299" s="16"/>
      <c r="K299" s="16"/>
      <c r="L299" s="16"/>
      <c r="N299" s="85">
        <f t="shared" si="24"/>
        <v>0</v>
      </c>
      <c r="O299" s="85">
        <f t="shared" si="25"/>
        <v>0</v>
      </c>
      <c r="P299" s="85">
        <f t="shared" si="26"/>
        <v>0</v>
      </c>
      <c r="V299" s="16"/>
      <c r="W299" s="16"/>
      <c r="AA299" s="16"/>
      <c r="AB299" s="16"/>
      <c r="AD299" s="22" t="str">
        <f t="shared" si="28"/>
        <v/>
      </c>
      <c r="AE299" s="16"/>
      <c r="AF299" s="34"/>
      <c r="AH299" s="22" t="str">
        <f t="shared" si="29"/>
        <v/>
      </c>
      <c r="AI299" s="16"/>
      <c r="AJ299" s="34"/>
      <c r="AK299" s="34"/>
      <c r="AL299" s="34"/>
      <c r="AM299" s="34"/>
      <c r="AN299" s="34"/>
      <c r="AO299" s="34"/>
    </row>
    <row r="300" spans="2:41" x14ac:dyDescent="0.3">
      <c r="B300" s="22" t="str">
        <f t="shared" si="27"/>
        <v/>
      </c>
      <c r="C300" s="16"/>
      <c r="D300" s="23"/>
      <c r="E300" s="23"/>
      <c r="F300" s="16"/>
      <c r="G300" s="16"/>
      <c r="I300" s="16"/>
      <c r="J300" s="16"/>
      <c r="K300" s="16"/>
      <c r="L300" s="16"/>
      <c r="N300" s="85">
        <f t="shared" si="24"/>
        <v>0</v>
      </c>
      <c r="O300" s="85">
        <f t="shared" si="25"/>
        <v>0</v>
      </c>
      <c r="P300" s="85">
        <f t="shared" si="26"/>
        <v>0</v>
      </c>
      <c r="V300" s="16"/>
      <c r="W300" s="16"/>
      <c r="AA300" s="16"/>
      <c r="AB300" s="16"/>
      <c r="AD300" s="22" t="str">
        <f t="shared" si="28"/>
        <v/>
      </c>
      <c r="AE300" s="16"/>
      <c r="AF300" s="34"/>
      <c r="AH300" s="22" t="str">
        <f t="shared" si="29"/>
        <v/>
      </c>
      <c r="AI300" s="16"/>
      <c r="AJ300" s="34"/>
      <c r="AK300" s="34"/>
      <c r="AL300" s="34"/>
      <c r="AM300" s="34"/>
      <c r="AN300" s="34"/>
      <c r="AO300" s="34"/>
    </row>
    <row r="301" spans="2:41" x14ac:dyDescent="0.3">
      <c r="B301" s="22" t="str">
        <f t="shared" si="27"/>
        <v/>
      </c>
      <c r="C301" s="16"/>
      <c r="D301" s="23"/>
      <c r="E301" s="23"/>
      <c r="F301" s="16"/>
      <c r="G301" s="16"/>
      <c r="I301" s="16"/>
      <c r="J301" s="16"/>
      <c r="K301" s="16"/>
      <c r="L301" s="16"/>
      <c r="N301" s="85">
        <f t="shared" si="24"/>
        <v>0</v>
      </c>
      <c r="O301" s="85">
        <f t="shared" si="25"/>
        <v>0</v>
      </c>
      <c r="P301" s="85">
        <f t="shared" si="26"/>
        <v>0</v>
      </c>
      <c r="V301" s="16"/>
      <c r="W301" s="16"/>
      <c r="AA301" s="16"/>
      <c r="AB301" s="16"/>
      <c r="AD301" s="22" t="str">
        <f t="shared" si="28"/>
        <v/>
      </c>
      <c r="AE301" s="16"/>
      <c r="AF301" s="34"/>
      <c r="AH301" s="22" t="str">
        <f t="shared" si="29"/>
        <v/>
      </c>
      <c r="AI301" s="16"/>
      <c r="AJ301" s="34"/>
      <c r="AK301" s="34"/>
      <c r="AL301" s="34"/>
      <c r="AM301" s="34"/>
      <c r="AN301" s="34"/>
      <c r="AO301" s="34"/>
    </row>
    <row r="302" spans="2:41" x14ac:dyDescent="0.3">
      <c r="B302" s="22" t="str">
        <f t="shared" si="27"/>
        <v/>
      </c>
      <c r="C302" s="16"/>
      <c r="D302" s="23"/>
      <c r="E302" s="23"/>
      <c r="F302" s="16"/>
      <c r="G302" s="16"/>
      <c r="I302" s="16"/>
      <c r="J302" s="16"/>
      <c r="K302" s="16"/>
      <c r="L302" s="16"/>
      <c r="N302" s="85">
        <f t="shared" si="24"/>
        <v>0</v>
      </c>
      <c r="O302" s="85">
        <f t="shared" si="25"/>
        <v>0</v>
      </c>
      <c r="P302" s="85">
        <f t="shared" si="26"/>
        <v>0</v>
      </c>
      <c r="V302" s="16"/>
      <c r="W302" s="16"/>
      <c r="AA302" s="16"/>
      <c r="AB302" s="16"/>
      <c r="AD302" s="22" t="str">
        <f t="shared" si="28"/>
        <v/>
      </c>
      <c r="AE302" s="16"/>
      <c r="AF302" s="34"/>
      <c r="AH302" s="22" t="str">
        <f t="shared" si="29"/>
        <v/>
      </c>
      <c r="AI302" s="16"/>
      <c r="AJ302" s="34"/>
      <c r="AK302" s="34"/>
      <c r="AL302" s="34"/>
      <c r="AM302" s="34"/>
      <c r="AN302" s="34"/>
      <c r="AO302" s="34"/>
    </row>
    <row r="303" spans="2:41" x14ac:dyDescent="0.3">
      <c r="B303" s="22" t="str">
        <f t="shared" si="27"/>
        <v/>
      </c>
      <c r="C303" s="16"/>
      <c r="D303" s="23"/>
      <c r="E303" s="23"/>
      <c r="F303" s="16"/>
      <c r="G303" s="16"/>
      <c r="I303" s="16"/>
      <c r="J303" s="16"/>
      <c r="K303" s="16"/>
      <c r="L303" s="16"/>
      <c r="N303" s="85">
        <f t="shared" si="24"/>
        <v>0</v>
      </c>
      <c r="O303" s="85">
        <f t="shared" si="25"/>
        <v>0</v>
      </c>
      <c r="P303" s="85">
        <f t="shared" si="26"/>
        <v>0</v>
      </c>
      <c r="V303" s="16"/>
      <c r="W303" s="16"/>
      <c r="AA303" s="16"/>
      <c r="AB303" s="16"/>
      <c r="AD303" s="22" t="str">
        <f t="shared" si="28"/>
        <v/>
      </c>
      <c r="AE303" s="16"/>
      <c r="AF303" s="34"/>
      <c r="AH303" s="22" t="str">
        <f t="shared" si="29"/>
        <v/>
      </c>
      <c r="AI303" s="16"/>
      <c r="AJ303" s="34"/>
      <c r="AK303" s="34"/>
      <c r="AL303" s="34"/>
      <c r="AM303" s="34"/>
      <c r="AN303" s="34"/>
      <c r="AO303" s="34"/>
    </row>
    <row r="304" spans="2:41" x14ac:dyDescent="0.3">
      <c r="B304" s="22" t="str">
        <f t="shared" si="27"/>
        <v/>
      </c>
      <c r="C304" s="16"/>
      <c r="D304" s="23"/>
      <c r="E304" s="23"/>
      <c r="F304" s="16"/>
      <c r="G304" s="16"/>
      <c r="I304" s="16"/>
      <c r="J304" s="16"/>
      <c r="K304" s="16"/>
      <c r="L304" s="16"/>
      <c r="N304" s="85">
        <f t="shared" si="24"/>
        <v>0</v>
      </c>
      <c r="O304" s="85">
        <f t="shared" si="25"/>
        <v>0</v>
      </c>
      <c r="P304" s="85">
        <f t="shared" si="26"/>
        <v>0</v>
      </c>
      <c r="V304" s="16"/>
      <c r="W304" s="16"/>
      <c r="AA304" s="16"/>
      <c r="AB304" s="16"/>
      <c r="AD304" s="22" t="str">
        <f t="shared" si="28"/>
        <v/>
      </c>
      <c r="AE304" s="16"/>
      <c r="AF304" s="34"/>
      <c r="AH304" s="22" t="str">
        <f t="shared" si="29"/>
        <v/>
      </c>
      <c r="AI304" s="16"/>
      <c r="AJ304" s="34"/>
      <c r="AK304" s="34"/>
      <c r="AL304" s="34"/>
      <c r="AM304" s="34"/>
      <c r="AN304" s="34"/>
      <c r="AO304" s="34"/>
    </row>
    <row r="305" spans="2:41" x14ac:dyDescent="0.3">
      <c r="B305" s="22" t="str">
        <f t="shared" si="27"/>
        <v/>
      </c>
      <c r="C305" s="16"/>
      <c r="D305" s="23"/>
      <c r="E305" s="23"/>
      <c r="F305" s="16"/>
      <c r="G305" s="16"/>
      <c r="I305" s="16"/>
      <c r="J305" s="16"/>
      <c r="K305" s="16"/>
      <c r="L305" s="16"/>
      <c r="N305" s="85">
        <f t="shared" si="24"/>
        <v>0</v>
      </c>
      <c r="O305" s="85">
        <f t="shared" si="25"/>
        <v>0</v>
      </c>
      <c r="P305" s="85">
        <f t="shared" si="26"/>
        <v>0</v>
      </c>
      <c r="V305" s="16"/>
      <c r="W305" s="16"/>
      <c r="AA305" s="16"/>
      <c r="AB305" s="16"/>
      <c r="AD305" s="22" t="str">
        <f t="shared" si="28"/>
        <v/>
      </c>
      <c r="AE305" s="16"/>
      <c r="AF305" s="34"/>
      <c r="AH305" s="22" t="str">
        <f t="shared" si="29"/>
        <v/>
      </c>
      <c r="AI305" s="16"/>
      <c r="AJ305" s="34"/>
      <c r="AK305" s="34"/>
      <c r="AL305" s="34"/>
      <c r="AM305" s="34"/>
      <c r="AN305" s="34"/>
      <c r="AO305" s="34"/>
    </row>
    <row r="306" spans="2:41" x14ac:dyDescent="0.3">
      <c r="B306" s="22" t="str">
        <f t="shared" si="27"/>
        <v/>
      </c>
      <c r="C306" s="16"/>
      <c r="D306" s="23"/>
      <c r="E306" s="23"/>
      <c r="F306" s="16"/>
      <c r="G306" s="16"/>
      <c r="I306" s="16"/>
      <c r="J306" s="16"/>
      <c r="K306" s="16"/>
      <c r="L306" s="16"/>
      <c r="N306" s="85">
        <f t="shared" si="24"/>
        <v>0</v>
      </c>
      <c r="O306" s="85">
        <f t="shared" si="25"/>
        <v>0</v>
      </c>
      <c r="P306" s="85">
        <f t="shared" si="26"/>
        <v>0</v>
      </c>
      <c r="V306" s="16"/>
      <c r="W306" s="16"/>
      <c r="AA306" s="16"/>
      <c r="AB306" s="16"/>
      <c r="AD306" s="22" t="str">
        <f t="shared" si="28"/>
        <v/>
      </c>
      <c r="AE306" s="16"/>
      <c r="AF306" s="34"/>
      <c r="AH306" s="22" t="str">
        <f t="shared" si="29"/>
        <v/>
      </c>
      <c r="AI306" s="16"/>
      <c r="AJ306" s="34"/>
      <c r="AK306" s="34"/>
      <c r="AL306" s="34"/>
      <c r="AM306" s="34"/>
      <c r="AN306" s="34"/>
      <c r="AO306" s="34"/>
    </row>
    <row r="307" spans="2:41" x14ac:dyDescent="0.3">
      <c r="B307" s="22" t="str">
        <f t="shared" si="27"/>
        <v/>
      </c>
      <c r="C307" s="16"/>
      <c r="D307" s="23"/>
      <c r="E307" s="23"/>
      <c r="F307" s="16"/>
      <c r="G307" s="16"/>
      <c r="I307" s="16"/>
      <c r="J307" s="16"/>
      <c r="K307" s="16"/>
      <c r="L307" s="16"/>
      <c r="N307" s="85">
        <f t="shared" si="24"/>
        <v>0</v>
      </c>
      <c r="O307" s="85">
        <f t="shared" si="25"/>
        <v>0</v>
      </c>
      <c r="P307" s="85">
        <f t="shared" si="26"/>
        <v>0</v>
      </c>
      <c r="V307" s="16"/>
      <c r="W307" s="16"/>
      <c r="AA307" s="16"/>
      <c r="AB307" s="16"/>
      <c r="AD307" s="22" t="str">
        <f t="shared" si="28"/>
        <v/>
      </c>
      <c r="AE307" s="16"/>
      <c r="AF307" s="34"/>
      <c r="AH307" s="22" t="str">
        <f t="shared" si="29"/>
        <v/>
      </c>
      <c r="AI307" s="16"/>
      <c r="AJ307" s="34"/>
      <c r="AK307" s="34"/>
      <c r="AL307" s="34"/>
      <c r="AM307" s="34"/>
      <c r="AN307" s="34"/>
      <c r="AO307" s="34"/>
    </row>
    <row r="308" spans="2:41" x14ac:dyDescent="0.3">
      <c r="B308" s="22" t="str">
        <f t="shared" si="27"/>
        <v/>
      </c>
      <c r="C308" s="16"/>
      <c r="D308" s="23"/>
      <c r="E308" s="23"/>
      <c r="F308" s="16"/>
      <c r="G308" s="16"/>
      <c r="I308" s="16"/>
      <c r="J308" s="16"/>
      <c r="K308" s="16"/>
      <c r="L308" s="16"/>
      <c r="N308" s="85">
        <f t="shared" si="24"/>
        <v>0</v>
      </c>
      <c r="O308" s="85">
        <f t="shared" si="25"/>
        <v>0</v>
      </c>
      <c r="P308" s="85">
        <f t="shared" si="26"/>
        <v>0</v>
      </c>
      <c r="V308" s="16"/>
      <c r="W308" s="16"/>
      <c r="AA308" s="16"/>
      <c r="AB308" s="16"/>
      <c r="AD308" s="22" t="str">
        <f t="shared" si="28"/>
        <v/>
      </c>
      <c r="AE308" s="16"/>
      <c r="AF308" s="34"/>
      <c r="AH308" s="22" t="str">
        <f t="shared" si="29"/>
        <v/>
      </c>
      <c r="AI308" s="16"/>
      <c r="AJ308" s="34"/>
      <c r="AK308" s="34"/>
      <c r="AL308" s="34"/>
      <c r="AM308" s="34"/>
      <c r="AN308" s="34"/>
      <c r="AO308" s="34"/>
    </row>
    <row r="309" spans="2:41" x14ac:dyDescent="0.3">
      <c r="B309" s="22" t="str">
        <f t="shared" si="27"/>
        <v/>
      </c>
      <c r="C309" s="16"/>
      <c r="D309" s="23"/>
      <c r="E309" s="23"/>
      <c r="F309" s="16"/>
      <c r="G309" s="16"/>
      <c r="I309" s="16"/>
      <c r="J309" s="16"/>
      <c r="K309" s="16"/>
      <c r="L309" s="16"/>
      <c r="N309" s="85">
        <f t="shared" si="24"/>
        <v>0</v>
      </c>
      <c r="O309" s="85">
        <f t="shared" si="25"/>
        <v>0</v>
      </c>
      <c r="P309" s="85">
        <f t="shared" si="26"/>
        <v>0</v>
      </c>
      <c r="V309" s="16"/>
      <c r="W309" s="16"/>
      <c r="AA309" s="16"/>
      <c r="AB309" s="16"/>
      <c r="AD309" s="22" t="str">
        <f t="shared" si="28"/>
        <v/>
      </c>
      <c r="AE309" s="16"/>
      <c r="AF309" s="34"/>
      <c r="AH309" s="22" t="str">
        <f t="shared" si="29"/>
        <v/>
      </c>
      <c r="AI309" s="16"/>
      <c r="AJ309" s="34"/>
      <c r="AK309" s="34"/>
      <c r="AL309" s="34"/>
      <c r="AM309" s="34"/>
      <c r="AN309" s="34"/>
      <c r="AO309" s="34"/>
    </row>
    <row r="310" spans="2:41" x14ac:dyDescent="0.3">
      <c r="B310" s="22" t="str">
        <f t="shared" si="27"/>
        <v/>
      </c>
      <c r="C310" s="16"/>
      <c r="D310" s="23"/>
      <c r="E310" s="23"/>
      <c r="F310" s="16"/>
      <c r="G310" s="16"/>
      <c r="I310" s="16"/>
      <c r="J310" s="16"/>
      <c r="K310" s="16"/>
      <c r="L310" s="16"/>
      <c r="N310" s="85">
        <f t="shared" si="24"/>
        <v>0</v>
      </c>
      <c r="O310" s="85">
        <f t="shared" si="25"/>
        <v>0</v>
      </c>
      <c r="P310" s="85">
        <f t="shared" si="26"/>
        <v>0</v>
      </c>
      <c r="V310" s="16"/>
      <c r="W310" s="16"/>
      <c r="AA310" s="16"/>
      <c r="AB310" s="16"/>
      <c r="AD310" s="22" t="str">
        <f t="shared" si="28"/>
        <v/>
      </c>
      <c r="AE310" s="16"/>
      <c r="AF310" s="34"/>
      <c r="AH310" s="22" t="str">
        <f t="shared" si="29"/>
        <v/>
      </c>
      <c r="AI310" s="16"/>
      <c r="AJ310" s="34"/>
      <c r="AK310" s="34"/>
      <c r="AL310" s="34"/>
      <c r="AM310" s="34"/>
      <c r="AN310" s="34"/>
      <c r="AO310" s="34"/>
    </row>
    <row r="311" spans="2:41" x14ac:dyDescent="0.3">
      <c r="B311" s="22" t="str">
        <f t="shared" si="27"/>
        <v/>
      </c>
      <c r="C311" s="16"/>
      <c r="D311" s="23"/>
      <c r="E311" s="23"/>
      <c r="F311" s="16"/>
      <c r="G311" s="16"/>
      <c r="I311" s="16"/>
      <c r="J311" s="16"/>
      <c r="K311" s="16"/>
      <c r="L311" s="16"/>
      <c r="N311" s="85">
        <f t="shared" si="24"/>
        <v>0</v>
      </c>
      <c r="O311" s="85">
        <f t="shared" si="25"/>
        <v>0</v>
      </c>
      <c r="P311" s="85">
        <f t="shared" si="26"/>
        <v>0</v>
      </c>
      <c r="V311" s="16"/>
      <c r="W311" s="16"/>
      <c r="AA311" s="16"/>
      <c r="AB311" s="16"/>
      <c r="AD311" s="22" t="str">
        <f t="shared" si="28"/>
        <v/>
      </c>
      <c r="AE311" s="16"/>
      <c r="AF311" s="34"/>
      <c r="AH311" s="22" t="str">
        <f t="shared" si="29"/>
        <v/>
      </c>
      <c r="AI311" s="16"/>
      <c r="AJ311" s="34"/>
      <c r="AK311" s="34"/>
      <c r="AL311" s="34"/>
      <c r="AM311" s="34"/>
      <c r="AN311" s="34"/>
      <c r="AO311" s="34"/>
    </row>
    <row r="312" spans="2:41" x14ac:dyDescent="0.3">
      <c r="B312" s="22" t="str">
        <f t="shared" si="27"/>
        <v/>
      </c>
      <c r="C312" s="16"/>
      <c r="D312" s="23"/>
      <c r="E312" s="23"/>
      <c r="F312" s="16"/>
      <c r="G312" s="16"/>
      <c r="I312" s="16"/>
      <c r="J312" s="16"/>
      <c r="K312" s="16"/>
      <c r="L312" s="16"/>
      <c r="N312" s="85">
        <f t="shared" si="24"/>
        <v>0</v>
      </c>
      <c r="O312" s="85">
        <f t="shared" si="25"/>
        <v>0</v>
      </c>
      <c r="P312" s="85">
        <f t="shared" si="26"/>
        <v>0</v>
      </c>
      <c r="V312" s="16"/>
      <c r="W312" s="16"/>
      <c r="AA312" s="16"/>
      <c r="AB312" s="16"/>
      <c r="AD312" s="22" t="str">
        <f t="shared" si="28"/>
        <v/>
      </c>
      <c r="AE312" s="16"/>
      <c r="AF312" s="34"/>
      <c r="AH312" s="22" t="str">
        <f t="shared" si="29"/>
        <v/>
      </c>
      <c r="AI312" s="16"/>
      <c r="AJ312" s="34"/>
      <c r="AK312" s="34"/>
      <c r="AL312" s="34"/>
      <c r="AM312" s="34"/>
      <c r="AN312" s="34"/>
      <c r="AO312" s="34"/>
    </row>
    <row r="313" spans="2:41" x14ac:dyDescent="0.3">
      <c r="B313" s="22" t="str">
        <f t="shared" si="27"/>
        <v/>
      </c>
      <c r="C313" s="16"/>
      <c r="D313" s="23"/>
      <c r="E313" s="23"/>
      <c r="F313" s="16"/>
      <c r="G313" s="16"/>
      <c r="I313" s="16"/>
      <c r="J313" s="16"/>
      <c r="K313" s="16"/>
      <c r="L313" s="16"/>
      <c r="N313" s="85">
        <f t="shared" si="24"/>
        <v>0</v>
      </c>
      <c r="O313" s="85">
        <f t="shared" si="25"/>
        <v>0</v>
      </c>
      <c r="P313" s="85">
        <f t="shared" si="26"/>
        <v>0</v>
      </c>
      <c r="V313" s="16"/>
      <c r="W313" s="16"/>
      <c r="AA313" s="16"/>
      <c r="AB313" s="16"/>
      <c r="AD313" s="22" t="str">
        <f t="shared" si="28"/>
        <v/>
      </c>
      <c r="AE313" s="16"/>
      <c r="AF313" s="34"/>
      <c r="AH313" s="22" t="str">
        <f t="shared" si="29"/>
        <v/>
      </c>
      <c r="AI313" s="16"/>
      <c r="AJ313" s="34"/>
      <c r="AK313" s="34"/>
      <c r="AL313" s="34"/>
      <c r="AM313" s="34"/>
      <c r="AN313" s="34"/>
      <c r="AO313" s="34"/>
    </row>
    <row r="314" spans="2:41" x14ac:dyDescent="0.3">
      <c r="B314" s="22" t="str">
        <f t="shared" si="27"/>
        <v/>
      </c>
      <c r="C314" s="16"/>
      <c r="D314" s="23"/>
      <c r="E314" s="23"/>
      <c r="F314" s="16"/>
      <c r="G314" s="16"/>
      <c r="I314" s="16"/>
      <c r="J314" s="16"/>
      <c r="K314" s="16"/>
      <c r="L314" s="16"/>
      <c r="N314" s="85">
        <f t="shared" si="24"/>
        <v>0</v>
      </c>
      <c r="O314" s="85">
        <f t="shared" si="25"/>
        <v>0</v>
      </c>
      <c r="P314" s="85">
        <f t="shared" si="26"/>
        <v>0</v>
      </c>
      <c r="V314" s="16"/>
      <c r="W314" s="16"/>
      <c r="AA314" s="16"/>
      <c r="AB314" s="16"/>
      <c r="AD314" s="22" t="str">
        <f t="shared" si="28"/>
        <v/>
      </c>
      <c r="AE314" s="16"/>
      <c r="AF314" s="34"/>
      <c r="AH314" s="22" t="str">
        <f t="shared" si="29"/>
        <v/>
      </c>
      <c r="AI314" s="16"/>
      <c r="AJ314" s="34"/>
      <c r="AK314" s="34"/>
      <c r="AL314" s="34"/>
      <c r="AM314" s="34"/>
      <c r="AN314" s="34"/>
      <c r="AO314" s="34"/>
    </row>
    <row r="315" spans="2:41" x14ac:dyDescent="0.3">
      <c r="B315" s="22" t="str">
        <f t="shared" si="27"/>
        <v/>
      </c>
      <c r="C315" s="16"/>
      <c r="D315" s="23"/>
      <c r="E315" s="23"/>
      <c r="F315" s="16"/>
      <c r="G315" s="16"/>
      <c r="I315" s="16"/>
      <c r="J315" s="16"/>
      <c r="K315" s="16"/>
      <c r="L315" s="16"/>
      <c r="N315" s="85">
        <f t="shared" si="24"/>
        <v>0</v>
      </c>
      <c r="O315" s="85">
        <f t="shared" si="25"/>
        <v>0</v>
      </c>
      <c r="P315" s="85">
        <f t="shared" si="26"/>
        <v>0</v>
      </c>
      <c r="V315" s="16"/>
      <c r="W315" s="16"/>
      <c r="AA315" s="16"/>
      <c r="AB315" s="16"/>
      <c r="AD315" s="22" t="str">
        <f t="shared" si="28"/>
        <v/>
      </c>
      <c r="AE315" s="16"/>
      <c r="AF315" s="34"/>
      <c r="AH315" s="22" t="str">
        <f t="shared" si="29"/>
        <v/>
      </c>
      <c r="AI315" s="16"/>
      <c r="AJ315" s="34"/>
      <c r="AK315" s="34"/>
      <c r="AL315" s="34"/>
      <c r="AM315" s="34"/>
      <c r="AN315" s="34"/>
      <c r="AO315" s="34"/>
    </row>
    <row r="316" spans="2:41" x14ac:dyDescent="0.3">
      <c r="B316" s="22" t="str">
        <f t="shared" si="27"/>
        <v/>
      </c>
      <c r="C316" s="16"/>
      <c r="D316" s="23"/>
      <c r="E316" s="23"/>
      <c r="F316" s="16"/>
      <c r="G316" s="16"/>
      <c r="I316" s="16"/>
      <c r="J316" s="16"/>
      <c r="K316" s="16"/>
      <c r="L316" s="16"/>
      <c r="N316" s="85">
        <f t="shared" si="24"/>
        <v>0</v>
      </c>
      <c r="O316" s="85">
        <f t="shared" si="25"/>
        <v>0</v>
      </c>
      <c r="P316" s="85">
        <f t="shared" si="26"/>
        <v>0</v>
      </c>
      <c r="V316" s="16"/>
      <c r="W316" s="16"/>
      <c r="AA316" s="16"/>
      <c r="AB316" s="16"/>
      <c r="AD316" s="22" t="str">
        <f t="shared" si="28"/>
        <v/>
      </c>
      <c r="AE316" s="16"/>
      <c r="AF316" s="34"/>
      <c r="AH316" s="22" t="str">
        <f t="shared" si="29"/>
        <v/>
      </c>
      <c r="AI316" s="16"/>
      <c r="AJ316" s="34"/>
      <c r="AK316" s="34"/>
      <c r="AL316" s="34"/>
      <c r="AM316" s="34"/>
      <c r="AN316" s="34"/>
      <c r="AO316" s="34"/>
    </row>
    <row r="317" spans="2:41" x14ac:dyDescent="0.3">
      <c r="B317" s="22" t="str">
        <f t="shared" si="27"/>
        <v/>
      </c>
      <c r="C317" s="16"/>
      <c r="D317" s="23"/>
      <c r="E317" s="23"/>
      <c r="F317" s="16"/>
      <c r="G317" s="16"/>
      <c r="I317" s="16"/>
      <c r="J317" s="16"/>
      <c r="K317" s="16"/>
      <c r="L317" s="16"/>
      <c r="N317" s="85">
        <f t="shared" si="24"/>
        <v>0</v>
      </c>
      <c r="O317" s="85">
        <f t="shared" si="25"/>
        <v>0</v>
      </c>
      <c r="P317" s="85">
        <f t="shared" si="26"/>
        <v>0</v>
      </c>
      <c r="V317" s="16"/>
      <c r="W317" s="16"/>
      <c r="AA317" s="16"/>
      <c r="AB317" s="16"/>
      <c r="AD317" s="22" t="str">
        <f t="shared" si="28"/>
        <v/>
      </c>
      <c r="AE317" s="16"/>
      <c r="AF317" s="34"/>
      <c r="AH317" s="22" t="str">
        <f t="shared" si="29"/>
        <v/>
      </c>
      <c r="AI317" s="16"/>
      <c r="AJ317" s="34"/>
      <c r="AK317" s="34"/>
      <c r="AL317" s="34"/>
      <c r="AM317" s="34"/>
      <c r="AN317" s="34"/>
      <c r="AO317" s="34"/>
    </row>
    <row r="318" spans="2:41" x14ac:dyDescent="0.3">
      <c r="B318" s="22" t="str">
        <f t="shared" si="27"/>
        <v/>
      </c>
      <c r="C318" s="16"/>
      <c r="D318" s="23"/>
      <c r="E318" s="23"/>
      <c r="F318" s="16"/>
      <c r="G318" s="16"/>
      <c r="I318" s="16"/>
      <c r="J318" s="16"/>
      <c r="K318" s="16"/>
      <c r="L318" s="16"/>
      <c r="N318" s="85">
        <f t="shared" si="24"/>
        <v>0</v>
      </c>
      <c r="O318" s="85">
        <f t="shared" si="25"/>
        <v>0</v>
      </c>
      <c r="P318" s="85">
        <f t="shared" si="26"/>
        <v>0</v>
      </c>
      <c r="V318" s="16"/>
      <c r="W318" s="16"/>
      <c r="AA318" s="16"/>
      <c r="AB318" s="16"/>
      <c r="AD318" s="22" t="str">
        <f t="shared" si="28"/>
        <v/>
      </c>
      <c r="AE318" s="16"/>
      <c r="AF318" s="34"/>
      <c r="AH318" s="22" t="str">
        <f t="shared" si="29"/>
        <v/>
      </c>
      <c r="AI318" s="16"/>
      <c r="AJ318" s="34"/>
      <c r="AK318" s="34"/>
      <c r="AL318" s="34"/>
      <c r="AM318" s="34"/>
      <c r="AN318" s="34"/>
      <c r="AO318" s="34"/>
    </row>
    <row r="319" spans="2:41" x14ac:dyDescent="0.3">
      <c r="B319" s="22" t="str">
        <f t="shared" si="27"/>
        <v/>
      </c>
      <c r="C319" s="16"/>
      <c r="D319" s="23"/>
      <c r="E319" s="23"/>
      <c r="F319" s="16"/>
      <c r="G319" s="16"/>
      <c r="I319" s="16"/>
      <c r="J319" s="16"/>
      <c r="K319" s="16"/>
      <c r="L319" s="16"/>
      <c r="N319" s="85">
        <f t="shared" si="24"/>
        <v>0</v>
      </c>
      <c r="O319" s="85">
        <f t="shared" si="25"/>
        <v>0</v>
      </c>
      <c r="P319" s="85">
        <f t="shared" si="26"/>
        <v>0</v>
      </c>
      <c r="V319" s="16"/>
      <c r="W319" s="16"/>
      <c r="AA319" s="16"/>
      <c r="AB319" s="16"/>
      <c r="AD319" s="22" t="str">
        <f t="shared" si="28"/>
        <v/>
      </c>
      <c r="AE319" s="16"/>
      <c r="AF319" s="34"/>
      <c r="AH319" s="22" t="str">
        <f t="shared" si="29"/>
        <v/>
      </c>
      <c r="AI319" s="16"/>
      <c r="AJ319" s="34"/>
      <c r="AK319" s="34"/>
      <c r="AL319" s="34"/>
      <c r="AM319" s="34"/>
      <c r="AN319" s="34"/>
      <c r="AO319" s="34"/>
    </row>
    <row r="320" spans="2:41" x14ac:dyDescent="0.3">
      <c r="B320" s="22" t="str">
        <f t="shared" si="27"/>
        <v/>
      </c>
      <c r="C320" s="16"/>
      <c r="D320" s="23"/>
      <c r="E320" s="23"/>
      <c r="F320" s="16"/>
      <c r="G320" s="16"/>
      <c r="I320" s="16"/>
      <c r="J320" s="16"/>
      <c r="K320" s="16"/>
      <c r="L320" s="16"/>
      <c r="N320" s="85">
        <f t="shared" si="24"/>
        <v>0</v>
      </c>
      <c r="O320" s="85">
        <f t="shared" si="25"/>
        <v>0</v>
      </c>
      <c r="P320" s="85">
        <f t="shared" si="26"/>
        <v>0</v>
      </c>
      <c r="V320" s="16"/>
      <c r="W320" s="16"/>
      <c r="AA320" s="16"/>
      <c r="AB320" s="16"/>
      <c r="AD320" s="22" t="str">
        <f t="shared" si="28"/>
        <v/>
      </c>
      <c r="AE320" s="16"/>
      <c r="AF320" s="34"/>
      <c r="AH320" s="22" t="str">
        <f t="shared" si="29"/>
        <v/>
      </c>
      <c r="AI320" s="16"/>
      <c r="AJ320" s="34"/>
      <c r="AK320" s="34"/>
      <c r="AL320" s="34"/>
      <c r="AM320" s="34"/>
      <c r="AN320" s="34"/>
      <c r="AO320" s="34"/>
    </row>
    <row r="321" spans="2:41" x14ac:dyDescent="0.3">
      <c r="B321" s="22" t="str">
        <f t="shared" si="27"/>
        <v/>
      </c>
      <c r="C321" s="16"/>
      <c r="D321" s="23"/>
      <c r="E321" s="23"/>
      <c r="F321" s="16"/>
      <c r="G321" s="16"/>
      <c r="I321" s="16"/>
      <c r="J321" s="16"/>
      <c r="K321" s="16"/>
      <c r="L321" s="16"/>
      <c r="N321" s="85">
        <f t="shared" si="24"/>
        <v>0</v>
      </c>
      <c r="O321" s="85">
        <f t="shared" si="25"/>
        <v>0</v>
      </c>
      <c r="P321" s="85">
        <f t="shared" si="26"/>
        <v>0</v>
      </c>
      <c r="V321" s="16"/>
      <c r="W321" s="16"/>
      <c r="AA321" s="16"/>
      <c r="AB321" s="16"/>
      <c r="AD321" s="22" t="str">
        <f t="shared" si="28"/>
        <v/>
      </c>
      <c r="AE321" s="16"/>
      <c r="AF321" s="34"/>
      <c r="AH321" s="22" t="str">
        <f t="shared" si="29"/>
        <v/>
      </c>
      <c r="AI321" s="16"/>
      <c r="AJ321" s="34"/>
      <c r="AK321" s="34"/>
      <c r="AL321" s="34"/>
      <c r="AM321" s="34"/>
      <c r="AN321" s="34"/>
      <c r="AO321" s="34"/>
    </row>
    <row r="322" spans="2:41" x14ac:dyDescent="0.3">
      <c r="B322" s="22" t="str">
        <f t="shared" si="27"/>
        <v/>
      </c>
      <c r="C322" s="16"/>
      <c r="D322" s="23"/>
      <c r="E322" s="23"/>
      <c r="F322" s="16"/>
      <c r="G322" s="16"/>
      <c r="I322" s="16"/>
      <c r="J322" s="16"/>
      <c r="K322" s="16"/>
      <c r="L322" s="16"/>
      <c r="N322" s="85">
        <f t="shared" si="24"/>
        <v>0</v>
      </c>
      <c r="O322" s="85">
        <f t="shared" si="25"/>
        <v>0</v>
      </c>
      <c r="P322" s="85">
        <f t="shared" si="26"/>
        <v>0</v>
      </c>
      <c r="V322" s="16"/>
      <c r="W322" s="16"/>
      <c r="AA322" s="16"/>
      <c r="AB322" s="16"/>
      <c r="AD322" s="22" t="str">
        <f t="shared" si="28"/>
        <v/>
      </c>
      <c r="AE322" s="16"/>
      <c r="AF322" s="34"/>
      <c r="AH322" s="22" t="str">
        <f t="shared" si="29"/>
        <v/>
      </c>
      <c r="AI322" s="16"/>
      <c r="AJ322" s="34"/>
      <c r="AK322" s="34"/>
      <c r="AL322" s="34"/>
      <c r="AM322" s="34"/>
      <c r="AN322" s="34"/>
      <c r="AO322" s="34"/>
    </row>
    <row r="323" spans="2:41" x14ac:dyDescent="0.3">
      <c r="B323" s="22" t="str">
        <f t="shared" si="27"/>
        <v/>
      </c>
      <c r="C323" s="16"/>
      <c r="D323" s="23"/>
      <c r="E323" s="23"/>
      <c r="F323" s="16"/>
      <c r="G323" s="16"/>
      <c r="I323" s="16"/>
      <c r="J323" s="16"/>
      <c r="K323" s="16"/>
      <c r="L323" s="16"/>
      <c r="N323" s="85">
        <f t="shared" si="24"/>
        <v>0</v>
      </c>
      <c r="O323" s="85">
        <f t="shared" si="25"/>
        <v>0</v>
      </c>
      <c r="P323" s="85">
        <f t="shared" si="26"/>
        <v>0</v>
      </c>
      <c r="V323" s="16"/>
      <c r="W323" s="16"/>
      <c r="AA323" s="16"/>
      <c r="AB323" s="16"/>
      <c r="AD323" s="22" t="str">
        <f t="shared" si="28"/>
        <v/>
      </c>
      <c r="AE323" s="16"/>
      <c r="AF323" s="34"/>
      <c r="AH323" s="22" t="str">
        <f t="shared" si="29"/>
        <v/>
      </c>
      <c r="AI323" s="16"/>
      <c r="AJ323" s="34"/>
      <c r="AK323" s="34"/>
      <c r="AL323" s="34"/>
      <c r="AM323" s="34"/>
      <c r="AN323" s="34"/>
      <c r="AO323" s="34"/>
    </row>
    <row r="324" spans="2:41" x14ac:dyDescent="0.3">
      <c r="B324" s="22" t="str">
        <f t="shared" si="27"/>
        <v/>
      </c>
      <c r="C324" s="16"/>
      <c r="D324" s="23"/>
      <c r="E324" s="23"/>
      <c r="F324" s="16"/>
      <c r="G324" s="16"/>
      <c r="I324" s="16"/>
      <c r="J324" s="16"/>
      <c r="K324" s="16"/>
      <c r="L324" s="16"/>
      <c r="N324" s="85">
        <f t="shared" si="24"/>
        <v>0</v>
      </c>
      <c r="O324" s="85">
        <f t="shared" si="25"/>
        <v>0</v>
      </c>
      <c r="P324" s="85">
        <f t="shared" si="26"/>
        <v>0</v>
      </c>
      <c r="V324" s="16"/>
      <c r="W324" s="16"/>
      <c r="AA324" s="16"/>
      <c r="AB324" s="16"/>
      <c r="AD324" s="22" t="str">
        <f t="shared" si="28"/>
        <v/>
      </c>
      <c r="AE324" s="16"/>
      <c r="AF324" s="34"/>
      <c r="AH324" s="22" t="str">
        <f t="shared" si="29"/>
        <v/>
      </c>
      <c r="AI324" s="16"/>
      <c r="AJ324" s="34"/>
      <c r="AK324" s="34"/>
      <c r="AL324" s="34"/>
      <c r="AM324" s="34"/>
      <c r="AN324" s="34"/>
      <c r="AO324" s="34"/>
    </row>
    <row r="325" spans="2:41" x14ac:dyDescent="0.3">
      <c r="B325" s="22" t="str">
        <f t="shared" si="27"/>
        <v/>
      </c>
      <c r="C325" s="16"/>
      <c r="D325" s="23"/>
      <c r="E325" s="23"/>
      <c r="F325" s="16"/>
      <c r="G325" s="16"/>
      <c r="I325" s="16"/>
      <c r="J325" s="16"/>
      <c r="K325" s="16"/>
      <c r="L325" s="16"/>
      <c r="N325" s="85">
        <f t="shared" si="24"/>
        <v>0</v>
      </c>
      <c r="O325" s="85">
        <f t="shared" si="25"/>
        <v>0</v>
      </c>
      <c r="P325" s="85">
        <f t="shared" si="26"/>
        <v>0</v>
      </c>
      <c r="V325" s="16"/>
      <c r="W325" s="16"/>
      <c r="AA325" s="16"/>
      <c r="AB325" s="16"/>
      <c r="AD325" s="22" t="str">
        <f t="shared" si="28"/>
        <v/>
      </c>
      <c r="AE325" s="16"/>
      <c r="AF325" s="34"/>
      <c r="AH325" s="22" t="str">
        <f t="shared" si="29"/>
        <v/>
      </c>
      <c r="AI325" s="16"/>
      <c r="AJ325" s="34"/>
      <c r="AK325" s="34"/>
      <c r="AL325" s="34"/>
      <c r="AM325" s="34"/>
      <c r="AN325" s="34"/>
      <c r="AO325" s="34"/>
    </row>
    <row r="326" spans="2:41" x14ac:dyDescent="0.3">
      <c r="B326" s="22" t="str">
        <f t="shared" si="27"/>
        <v/>
      </c>
      <c r="C326" s="16"/>
      <c r="D326" s="23"/>
      <c r="E326" s="23"/>
      <c r="F326" s="16"/>
      <c r="G326" s="16"/>
      <c r="I326" s="16"/>
      <c r="J326" s="16"/>
      <c r="K326" s="16"/>
      <c r="L326" s="16"/>
      <c r="N326" s="85">
        <f t="shared" si="24"/>
        <v>0</v>
      </c>
      <c r="O326" s="85">
        <f t="shared" si="25"/>
        <v>0</v>
      </c>
      <c r="P326" s="85">
        <f t="shared" si="26"/>
        <v>0</v>
      </c>
      <c r="V326" s="16"/>
      <c r="W326" s="16"/>
      <c r="AA326" s="16"/>
      <c r="AB326" s="16"/>
      <c r="AD326" s="22" t="str">
        <f t="shared" si="28"/>
        <v/>
      </c>
      <c r="AE326" s="16"/>
      <c r="AF326" s="34"/>
      <c r="AH326" s="22" t="str">
        <f t="shared" si="29"/>
        <v/>
      </c>
      <c r="AI326" s="16"/>
      <c r="AJ326" s="34"/>
      <c r="AK326" s="34"/>
      <c r="AL326" s="34"/>
      <c r="AM326" s="34"/>
      <c r="AN326" s="34"/>
      <c r="AO326" s="34"/>
    </row>
    <row r="327" spans="2:41" x14ac:dyDescent="0.3">
      <c r="B327" s="22" t="str">
        <f t="shared" si="27"/>
        <v/>
      </c>
      <c r="C327" s="16"/>
      <c r="D327" s="23"/>
      <c r="E327" s="23"/>
      <c r="F327" s="16"/>
      <c r="G327" s="16"/>
      <c r="I327" s="16"/>
      <c r="J327" s="16"/>
      <c r="K327" s="16"/>
      <c r="L327" s="16"/>
      <c r="N327" s="85">
        <f t="shared" si="24"/>
        <v>0</v>
      </c>
      <c r="O327" s="85">
        <f t="shared" si="25"/>
        <v>0</v>
      </c>
      <c r="P327" s="85">
        <f t="shared" si="26"/>
        <v>0</v>
      </c>
      <c r="V327" s="16"/>
      <c r="W327" s="16"/>
      <c r="AA327" s="16"/>
      <c r="AB327" s="16"/>
      <c r="AD327" s="22" t="str">
        <f t="shared" si="28"/>
        <v/>
      </c>
      <c r="AE327" s="16"/>
      <c r="AF327" s="34"/>
      <c r="AH327" s="22" t="str">
        <f t="shared" si="29"/>
        <v/>
      </c>
      <c r="AI327" s="16"/>
      <c r="AJ327" s="34"/>
      <c r="AK327" s="34"/>
      <c r="AL327" s="34"/>
      <c r="AM327" s="34"/>
      <c r="AN327" s="34"/>
      <c r="AO327" s="34"/>
    </row>
    <row r="328" spans="2:41" x14ac:dyDescent="0.3">
      <c r="B328" s="22" t="str">
        <f t="shared" si="27"/>
        <v/>
      </c>
      <c r="C328" s="16"/>
      <c r="D328" s="23"/>
      <c r="E328" s="23"/>
      <c r="F328" s="16"/>
      <c r="G328" s="16"/>
      <c r="I328" s="16"/>
      <c r="J328" s="16"/>
      <c r="K328" s="16"/>
      <c r="L328" s="16"/>
      <c r="N328" s="85">
        <f t="shared" si="24"/>
        <v>0</v>
      </c>
      <c r="O328" s="85">
        <f t="shared" si="25"/>
        <v>0</v>
      </c>
      <c r="P328" s="85">
        <f t="shared" si="26"/>
        <v>0</v>
      </c>
      <c r="V328" s="16"/>
      <c r="W328" s="16"/>
      <c r="AA328" s="16"/>
      <c r="AB328" s="16"/>
      <c r="AD328" s="22" t="str">
        <f t="shared" si="28"/>
        <v/>
      </c>
      <c r="AE328" s="16"/>
      <c r="AF328" s="34"/>
      <c r="AH328" s="22" t="str">
        <f t="shared" si="29"/>
        <v/>
      </c>
      <c r="AI328" s="16"/>
      <c r="AJ328" s="34"/>
      <c r="AK328" s="34"/>
      <c r="AL328" s="34"/>
      <c r="AM328" s="34"/>
      <c r="AN328" s="34"/>
      <c r="AO328" s="34"/>
    </row>
    <row r="329" spans="2:41" x14ac:dyDescent="0.3">
      <c r="B329" s="22" t="str">
        <f t="shared" si="27"/>
        <v/>
      </c>
      <c r="C329" s="16"/>
      <c r="D329" s="23"/>
      <c r="E329" s="23"/>
      <c r="F329" s="16"/>
      <c r="G329" s="16"/>
      <c r="I329" s="16"/>
      <c r="J329" s="16"/>
      <c r="K329" s="16"/>
      <c r="L329" s="16"/>
      <c r="N329" s="85">
        <f t="shared" si="24"/>
        <v>0</v>
      </c>
      <c r="O329" s="85">
        <f t="shared" si="25"/>
        <v>0</v>
      </c>
      <c r="P329" s="85">
        <f t="shared" si="26"/>
        <v>0</v>
      </c>
      <c r="V329" s="16"/>
      <c r="W329" s="16"/>
      <c r="AA329" s="16"/>
      <c r="AB329" s="16"/>
      <c r="AD329" s="22" t="str">
        <f t="shared" si="28"/>
        <v/>
      </c>
      <c r="AE329" s="16"/>
      <c r="AF329" s="34"/>
      <c r="AH329" s="22" t="str">
        <f t="shared" si="29"/>
        <v/>
      </c>
      <c r="AI329" s="16"/>
      <c r="AJ329" s="34"/>
      <c r="AK329" s="34"/>
      <c r="AL329" s="34"/>
      <c r="AM329" s="34"/>
      <c r="AN329" s="34"/>
      <c r="AO329" s="34"/>
    </row>
    <row r="330" spans="2:41" x14ac:dyDescent="0.3">
      <c r="B330" s="22" t="str">
        <f t="shared" si="27"/>
        <v/>
      </c>
      <c r="C330" s="16"/>
      <c r="D330" s="23"/>
      <c r="E330" s="23"/>
      <c r="F330" s="16"/>
      <c r="G330" s="16"/>
      <c r="I330" s="16"/>
      <c r="J330" s="16"/>
      <c r="K330" s="16"/>
      <c r="L330" s="16"/>
      <c r="N330" s="85">
        <f t="shared" si="24"/>
        <v>0</v>
      </c>
      <c r="O330" s="85">
        <f t="shared" si="25"/>
        <v>0</v>
      </c>
      <c r="P330" s="85">
        <f t="shared" si="26"/>
        <v>0</v>
      </c>
      <c r="V330" s="16"/>
      <c r="W330" s="16"/>
      <c r="AA330" s="16"/>
      <c r="AB330" s="16"/>
      <c r="AD330" s="22" t="str">
        <f t="shared" si="28"/>
        <v/>
      </c>
      <c r="AE330" s="16"/>
      <c r="AF330" s="34"/>
      <c r="AH330" s="22" t="str">
        <f t="shared" si="29"/>
        <v/>
      </c>
      <c r="AI330" s="16"/>
      <c r="AJ330" s="34"/>
      <c r="AK330" s="34"/>
      <c r="AL330" s="34"/>
      <c r="AM330" s="34"/>
      <c r="AN330" s="34"/>
      <c r="AO330" s="34"/>
    </row>
    <row r="331" spans="2:41" x14ac:dyDescent="0.3">
      <c r="B331" s="22" t="str">
        <f t="shared" si="27"/>
        <v/>
      </c>
      <c r="C331" s="16"/>
      <c r="D331" s="23"/>
      <c r="E331" s="23"/>
      <c r="F331" s="16"/>
      <c r="G331" s="16"/>
      <c r="I331" s="16"/>
      <c r="J331" s="16"/>
      <c r="K331" s="16"/>
      <c r="L331" s="16"/>
      <c r="N331" s="85">
        <f t="shared" si="24"/>
        <v>0</v>
      </c>
      <c r="O331" s="85">
        <f t="shared" si="25"/>
        <v>0</v>
      </c>
      <c r="P331" s="85">
        <f t="shared" si="26"/>
        <v>0</v>
      </c>
      <c r="V331" s="16"/>
      <c r="W331" s="16"/>
      <c r="AA331" s="16"/>
      <c r="AB331" s="16"/>
      <c r="AD331" s="22" t="str">
        <f t="shared" si="28"/>
        <v/>
      </c>
      <c r="AE331" s="16"/>
      <c r="AF331" s="34"/>
      <c r="AH331" s="22" t="str">
        <f t="shared" si="29"/>
        <v/>
      </c>
      <c r="AI331" s="16"/>
      <c r="AJ331" s="34"/>
      <c r="AK331" s="34"/>
      <c r="AL331" s="34"/>
      <c r="AM331" s="34"/>
      <c r="AN331" s="34"/>
      <c r="AO331" s="34"/>
    </row>
    <row r="332" spans="2:41" x14ac:dyDescent="0.3">
      <c r="B332" s="22" t="str">
        <f t="shared" si="27"/>
        <v/>
      </c>
      <c r="C332" s="16"/>
      <c r="D332" s="23"/>
      <c r="E332" s="23"/>
      <c r="F332" s="16"/>
      <c r="G332" s="16"/>
      <c r="I332" s="16"/>
      <c r="J332" s="16"/>
      <c r="K332" s="16"/>
      <c r="L332" s="16"/>
      <c r="N332" s="85">
        <f t="shared" si="24"/>
        <v>0</v>
      </c>
      <c r="O332" s="85">
        <f t="shared" si="25"/>
        <v>0</v>
      </c>
      <c r="P332" s="85">
        <f t="shared" si="26"/>
        <v>0</v>
      </c>
      <c r="V332" s="16"/>
      <c r="W332" s="16"/>
      <c r="AA332" s="16"/>
      <c r="AB332" s="16"/>
      <c r="AD332" s="22" t="str">
        <f t="shared" si="28"/>
        <v/>
      </c>
      <c r="AE332" s="16"/>
      <c r="AF332" s="34"/>
      <c r="AH332" s="22" t="str">
        <f t="shared" si="29"/>
        <v/>
      </c>
      <c r="AI332" s="16"/>
      <c r="AJ332" s="34"/>
      <c r="AK332" s="34"/>
      <c r="AL332" s="34"/>
      <c r="AM332" s="34"/>
      <c r="AN332" s="34"/>
      <c r="AO332" s="34"/>
    </row>
    <row r="333" spans="2:41" x14ac:dyDescent="0.3">
      <c r="B333" s="22" t="str">
        <f t="shared" si="27"/>
        <v/>
      </c>
      <c r="C333" s="16"/>
      <c r="D333" s="23"/>
      <c r="E333" s="23"/>
      <c r="F333" s="16"/>
      <c r="G333" s="16"/>
      <c r="I333" s="16"/>
      <c r="J333" s="16"/>
      <c r="K333" s="16"/>
      <c r="L333" s="16"/>
      <c r="N333" s="85">
        <f t="shared" si="24"/>
        <v>0</v>
      </c>
      <c r="O333" s="85">
        <f t="shared" si="25"/>
        <v>0</v>
      </c>
      <c r="P333" s="85">
        <f t="shared" si="26"/>
        <v>0</v>
      </c>
      <c r="V333" s="16"/>
      <c r="W333" s="16"/>
      <c r="AA333" s="16"/>
      <c r="AB333" s="16"/>
      <c r="AD333" s="22" t="str">
        <f t="shared" si="28"/>
        <v/>
      </c>
      <c r="AE333" s="16"/>
      <c r="AF333" s="34"/>
      <c r="AH333" s="22" t="str">
        <f t="shared" si="29"/>
        <v/>
      </c>
      <c r="AI333" s="16"/>
      <c r="AJ333" s="34"/>
      <c r="AK333" s="34"/>
      <c r="AL333" s="34"/>
      <c r="AM333" s="34"/>
      <c r="AN333" s="34"/>
      <c r="AO333" s="34"/>
    </row>
    <row r="334" spans="2:41" x14ac:dyDescent="0.3">
      <c r="B334" s="22" t="str">
        <f t="shared" si="27"/>
        <v/>
      </c>
      <c r="C334" s="16"/>
      <c r="D334" s="23"/>
      <c r="E334" s="23"/>
      <c r="F334" s="16"/>
      <c r="G334" s="16"/>
      <c r="I334" s="16"/>
      <c r="J334" s="16"/>
      <c r="K334" s="16"/>
      <c r="L334" s="16"/>
      <c r="N334" s="85">
        <f t="shared" ref="N334:N397" si="30">C334*E334</f>
        <v>0</v>
      </c>
      <c r="O334" s="85">
        <f t="shared" ref="O334:O397" si="31">MIN(N334,C334*ROUND($O$13,0))</f>
        <v>0</v>
      </c>
      <c r="P334" s="85">
        <f t="shared" ref="P334:P397" si="32">MIN(N334,C334*ROUND($P$13,0))</f>
        <v>0</v>
      </c>
      <c r="V334" s="16"/>
      <c r="W334" s="16"/>
      <c r="AA334" s="16"/>
      <c r="AB334" s="16"/>
      <c r="AD334" s="22" t="str">
        <f t="shared" si="28"/>
        <v/>
      </c>
      <c r="AE334" s="16"/>
      <c r="AF334" s="34"/>
      <c r="AH334" s="22" t="str">
        <f t="shared" si="29"/>
        <v/>
      </c>
      <c r="AI334" s="16"/>
      <c r="AJ334" s="34"/>
      <c r="AK334" s="34"/>
      <c r="AL334" s="34"/>
      <c r="AM334" s="34"/>
      <c r="AN334" s="34"/>
      <c r="AO334" s="34"/>
    </row>
    <row r="335" spans="2:41" x14ac:dyDescent="0.3">
      <c r="B335" s="22" t="str">
        <f t="shared" si="27"/>
        <v/>
      </c>
      <c r="C335" s="16"/>
      <c r="D335" s="23"/>
      <c r="E335" s="23"/>
      <c r="F335" s="16"/>
      <c r="G335" s="16"/>
      <c r="I335" s="16"/>
      <c r="J335" s="16"/>
      <c r="K335" s="16"/>
      <c r="L335" s="16"/>
      <c r="N335" s="85">
        <f t="shared" si="30"/>
        <v>0</v>
      </c>
      <c r="O335" s="85">
        <f t="shared" si="31"/>
        <v>0</v>
      </c>
      <c r="P335" s="85">
        <f t="shared" si="32"/>
        <v>0</v>
      </c>
      <c r="V335" s="16"/>
      <c r="W335" s="16"/>
      <c r="AA335" s="16"/>
      <c r="AB335" s="16"/>
      <c r="AD335" s="22" t="str">
        <f t="shared" si="28"/>
        <v/>
      </c>
      <c r="AE335" s="16"/>
      <c r="AF335" s="34"/>
      <c r="AH335" s="22" t="str">
        <f t="shared" si="29"/>
        <v/>
      </c>
      <c r="AI335" s="16"/>
      <c r="AJ335" s="34"/>
      <c r="AK335" s="34"/>
      <c r="AL335" s="34"/>
      <c r="AM335" s="34"/>
      <c r="AN335" s="34"/>
      <c r="AO335" s="34"/>
    </row>
    <row r="336" spans="2:41" x14ac:dyDescent="0.3">
      <c r="B336" s="22" t="str">
        <f t="shared" si="27"/>
        <v/>
      </c>
      <c r="C336" s="16"/>
      <c r="D336" s="23"/>
      <c r="E336" s="23"/>
      <c r="F336" s="16"/>
      <c r="G336" s="16"/>
      <c r="I336" s="16"/>
      <c r="J336" s="16"/>
      <c r="K336" s="16"/>
      <c r="L336" s="16"/>
      <c r="N336" s="85">
        <f t="shared" si="30"/>
        <v>0</v>
      </c>
      <c r="O336" s="85">
        <f t="shared" si="31"/>
        <v>0</v>
      </c>
      <c r="P336" s="85">
        <f t="shared" si="32"/>
        <v>0</v>
      </c>
      <c r="V336" s="16"/>
      <c r="W336" s="16"/>
      <c r="AA336" s="16"/>
      <c r="AB336" s="16"/>
      <c r="AD336" s="22" t="str">
        <f t="shared" si="28"/>
        <v/>
      </c>
      <c r="AE336" s="16"/>
      <c r="AF336" s="34"/>
      <c r="AH336" s="22" t="str">
        <f t="shared" si="29"/>
        <v/>
      </c>
      <c r="AI336" s="16"/>
      <c r="AJ336" s="34"/>
      <c r="AK336" s="34"/>
      <c r="AL336" s="34"/>
      <c r="AM336" s="34"/>
      <c r="AN336" s="34"/>
      <c r="AO336" s="34"/>
    </row>
    <row r="337" spans="2:41" x14ac:dyDescent="0.3">
      <c r="B337" s="22" t="str">
        <f t="shared" ref="B337:B400" si="33">IF(C337="","",B336+C337)</f>
        <v/>
      </c>
      <c r="C337" s="16"/>
      <c r="D337" s="23"/>
      <c r="E337" s="23"/>
      <c r="F337" s="16"/>
      <c r="G337" s="16"/>
      <c r="I337" s="16"/>
      <c r="J337" s="16"/>
      <c r="K337" s="16"/>
      <c r="L337" s="16"/>
      <c r="N337" s="85">
        <f t="shared" si="30"/>
        <v>0</v>
      </c>
      <c r="O337" s="85">
        <f t="shared" si="31"/>
        <v>0</v>
      </c>
      <c r="P337" s="85">
        <f t="shared" si="32"/>
        <v>0</v>
      </c>
      <c r="V337" s="16"/>
      <c r="W337" s="16"/>
      <c r="AA337" s="16"/>
      <c r="AB337" s="16"/>
      <c r="AD337" s="22" t="str">
        <f t="shared" si="28"/>
        <v/>
      </c>
      <c r="AE337" s="16"/>
      <c r="AF337" s="34"/>
      <c r="AH337" s="22" t="str">
        <f t="shared" si="29"/>
        <v/>
      </c>
      <c r="AI337" s="16"/>
      <c r="AJ337" s="34"/>
      <c r="AK337" s="34"/>
      <c r="AL337" s="34"/>
      <c r="AM337" s="34"/>
      <c r="AN337" s="34"/>
      <c r="AO337" s="34"/>
    </row>
    <row r="338" spans="2:41" x14ac:dyDescent="0.3">
      <c r="B338" s="22" t="str">
        <f t="shared" si="33"/>
        <v/>
      </c>
      <c r="C338" s="16"/>
      <c r="D338" s="23"/>
      <c r="E338" s="23"/>
      <c r="F338" s="16"/>
      <c r="G338" s="16"/>
      <c r="I338" s="16"/>
      <c r="J338" s="16"/>
      <c r="K338" s="16"/>
      <c r="L338" s="16"/>
      <c r="N338" s="85">
        <f t="shared" si="30"/>
        <v>0</v>
      </c>
      <c r="O338" s="85">
        <f t="shared" si="31"/>
        <v>0</v>
      </c>
      <c r="P338" s="85">
        <f t="shared" si="32"/>
        <v>0</v>
      </c>
      <c r="V338" s="16"/>
      <c r="W338" s="16"/>
      <c r="AA338" s="16"/>
      <c r="AB338" s="16"/>
      <c r="AD338" s="22" t="str">
        <f t="shared" si="28"/>
        <v/>
      </c>
      <c r="AE338" s="16"/>
      <c r="AF338" s="34"/>
      <c r="AH338" s="22" t="str">
        <f t="shared" si="29"/>
        <v/>
      </c>
      <c r="AI338" s="16"/>
      <c r="AJ338" s="34"/>
      <c r="AK338" s="34"/>
      <c r="AL338" s="34"/>
      <c r="AM338" s="34"/>
      <c r="AN338" s="34"/>
      <c r="AO338" s="34"/>
    </row>
    <row r="339" spans="2:41" x14ac:dyDescent="0.3">
      <c r="B339" s="22" t="str">
        <f t="shared" si="33"/>
        <v/>
      </c>
      <c r="C339" s="16"/>
      <c r="D339" s="23"/>
      <c r="E339" s="23"/>
      <c r="F339" s="16"/>
      <c r="G339" s="16"/>
      <c r="I339" s="16"/>
      <c r="J339" s="16"/>
      <c r="K339" s="16"/>
      <c r="L339" s="16"/>
      <c r="N339" s="85">
        <f t="shared" si="30"/>
        <v>0</v>
      </c>
      <c r="O339" s="85">
        <f t="shared" si="31"/>
        <v>0</v>
      </c>
      <c r="P339" s="85">
        <f t="shared" si="32"/>
        <v>0</v>
      </c>
      <c r="V339" s="16"/>
      <c r="W339" s="16"/>
      <c r="AA339" s="16"/>
      <c r="AB339" s="16"/>
      <c r="AD339" s="22" t="str">
        <f t="shared" ref="AD339:AD402" si="34">IF(AE339="","",AD338+AE339)</f>
        <v/>
      </c>
      <c r="AE339" s="16"/>
      <c r="AF339" s="34"/>
      <c r="AH339" s="22" t="str">
        <f t="shared" ref="AH339:AH402" si="35">IF(AI339="","",AH338+AI339)</f>
        <v/>
      </c>
      <c r="AI339" s="16"/>
      <c r="AJ339" s="34"/>
      <c r="AK339" s="34"/>
      <c r="AL339" s="34"/>
      <c r="AM339" s="34"/>
      <c r="AN339" s="34"/>
      <c r="AO339" s="34"/>
    </row>
    <row r="340" spans="2:41" x14ac:dyDescent="0.3">
      <c r="B340" s="22" t="str">
        <f t="shared" si="33"/>
        <v/>
      </c>
      <c r="C340" s="16"/>
      <c r="D340" s="23"/>
      <c r="E340" s="23"/>
      <c r="F340" s="16"/>
      <c r="G340" s="16"/>
      <c r="I340" s="16"/>
      <c r="J340" s="16"/>
      <c r="K340" s="16"/>
      <c r="L340" s="16"/>
      <c r="N340" s="85">
        <f t="shared" si="30"/>
        <v>0</v>
      </c>
      <c r="O340" s="85">
        <f t="shared" si="31"/>
        <v>0</v>
      </c>
      <c r="P340" s="85">
        <f t="shared" si="32"/>
        <v>0</v>
      </c>
      <c r="V340" s="16"/>
      <c r="W340" s="16"/>
      <c r="AA340" s="16"/>
      <c r="AB340" s="16"/>
      <c r="AD340" s="22" t="str">
        <f t="shared" si="34"/>
        <v/>
      </c>
      <c r="AE340" s="16"/>
      <c r="AF340" s="34"/>
      <c r="AH340" s="22" t="str">
        <f t="shared" si="35"/>
        <v/>
      </c>
      <c r="AI340" s="16"/>
      <c r="AJ340" s="34"/>
      <c r="AK340" s="34"/>
      <c r="AL340" s="34"/>
      <c r="AM340" s="34"/>
      <c r="AN340" s="34"/>
      <c r="AO340" s="34"/>
    </row>
    <row r="341" spans="2:41" x14ac:dyDescent="0.3">
      <c r="B341" s="22" t="str">
        <f t="shared" si="33"/>
        <v/>
      </c>
      <c r="C341" s="16"/>
      <c r="D341" s="23"/>
      <c r="E341" s="23"/>
      <c r="F341" s="16"/>
      <c r="G341" s="16"/>
      <c r="I341" s="16"/>
      <c r="J341" s="16"/>
      <c r="K341" s="16"/>
      <c r="L341" s="16"/>
      <c r="N341" s="85">
        <f t="shared" si="30"/>
        <v>0</v>
      </c>
      <c r="O341" s="85">
        <f t="shared" si="31"/>
        <v>0</v>
      </c>
      <c r="P341" s="85">
        <f t="shared" si="32"/>
        <v>0</v>
      </c>
      <c r="V341" s="16"/>
      <c r="W341" s="16"/>
      <c r="AA341" s="16"/>
      <c r="AB341" s="16"/>
      <c r="AD341" s="22" t="str">
        <f t="shared" si="34"/>
        <v/>
      </c>
      <c r="AE341" s="16"/>
      <c r="AF341" s="34"/>
      <c r="AH341" s="22" t="str">
        <f t="shared" si="35"/>
        <v/>
      </c>
      <c r="AI341" s="16"/>
      <c r="AJ341" s="34"/>
      <c r="AK341" s="34"/>
      <c r="AL341" s="34"/>
      <c r="AM341" s="34"/>
      <c r="AN341" s="34"/>
      <c r="AO341" s="34"/>
    </row>
    <row r="342" spans="2:41" x14ac:dyDescent="0.3">
      <c r="B342" s="22" t="str">
        <f t="shared" si="33"/>
        <v/>
      </c>
      <c r="C342" s="16"/>
      <c r="D342" s="23"/>
      <c r="E342" s="23"/>
      <c r="F342" s="16"/>
      <c r="G342" s="16"/>
      <c r="I342" s="16"/>
      <c r="J342" s="16"/>
      <c r="K342" s="16"/>
      <c r="L342" s="16"/>
      <c r="N342" s="85">
        <f t="shared" si="30"/>
        <v>0</v>
      </c>
      <c r="O342" s="85">
        <f t="shared" si="31"/>
        <v>0</v>
      </c>
      <c r="P342" s="85">
        <f t="shared" si="32"/>
        <v>0</v>
      </c>
      <c r="V342" s="16"/>
      <c r="W342" s="16"/>
      <c r="AA342" s="16"/>
      <c r="AB342" s="16"/>
      <c r="AD342" s="22" t="str">
        <f t="shared" si="34"/>
        <v/>
      </c>
      <c r="AE342" s="16"/>
      <c r="AF342" s="34"/>
      <c r="AH342" s="22" t="str">
        <f t="shared" si="35"/>
        <v/>
      </c>
      <c r="AI342" s="16"/>
      <c r="AJ342" s="34"/>
      <c r="AK342" s="34"/>
      <c r="AL342" s="34"/>
      <c r="AM342" s="34"/>
      <c r="AN342" s="34"/>
      <c r="AO342" s="34"/>
    </row>
    <row r="343" spans="2:41" x14ac:dyDescent="0.3">
      <c r="B343" s="22" t="str">
        <f t="shared" si="33"/>
        <v/>
      </c>
      <c r="C343" s="16"/>
      <c r="D343" s="23"/>
      <c r="E343" s="23"/>
      <c r="F343" s="16"/>
      <c r="G343" s="16"/>
      <c r="I343" s="16"/>
      <c r="J343" s="16"/>
      <c r="K343" s="16"/>
      <c r="L343" s="16"/>
      <c r="N343" s="85">
        <f t="shared" si="30"/>
        <v>0</v>
      </c>
      <c r="O343" s="85">
        <f t="shared" si="31"/>
        <v>0</v>
      </c>
      <c r="P343" s="85">
        <f t="shared" si="32"/>
        <v>0</v>
      </c>
      <c r="V343" s="16"/>
      <c r="W343" s="16"/>
      <c r="AA343" s="16"/>
      <c r="AB343" s="16"/>
      <c r="AD343" s="22" t="str">
        <f t="shared" si="34"/>
        <v/>
      </c>
      <c r="AE343" s="16"/>
      <c r="AF343" s="34"/>
      <c r="AH343" s="22" t="str">
        <f t="shared" si="35"/>
        <v/>
      </c>
      <c r="AI343" s="16"/>
      <c r="AJ343" s="34"/>
      <c r="AK343" s="34"/>
      <c r="AL343" s="34"/>
      <c r="AM343" s="34"/>
      <c r="AN343" s="34"/>
      <c r="AO343" s="34"/>
    </row>
    <row r="344" spans="2:41" x14ac:dyDescent="0.3">
      <c r="B344" s="22" t="str">
        <f t="shared" si="33"/>
        <v/>
      </c>
      <c r="C344" s="16"/>
      <c r="D344" s="23"/>
      <c r="E344" s="23"/>
      <c r="F344" s="16"/>
      <c r="G344" s="16"/>
      <c r="I344" s="16"/>
      <c r="J344" s="16"/>
      <c r="K344" s="16"/>
      <c r="L344" s="16"/>
      <c r="N344" s="85">
        <f t="shared" si="30"/>
        <v>0</v>
      </c>
      <c r="O344" s="85">
        <f t="shared" si="31"/>
        <v>0</v>
      </c>
      <c r="P344" s="85">
        <f t="shared" si="32"/>
        <v>0</v>
      </c>
      <c r="V344" s="16"/>
      <c r="W344" s="16"/>
      <c r="AA344" s="16"/>
      <c r="AB344" s="16"/>
      <c r="AD344" s="22" t="str">
        <f t="shared" si="34"/>
        <v/>
      </c>
      <c r="AE344" s="16"/>
      <c r="AF344" s="34"/>
      <c r="AH344" s="22" t="str">
        <f t="shared" si="35"/>
        <v/>
      </c>
      <c r="AI344" s="16"/>
      <c r="AJ344" s="34"/>
      <c r="AK344" s="34"/>
      <c r="AL344" s="34"/>
      <c r="AM344" s="34"/>
      <c r="AN344" s="34"/>
      <c r="AO344" s="34"/>
    </row>
    <row r="345" spans="2:41" x14ac:dyDescent="0.3">
      <c r="B345" s="22" t="str">
        <f t="shared" si="33"/>
        <v/>
      </c>
      <c r="C345" s="16"/>
      <c r="D345" s="23"/>
      <c r="E345" s="23"/>
      <c r="F345" s="16"/>
      <c r="G345" s="16"/>
      <c r="I345" s="16"/>
      <c r="J345" s="16"/>
      <c r="K345" s="16"/>
      <c r="L345" s="16"/>
      <c r="N345" s="85">
        <f t="shared" si="30"/>
        <v>0</v>
      </c>
      <c r="O345" s="85">
        <f t="shared" si="31"/>
        <v>0</v>
      </c>
      <c r="P345" s="85">
        <f t="shared" si="32"/>
        <v>0</v>
      </c>
      <c r="V345" s="16"/>
      <c r="W345" s="16"/>
      <c r="AA345" s="16"/>
      <c r="AB345" s="16"/>
      <c r="AD345" s="22" t="str">
        <f t="shared" si="34"/>
        <v/>
      </c>
      <c r="AE345" s="16"/>
      <c r="AF345" s="34"/>
      <c r="AH345" s="22" t="str">
        <f t="shared" si="35"/>
        <v/>
      </c>
      <c r="AI345" s="16"/>
      <c r="AJ345" s="34"/>
      <c r="AK345" s="34"/>
      <c r="AL345" s="34"/>
      <c r="AM345" s="34"/>
      <c r="AN345" s="34"/>
      <c r="AO345" s="34"/>
    </row>
    <row r="346" spans="2:41" x14ac:dyDescent="0.3">
      <c r="B346" s="22" t="str">
        <f t="shared" si="33"/>
        <v/>
      </c>
      <c r="C346" s="16"/>
      <c r="D346" s="23"/>
      <c r="E346" s="23"/>
      <c r="F346" s="16"/>
      <c r="G346" s="16"/>
      <c r="I346" s="16"/>
      <c r="J346" s="16"/>
      <c r="K346" s="16"/>
      <c r="L346" s="16"/>
      <c r="N346" s="85">
        <f t="shared" si="30"/>
        <v>0</v>
      </c>
      <c r="O346" s="85">
        <f t="shared" si="31"/>
        <v>0</v>
      </c>
      <c r="P346" s="85">
        <f t="shared" si="32"/>
        <v>0</v>
      </c>
      <c r="V346" s="16"/>
      <c r="W346" s="16"/>
      <c r="AA346" s="16"/>
      <c r="AB346" s="16"/>
      <c r="AD346" s="22" t="str">
        <f t="shared" si="34"/>
        <v/>
      </c>
      <c r="AE346" s="16"/>
      <c r="AF346" s="34"/>
      <c r="AH346" s="22" t="str">
        <f t="shared" si="35"/>
        <v/>
      </c>
      <c r="AI346" s="16"/>
      <c r="AJ346" s="34"/>
      <c r="AK346" s="34"/>
      <c r="AL346" s="34"/>
      <c r="AM346" s="34"/>
      <c r="AN346" s="34"/>
      <c r="AO346" s="34"/>
    </row>
    <row r="347" spans="2:41" x14ac:dyDescent="0.3">
      <c r="B347" s="22" t="str">
        <f t="shared" si="33"/>
        <v/>
      </c>
      <c r="C347" s="16"/>
      <c r="D347" s="23"/>
      <c r="E347" s="23"/>
      <c r="F347" s="16"/>
      <c r="G347" s="16"/>
      <c r="I347" s="16"/>
      <c r="J347" s="16"/>
      <c r="K347" s="16"/>
      <c r="L347" s="16"/>
      <c r="N347" s="85">
        <f t="shared" si="30"/>
        <v>0</v>
      </c>
      <c r="O347" s="85">
        <f t="shared" si="31"/>
        <v>0</v>
      </c>
      <c r="P347" s="85">
        <f t="shared" si="32"/>
        <v>0</v>
      </c>
      <c r="V347" s="16"/>
      <c r="W347" s="16"/>
      <c r="AA347" s="16"/>
      <c r="AB347" s="16"/>
      <c r="AD347" s="22" t="str">
        <f t="shared" si="34"/>
        <v/>
      </c>
      <c r="AE347" s="16"/>
      <c r="AF347" s="34"/>
      <c r="AH347" s="22" t="str">
        <f t="shared" si="35"/>
        <v/>
      </c>
      <c r="AI347" s="16"/>
      <c r="AJ347" s="34"/>
      <c r="AK347" s="34"/>
      <c r="AL347" s="34"/>
      <c r="AM347" s="34"/>
      <c r="AN347" s="34"/>
      <c r="AO347" s="34"/>
    </row>
    <row r="348" spans="2:41" x14ac:dyDescent="0.3">
      <c r="B348" s="22" t="str">
        <f t="shared" si="33"/>
        <v/>
      </c>
      <c r="C348" s="16"/>
      <c r="D348" s="23"/>
      <c r="E348" s="23"/>
      <c r="F348" s="16"/>
      <c r="G348" s="16"/>
      <c r="I348" s="16"/>
      <c r="J348" s="16"/>
      <c r="K348" s="16"/>
      <c r="L348" s="16"/>
      <c r="N348" s="85">
        <f t="shared" si="30"/>
        <v>0</v>
      </c>
      <c r="O348" s="85">
        <f t="shared" si="31"/>
        <v>0</v>
      </c>
      <c r="P348" s="85">
        <f t="shared" si="32"/>
        <v>0</v>
      </c>
      <c r="V348" s="16"/>
      <c r="W348" s="16"/>
      <c r="AA348" s="16"/>
      <c r="AB348" s="16"/>
      <c r="AD348" s="22" t="str">
        <f t="shared" si="34"/>
        <v/>
      </c>
      <c r="AE348" s="16"/>
      <c r="AF348" s="34"/>
      <c r="AH348" s="22" t="str">
        <f t="shared" si="35"/>
        <v/>
      </c>
      <c r="AI348" s="16"/>
      <c r="AJ348" s="34"/>
      <c r="AK348" s="34"/>
      <c r="AL348" s="34"/>
      <c r="AM348" s="34"/>
      <c r="AN348" s="34"/>
      <c r="AO348" s="34"/>
    </row>
    <row r="349" spans="2:41" x14ac:dyDescent="0.3">
      <c r="B349" s="22" t="str">
        <f t="shared" si="33"/>
        <v/>
      </c>
      <c r="C349" s="16"/>
      <c r="D349" s="23"/>
      <c r="E349" s="23"/>
      <c r="F349" s="16"/>
      <c r="G349" s="16"/>
      <c r="I349" s="16"/>
      <c r="J349" s="16"/>
      <c r="K349" s="16"/>
      <c r="L349" s="16"/>
      <c r="N349" s="85">
        <f t="shared" si="30"/>
        <v>0</v>
      </c>
      <c r="O349" s="85">
        <f t="shared" si="31"/>
        <v>0</v>
      </c>
      <c r="P349" s="85">
        <f t="shared" si="32"/>
        <v>0</v>
      </c>
      <c r="V349" s="16"/>
      <c r="W349" s="16"/>
      <c r="AA349" s="16"/>
      <c r="AB349" s="16"/>
      <c r="AD349" s="22" t="str">
        <f t="shared" si="34"/>
        <v/>
      </c>
      <c r="AE349" s="16"/>
      <c r="AF349" s="34"/>
      <c r="AH349" s="22" t="str">
        <f t="shared" si="35"/>
        <v/>
      </c>
      <c r="AI349" s="16"/>
      <c r="AJ349" s="34"/>
      <c r="AK349" s="34"/>
      <c r="AL349" s="34"/>
      <c r="AM349" s="34"/>
      <c r="AN349" s="34"/>
      <c r="AO349" s="34"/>
    </row>
    <row r="350" spans="2:41" x14ac:dyDescent="0.3">
      <c r="B350" s="22" t="str">
        <f t="shared" si="33"/>
        <v/>
      </c>
      <c r="C350" s="16"/>
      <c r="D350" s="23"/>
      <c r="E350" s="23"/>
      <c r="F350" s="16"/>
      <c r="G350" s="16"/>
      <c r="I350" s="16"/>
      <c r="J350" s="16"/>
      <c r="K350" s="16"/>
      <c r="L350" s="16"/>
      <c r="N350" s="85">
        <f t="shared" si="30"/>
        <v>0</v>
      </c>
      <c r="O350" s="85">
        <f t="shared" si="31"/>
        <v>0</v>
      </c>
      <c r="P350" s="85">
        <f t="shared" si="32"/>
        <v>0</v>
      </c>
      <c r="V350" s="16"/>
      <c r="W350" s="16"/>
      <c r="AA350" s="16"/>
      <c r="AB350" s="16"/>
      <c r="AD350" s="22" t="str">
        <f t="shared" si="34"/>
        <v/>
      </c>
      <c r="AE350" s="16"/>
      <c r="AF350" s="34"/>
      <c r="AH350" s="22" t="str">
        <f t="shared" si="35"/>
        <v/>
      </c>
      <c r="AI350" s="16"/>
      <c r="AJ350" s="34"/>
      <c r="AK350" s="34"/>
      <c r="AL350" s="34"/>
      <c r="AM350" s="34"/>
      <c r="AN350" s="34"/>
      <c r="AO350" s="34"/>
    </row>
    <row r="351" spans="2:41" x14ac:dyDescent="0.3">
      <c r="B351" s="22" t="str">
        <f t="shared" si="33"/>
        <v/>
      </c>
      <c r="C351" s="16"/>
      <c r="D351" s="23"/>
      <c r="E351" s="23"/>
      <c r="F351" s="16"/>
      <c r="G351" s="16"/>
      <c r="I351" s="16"/>
      <c r="J351" s="16"/>
      <c r="K351" s="16"/>
      <c r="L351" s="16"/>
      <c r="N351" s="85">
        <f t="shared" si="30"/>
        <v>0</v>
      </c>
      <c r="O351" s="85">
        <f t="shared" si="31"/>
        <v>0</v>
      </c>
      <c r="P351" s="85">
        <f t="shared" si="32"/>
        <v>0</v>
      </c>
      <c r="V351" s="16"/>
      <c r="W351" s="16"/>
      <c r="AA351" s="16"/>
      <c r="AB351" s="16"/>
      <c r="AD351" s="22" t="str">
        <f t="shared" si="34"/>
        <v/>
      </c>
      <c r="AE351" s="16"/>
      <c r="AF351" s="34"/>
      <c r="AH351" s="22" t="str">
        <f t="shared" si="35"/>
        <v/>
      </c>
      <c r="AI351" s="16"/>
      <c r="AJ351" s="34"/>
      <c r="AK351" s="34"/>
      <c r="AL351" s="34"/>
      <c r="AM351" s="34"/>
      <c r="AN351" s="34"/>
      <c r="AO351" s="34"/>
    </row>
    <row r="352" spans="2:41" x14ac:dyDescent="0.3">
      <c r="B352" s="22" t="str">
        <f t="shared" si="33"/>
        <v/>
      </c>
      <c r="C352" s="16"/>
      <c r="D352" s="23"/>
      <c r="E352" s="23"/>
      <c r="F352" s="16"/>
      <c r="G352" s="16"/>
      <c r="I352" s="16"/>
      <c r="J352" s="16"/>
      <c r="K352" s="16"/>
      <c r="L352" s="16"/>
      <c r="N352" s="85">
        <f t="shared" si="30"/>
        <v>0</v>
      </c>
      <c r="O352" s="85">
        <f t="shared" si="31"/>
        <v>0</v>
      </c>
      <c r="P352" s="85">
        <f t="shared" si="32"/>
        <v>0</v>
      </c>
      <c r="V352" s="16"/>
      <c r="W352" s="16"/>
      <c r="AA352" s="16"/>
      <c r="AB352" s="16"/>
      <c r="AD352" s="22" t="str">
        <f t="shared" si="34"/>
        <v/>
      </c>
      <c r="AE352" s="16"/>
      <c r="AF352" s="34"/>
      <c r="AH352" s="22" t="str">
        <f t="shared" si="35"/>
        <v/>
      </c>
      <c r="AI352" s="16"/>
      <c r="AJ352" s="34"/>
      <c r="AK352" s="34"/>
      <c r="AL352" s="34"/>
      <c r="AM352" s="34"/>
      <c r="AN352" s="34"/>
      <c r="AO352" s="34"/>
    </row>
    <row r="353" spans="2:41" x14ac:dyDescent="0.3">
      <c r="B353" s="22" t="str">
        <f t="shared" si="33"/>
        <v/>
      </c>
      <c r="C353" s="16"/>
      <c r="D353" s="23"/>
      <c r="E353" s="23"/>
      <c r="F353" s="16"/>
      <c r="G353" s="16"/>
      <c r="I353" s="16"/>
      <c r="J353" s="16"/>
      <c r="K353" s="16"/>
      <c r="L353" s="16"/>
      <c r="N353" s="85">
        <f t="shared" si="30"/>
        <v>0</v>
      </c>
      <c r="O353" s="85">
        <f t="shared" si="31"/>
        <v>0</v>
      </c>
      <c r="P353" s="85">
        <f t="shared" si="32"/>
        <v>0</v>
      </c>
      <c r="V353" s="16"/>
      <c r="W353" s="16"/>
      <c r="AA353" s="16"/>
      <c r="AB353" s="16"/>
      <c r="AD353" s="22" t="str">
        <f t="shared" si="34"/>
        <v/>
      </c>
      <c r="AE353" s="16"/>
      <c r="AF353" s="34"/>
      <c r="AH353" s="22" t="str">
        <f t="shared" si="35"/>
        <v/>
      </c>
      <c r="AI353" s="16"/>
      <c r="AJ353" s="34"/>
      <c r="AK353" s="34"/>
      <c r="AL353" s="34"/>
      <c r="AM353" s="34"/>
      <c r="AN353" s="34"/>
      <c r="AO353" s="34"/>
    </row>
    <row r="354" spans="2:41" x14ac:dyDescent="0.3">
      <c r="B354" s="22" t="str">
        <f t="shared" si="33"/>
        <v/>
      </c>
      <c r="C354" s="16"/>
      <c r="D354" s="23"/>
      <c r="E354" s="23"/>
      <c r="F354" s="16"/>
      <c r="G354" s="16"/>
      <c r="I354" s="16"/>
      <c r="J354" s="16"/>
      <c r="K354" s="16"/>
      <c r="L354" s="16"/>
      <c r="N354" s="85">
        <f t="shared" si="30"/>
        <v>0</v>
      </c>
      <c r="O354" s="85">
        <f t="shared" si="31"/>
        <v>0</v>
      </c>
      <c r="P354" s="85">
        <f t="shared" si="32"/>
        <v>0</v>
      </c>
      <c r="V354" s="16"/>
      <c r="W354" s="16"/>
      <c r="AA354" s="16"/>
      <c r="AB354" s="16"/>
      <c r="AD354" s="22" t="str">
        <f t="shared" si="34"/>
        <v/>
      </c>
      <c r="AE354" s="16"/>
      <c r="AF354" s="34"/>
      <c r="AH354" s="22" t="str">
        <f t="shared" si="35"/>
        <v/>
      </c>
      <c r="AI354" s="16"/>
      <c r="AJ354" s="34"/>
      <c r="AK354" s="34"/>
      <c r="AL354" s="34"/>
      <c r="AM354" s="34"/>
      <c r="AN354" s="34"/>
      <c r="AO354" s="34"/>
    </row>
    <row r="355" spans="2:41" x14ac:dyDescent="0.3">
      <c r="B355" s="22" t="str">
        <f t="shared" si="33"/>
        <v/>
      </c>
      <c r="C355" s="16"/>
      <c r="D355" s="23"/>
      <c r="E355" s="23"/>
      <c r="F355" s="16"/>
      <c r="G355" s="16"/>
      <c r="I355" s="16"/>
      <c r="J355" s="16"/>
      <c r="K355" s="16"/>
      <c r="L355" s="16"/>
      <c r="N355" s="85">
        <f t="shared" si="30"/>
        <v>0</v>
      </c>
      <c r="O355" s="85">
        <f t="shared" si="31"/>
        <v>0</v>
      </c>
      <c r="P355" s="85">
        <f t="shared" si="32"/>
        <v>0</v>
      </c>
      <c r="V355" s="16"/>
      <c r="W355" s="16"/>
      <c r="AA355" s="16"/>
      <c r="AB355" s="16"/>
      <c r="AD355" s="22" t="str">
        <f t="shared" si="34"/>
        <v/>
      </c>
      <c r="AE355" s="16"/>
      <c r="AF355" s="34"/>
      <c r="AH355" s="22" t="str">
        <f t="shared" si="35"/>
        <v/>
      </c>
      <c r="AI355" s="16"/>
      <c r="AJ355" s="34"/>
      <c r="AK355" s="34"/>
      <c r="AL355" s="34"/>
      <c r="AM355" s="34"/>
      <c r="AN355" s="34"/>
      <c r="AO355" s="34"/>
    </row>
    <row r="356" spans="2:41" x14ac:dyDescent="0.3">
      <c r="B356" s="22" t="str">
        <f t="shared" si="33"/>
        <v/>
      </c>
      <c r="C356" s="16"/>
      <c r="D356" s="23"/>
      <c r="E356" s="23"/>
      <c r="F356" s="16"/>
      <c r="G356" s="16"/>
      <c r="I356" s="16"/>
      <c r="J356" s="16"/>
      <c r="K356" s="16"/>
      <c r="L356" s="16"/>
      <c r="N356" s="85">
        <f t="shared" si="30"/>
        <v>0</v>
      </c>
      <c r="O356" s="85">
        <f t="shared" si="31"/>
        <v>0</v>
      </c>
      <c r="P356" s="85">
        <f t="shared" si="32"/>
        <v>0</v>
      </c>
      <c r="V356" s="16"/>
      <c r="W356" s="16"/>
      <c r="AA356" s="16"/>
      <c r="AB356" s="16"/>
      <c r="AD356" s="22" t="str">
        <f t="shared" si="34"/>
        <v/>
      </c>
      <c r="AE356" s="16"/>
      <c r="AF356" s="34"/>
      <c r="AH356" s="22" t="str">
        <f t="shared" si="35"/>
        <v/>
      </c>
      <c r="AI356" s="16"/>
      <c r="AJ356" s="34"/>
      <c r="AK356" s="34"/>
      <c r="AL356" s="34"/>
      <c r="AM356" s="34"/>
      <c r="AN356" s="34"/>
      <c r="AO356" s="34"/>
    </row>
    <row r="357" spans="2:41" x14ac:dyDescent="0.3">
      <c r="B357" s="22" t="str">
        <f t="shared" si="33"/>
        <v/>
      </c>
      <c r="C357" s="16"/>
      <c r="D357" s="23"/>
      <c r="E357" s="23"/>
      <c r="F357" s="16"/>
      <c r="G357" s="16"/>
      <c r="I357" s="16"/>
      <c r="J357" s="16"/>
      <c r="K357" s="16"/>
      <c r="L357" s="16"/>
      <c r="N357" s="85">
        <f t="shared" si="30"/>
        <v>0</v>
      </c>
      <c r="O357" s="85">
        <f t="shared" si="31"/>
        <v>0</v>
      </c>
      <c r="P357" s="85">
        <f t="shared" si="32"/>
        <v>0</v>
      </c>
      <c r="V357" s="16"/>
      <c r="W357" s="16"/>
      <c r="AA357" s="16"/>
      <c r="AB357" s="16"/>
      <c r="AD357" s="22" t="str">
        <f t="shared" si="34"/>
        <v/>
      </c>
      <c r="AE357" s="16"/>
      <c r="AF357" s="34"/>
      <c r="AH357" s="22" t="str">
        <f t="shared" si="35"/>
        <v/>
      </c>
      <c r="AI357" s="16"/>
      <c r="AJ357" s="34"/>
      <c r="AK357" s="34"/>
      <c r="AL357" s="34"/>
      <c r="AM357" s="34"/>
      <c r="AN357" s="34"/>
      <c r="AO357" s="34"/>
    </row>
    <row r="358" spans="2:41" x14ac:dyDescent="0.3">
      <c r="B358" s="22" t="str">
        <f t="shared" si="33"/>
        <v/>
      </c>
      <c r="C358" s="16"/>
      <c r="D358" s="23"/>
      <c r="E358" s="23"/>
      <c r="F358" s="16"/>
      <c r="G358" s="16"/>
      <c r="I358" s="16"/>
      <c r="J358" s="16"/>
      <c r="K358" s="16"/>
      <c r="L358" s="16"/>
      <c r="N358" s="85">
        <f t="shared" si="30"/>
        <v>0</v>
      </c>
      <c r="O358" s="85">
        <f t="shared" si="31"/>
        <v>0</v>
      </c>
      <c r="P358" s="85">
        <f t="shared" si="32"/>
        <v>0</v>
      </c>
      <c r="V358" s="16"/>
      <c r="W358" s="16"/>
      <c r="AA358" s="16"/>
      <c r="AB358" s="16"/>
      <c r="AD358" s="22" t="str">
        <f t="shared" si="34"/>
        <v/>
      </c>
      <c r="AE358" s="16"/>
      <c r="AF358" s="34"/>
      <c r="AH358" s="22" t="str">
        <f t="shared" si="35"/>
        <v/>
      </c>
      <c r="AI358" s="16"/>
      <c r="AJ358" s="34"/>
      <c r="AK358" s="34"/>
      <c r="AL358" s="34"/>
      <c r="AM358" s="34"/>
      <c r="AN358" s="34"/>
      <c r="AO358" s="34"/>
    </row>
    <row r="359" spans="2:41" x14ac:dyDescent="0.3">
      <c r="B359" s="22" t="str">
        <f t="shared" si="33"/>
        <v/>
      </c>
      <c r="C359" s="16"/>
      <c r="D359" s="23"/>
      <c r="E359" s="23"/>
      <c r="F359" s="16"/>
      <c r="G359" s="16"/>
      <c r="I359" s="16"/>
      <c r="J359" s="16"/>
      <c r="K359" s="16"/>
      <c r="L359" s="16"/>
      <c r="N359" s="85">
        <f t="shared" si="30"/>
        <v>0</v>
      </c>
      <c r="O359" s="85">
        <f t="shared" si="31"/>
        <v>0</v>
      </c>
      <c r="P359" s="85">
        <f t="shared" si="32"/>
        <v>0</v>
      </c>
      <c r="V359" s="16"/>
      <c r="W359" s="16"/>
      <c r="AA359" s="16"/>
      <c r="AB359" s="16"/>
      <c r="AD359" s="22" t="str">
        <f t="shared" si="34"/>
        <v/>
      </c>
      <c r="AE359" s="16"/>
      <c r="AF359" s="34"/>
      <c r="AH359" s="22" t="str">
        <f t="shared" si="35"/>
        <v/>
      </c>
      <c r="AI359" s="16"/>
      <c r="AJ359" s="34"/>
      <c r="AK359" s="34"/>
      <c r="AL359" s="34"/>
      <c r="AM359" s="34"/>
      <c r="AN359" s="34"/>
      <c r="AO359" s="34"/>
    </row>
    <row r="360" spans="2:41" x14ac:dyDescent="0.3">
      <c r="B360" s="22" t="str">
        <f t="shared" si="33"/>
        <v/>
      </c>
      <c r="C360" s="16"/>
      <c r="D360" s="23"/>
      <c r="E360" s="23"/>
      <c r="F360" s="16"/>
      <c r="G360" s="16"/>
      <c r="I360" s="16"/>
      <c r="J360" s="16"/>
      <c r="K360" s="16"/>
      <c r="L360" s="16"/>
      <c r="N360" s="85">
        <f t="shared" si="30"/>
        <v>0</v>
      </c>
      <c r="O360" s="85">
        <f t="shared" si="31"/>
        <v>0</v>
      </c>
      <c r="P360" s="85">
        <f t="shared" si="32"/>
        <v>0</v>
      </c>
      <c r="V360" s="16"/>
      <c r="W360" s="16"/>
      <c r="AA360" s="16"/>
      <c r="AB360" s="16"/>
      <c r="AD360" s="22" t="str">
        <f t="shared" si="34"/>
        <v/>
      </c>
      <c r="AE360" s="16"/>
      <c r="AF360" s="34"/>
      <c r="AH360" s="22" t="str">
        <f t="shared" si="35"/>
        <v/>
      </c>
      <c r="AI360" s="16"/>
      <c r="AJ360" s="34"/>
      <c r="AK360" s="34"/>
      <c r="AL360" s="34"/>
      <c r="AM360" s="34"/>
      <c r="AN360" s="34"/>
      <c r="AO360" s="34"/>
    </row>
    <row r="361" spans="2:41" x14ac:dyDescent="0.3">
      <c r="B361" s="22" t="str">
        <f t="shared" si="33"/>
        <v/>
      </c>
      <c r="C361" s="16"/>
      <c r="D361" s="23"/>
      <c r="E361" s="23"/>
      <c r="F361" s="16"/>
      <c r="G361" s="16"/>
      <c r="I361" s="16"/>
      <c r="J361" s="16"/>
      <c r="K361" s="16"/>
      <c r="L361" s="16"/>
      <c r="N361" s="85">
        <f t="shared" si="30"/>
        <v>0</v>
      </c>
      <c r="O361" s="85">
        <f t="shared" si="31"/>
        <v>0</v>
      </c>
      <c r="P361" s="85">
        <f t="shared" si="32"/>
        <v>0</v>
      </c>
      <c r="V361" s="16"/>
      <c r="W361" s="16"/>
      <c r="AA361" s="16"/>
      <c r="AB361" s="16"/>
      <c r="AD361" s="22" t="str">
        <f t="shared" si="34"/>
        <v/>
      </c>
      <c r="AE361" s="16"/>
      <c r="AF361" s="34"/>
      <c r="AH361" s="22" t="str">
        <f t="shared" si="35"/>
        <v/>
      </c>
      <c r="AI361" s="16"/>
      <c r="AJ361" s="34"/>
      <c r="AK361" s="34"/>
      <c r="AL361" s="34"/>
      <c r="AM361" s="34"/>
      <c r="AN361" s="34"/>
      <c r="AO361" s="34"/>
    </row>
    <row r="362" spans="2:41" x14ac:dyDescent="0.3">
      <c r="B362" s="22" t="str">
        <f t="shared" si="33"/>
        <v/>
      </c>
      <c r="C362" s="16"/>
      <c r="D362" s="23"/>
      <c r="E362" s="23"/>
      <c r="F362" s="16"/>
      <c r="G362" s="16"/>
      <c r="I362" s="16"/>
      <c r="J362" s="16"/>
      <c r="K362" s="16"/>
      <c r="L362" s="16"/>
      <c r="N362" s="85">
        <f t="shared" si="30"/>
        <v>0</v>
      </c>
      <c r="O362" s="85">
        <f t="shared" si="31"/>
        <v>0</v>
      </c>
      <c r="P362" s="85">
        <f t="shared" si="32"/>
        <v>0</v>
      </c>
      <c r="V362" s="16"/>
      <c r="W362" s="16"/>
      <c r="AA362" s="16"/>
      <c r="AB362" s="16"/>
      <c r="AD362" s="22" t="str">
        <f t="shared" si="34"/>
        <v/>
      </c>
      <c r="AE362" s="16"/>
      <c r="AF362" s="34"/>
      <c r="AH362" s="22" t="str">
        <f t="shared" si="35"/>
        <v/>
      </c>
      <c r="AI362" s="16"/>
      <c r="AJ362" s="34"/>
      <c r="AK362" s="34"/>
      <c r="AL362" s="34"/>
      <c r="AM362" s="34"/>
      <c r="AN362" s="34"/>
      <c r="AO362" s="34"/>
    </row>
    <row r="363" spans="2:41" x14ac:dyDescent="0.3">
      <c r="B363" s="22" t="str">
        <f t="shared" si="33"/>
        <v/>
      </c>
      <c r="C363" s="16"/>
      <c r="D363" s="23"/>
      <c r="E363" s="23"/>
      <c r="F363" s="16"/>
      <c r="G363" s="16"/>
      <c r="I363" s="16"/>
      <c r="J363" s="16"/>
      <c r="K363" s="16"/>
      <c r="L363" s="16"/>
      <c r="N363" s="85">
        <f t="shared" si="30"/>
        <v>0</v>
      </c>
      <c r="O363" s="85">
        <f t="shared" si="31"/>
        <v>0</v>
      </c>
      <c r="P363" s="85">
        <f t="shared" si="32"/>
        <v>0</v>
      </c>
      <c r="V363" s="16"/>
      <c r="W363" s="16"/>
      <c r="AA363" s="16"/>
      <c r="AB363" s="16"/>
      <c r="AD363" s="22" t="str">
        <f t="shared" si="34"/>
        <v/>
      </c>
      <c r="AE363" s="16"/>
      <c r="AF363" s="34"/>
      <c r="AH363" s="22" t="str">
        <f t="shared" si="35"/>
        <v/>
      </c>
      <c r="AI363" s="16"/>
      <c r="AJ363" s="34"/>
      <c r="AK363" s="34"/>
      <c r="AL363" s="34"/>
      <c r="AM363" s="34"/>
      <c r="AN363" s="34"/>
      <c r="AO363" s="34"/>
    </row>
    <row r="364" spans="2:41" x14ac:dyDescent="0.3">
      <c r="B364" s="22" t="str">
        <f t="shared" si="33"/>
        <v/>
      </c>
      <c r="C364" s="16"/>
      <c r="D364" s="23"/>
      <c r="E364" s="23"/>
      <c r="F364" s="16"/>
      <c r="G364" s="16"/>
      <c r="I364" s="16"/>
      <c r="J364" s="16"/>
      <c r="K364" s="16"/>
      <c r="L364" s="16"/>
      <c r="N364" s="85">
        <f t="shared" si="30"/>
        <v>0</v>
      </c>
      <c r="O364" s="85">
        <f t="shared" si="31"/>
        <v>0</v>
      </c>
      <c r="P364" s="85">
        <f t="shared" si="32"/>
        <v>0</v>
      </c>
      <c r="V364" s="16"/>
      <c r="W364" s="16"/>
      <c r="AA364" s="16"/>
      <c r="AB364" s="16"/>
      <c r="AD364" s="22" t="str">
        <f t="shared" si="34"/>
        <v/>
      </c>
      <c r="AE364" s="16"/>
      <c r="AF364" s="34"/>
      <c r="AH364" s="22" t="str">
        <f t="shared" si="35"/>
        <v/>
      </c>
      <c r="AI364" s="16"/>
      <c r="AJ364" s="34"/>
      <c r="AK364" s="34"/>
      <c r="AL364" s="34"/>
      <c r="AM364" s="34"/>
      <c r="AN364" s="34"/>
      <c r="AO364" s="34"/>
    </row>
    <row r="365" spans="2:41" x14ac:dyDescent="0.3">
      <c r="B365" s="22" t="str">
        <f t="shared" si="33"/>
        <v/>
      </c>
      <c r="C365" s="16"/>
      <c r="D365" s="23"/>
      <c r="E365" s="23"/>
      <c r="F365" s="16"/>
      <c r="G365" s="16"/>
      <c r="I365" s="16"/>
      <c r="J365" s="16"/>
      <c r="K365" s="16"/>
      <c r="L365" s="16"/>
      <c r="N365" s="85">
        <f t="shared" si="30"/>
        <v>0</v>
      </c>
      <c r="O365" s="85">
        <f t="shared" si="31"/>
        <v>0</v>
      </c>
      <c r="P365" s="85">
        <f t="shared" si="32"/>
        <v>0</v>
      </c>
      <c r="V365" s="16"/>
      <c r="W365" s="16"/>
      <c r="AA365" s="16"/>
      <c r="AB365" s="16"/>
      <c r="AD365" s="22" t="str">
        <f t="shared" si="34"/>
        <v/>
      </c>
      <c r="AE365" s="16"/>
      <c r="AF365" s="34"/>
      <c r="AH365" s="22" t="str">
        <f t="shared" si="35"/>
        <v/>
      </c>
      <c r="AI365" s="16"/>
      <c r="AJ365" s="34"/>
      <c r="AK365" s="34"/>
      <c r="AL365" s="34"/>
      <c r="AM365" s="34"/>
      <c r="AN365" s="34"/>
      <c r="AO365" s="34"/>
    </row>
    <row r="366" spans="2:41" x14ac:dyDescent="0.3">
      <c r="B366" s="22" t="str">
        <f t="shared" si="33"/>
        <v/>
      </c>
      <c r="C366" s="16"/>
      <c r="D366" s="23"/>
      <c r="E366" s="23"/>
      <c r="F366" s="16"/>
      <c r="G366" s="16"/>
      <c r="I366" s="16"/>
      <c r="J366" s="16"/>
      <c r="K366" s="16"/>
      <c r="L366" s="16"/>
      <c r="N366" s="85">
        <f t="shared" si="30"/>
        <v>0</v>
      </c>
      <c r="O366" s="85">
        <f t="shared" si="31"/>
        <v>0</v>
      </c>
      <c r="P366" s="85">
        <f t="shared" si="32"/>
        <v>0</v>
      </c>
      <c r="V366" s="16"/>
      <c r="W366" s="16"/>
      <c r="AA366" s="16"/>
      <c r="AB366" s="16"/>
      <c r="AD366" s="22" t="str">
        <f t="shared" si="34"/>
        <v/>
      </c>
      <c r="AE366" s="16"/>
      <c r="AF366" s="34"/>
      <c r="AH366" s="22" t="str">
        <f t="shared" si="35"/>
        <v/>
      </c>
      <c r="AI366" s="16"/>
      <c r="AJ366" s="34"/>
      <c r="AK366" s="34"/>
      <c r="AL366" s="34"/>
      <c r="AM366" s="34"/>
      <c r="AN366" s="34"/>
      <c r="AO366" s="34"/>
    </row>
    <row r="367" spans="2:41" x14ac:dyDescent="0.3">
      <c r="B367" s="22" t="str">
        <f t="shared" si="33"/>
        <v/>
      </c>
      <c r="C367" s="16"/>
      <c r="D367" s="23"/>
      <c r="E367" s="23"/>
      <c r="F367" s="16"/>
      <c r="G367" s="16"/>
      <c r="I367" s="16"/>
      <c r="J367" s="16"/>
      <c r="K367" s="16"/>
      <c r="L367" s="16"/>
      <c r="N367" s="85">
        <f t="shared" si="30"/>
        <v>0</v>
      </c>
      <c r="O367" s="85">
        <f t="shared" si="31"/>
        <v>0</v>
      </c>
      <c r="P367" s="85">
        <f t="shared" si="32"/>
        <v>0</v>
      </c>
      <c r="V367" s="16"/>
      <c r="W367" s="16"/>
      <c r="AA367" s="16"/>
      <c r="AB367" s="16"/>
      <c r="AD367" s="22" t="str">
        <f t="shared" si="34"/>
        <v/>
      </c>
      <c r="AE367" s="16"/>
      <c r="AF367" s="34"/>
      <c r="AH367" s="22" t="str">
        <f t="shared" si="35"/>
        <v/>
      </c>
      <c r="AI367" s="16"/>
      <c r="AJ367" s="34"/>
      <c r="AK367" s="34"/>
      <c r="AL367" s="34"/>
      <c r="AM367" s="34"/>
      <c r="AN367" s="34"/>
      <c r="AO367" s="34"/>
    </row>
    <row r="368" spans="2:41" x14ac:dyDescent="0.3">
      <c r="B368" s="22" t="str">
        <f t="shared" si="33"/>
        <v/>
      </c>
      <c r="C368" s="16"/>
      <c r="D368" s="23"/>
      <c r="E368" s="23"/>
      <c r="F368" s="16"/>
      <c r="G368" s="16"/>
      <c r="I368" s="16"/>
      <c r="J368" s="16"/>
      <c r="K368" s="16"/>
      <c r="L368" s="16"/>
      <c r="N368" s="85">
        <f t="shared" si="30"/>
        <v>0</v>
      </c>
      <c r="O368" s="85">
        <f t="shared" si="31"/>
        <v>0</v>
      </c>
      <c r="P368" s="85">
        <f t="shared" si="32"/>
        <v>0</v>
      </c>
      <c r="V368" s="16"/>
      <c r="W368" s="16"/>
      <c r="AA368" s="16"/>
      <c r="AB368" s="16"/>
      <c r="AD368" s="22" t="str">
        <f t="shared" si="34"/>
        <v/>
      </c>
      <c r="AE368" s="16"/>
      <c r="AF368" s="34"/>
      <c r="AH368" s="22" t="str">
        <f t="shared" si="35"/>
        <v/>
      </c>
      <c r="AI368" s="16"/>
      <c r="AJ368" s="34"/>
      <c r="AK368" s="34"/>
      <c r="AL368" s="34"/>
      <c r="AM368" s="34"/>
      <c r="AN368" s="34"/>
      <c r="AO368" s="34"/>
    </row>
    <row r="369" spans="2:41" x14ac:dyDescent="0.3">
      <c r="B369" s="22" t="str">
        <f t="shared" si="33"/>
        <v/>
      </c>
      <c r="C369" s="16"/>
      <c r="D369" s="23"/>
      <c r="E369" s="23"/>
      <c r="F369" s="16"/>
      <c r="G369" s="16"/>
      <c r="I369" s="16"/>
      <c r="J369" s="16"/>
      <c r="K369" s="16"/>
      <c r="L369" s="16"/>
      <c r="N369" s="85">
        <f t="shared" si="30"/>
        <v>0</v>
      </c>
      <c r="O369" s="85">
        <f t="shared" si="31"/>
        <v>0</v>
      </c>
      <c r="P369" s="85">
        <f t="shared" si="32"/>
        <v>0</v>
      </c>
      <c r="V369" s="16"/>
      <c r="W369" s="16"/>
      <c r="AA369" s="16"/>
      <c r="AB369" s="16"/>
      <c r="AD369" s="22" t="str">
        <f t="shared" si="34"/>
        <v/>
      </c>
      <c r="AE369" s="16"/>
      <c r="AF369" s="34"/>
      <c r="AH369" s="22" t="str">
        <f t="shared" si="35"/>
        <v/>
      </c>
      <c r="AI369" s="16"/>
      <c r="AJ369" s="34"/>
      <c r="AK369" s="34"/>
      <c r="AL369" s="34"/>
      <c r="AM369" s="34"/>
      <c r="AN369" s="34"/>
      <c r="AO369" s="34"/>
    </row>
    <row r="370" spans="2:41" x14ac:dyDescent="0.3">
      <c r="B370" s="22" t="str">
        <f t="shared" si="33"/>
        <v/>
      </c>
      <c r="C370" s="16"/>
      <c r="D370" s="23"/>
      <c r="E370" s="23"/>
      <c r="F370" s="16"/>
      <c r="G370" s="16"/>
      <c r="I370" s="16"/>
      <c r="J370" s="16"/>
      <c r="K370" s="16"/>
      <c r="L370" s="16"/>
      <c r="N370" s="85">
        <f t="shared" si="30"/>
        <v>0</v>
      </c>
      <c r="O370" s="85">
        <f t="shared" si="31"/>
        <v>0</v>
      </c>
      <c r="P370" s="85">
        <f t="shared" si="32"/>
        <v>0</v>
      </c>
      <c r="V370" s="16"/>
      <c r="W370" s="16"/>
      <c r="AA370" s="16"/>
      <c r="AB370" s="16"/>
      <c r="AD370" s="22" t="str">
        <f t="shared" si="34"/>
        <v/>
      </c>
      <c r="AE370" s="16"/>
      <c r="AF370" s="34"/>
      <c r="AH370" s="22" t="str">
        <f t="shared" si="35"/>
        <v/>
      </c>
      <c r="AI370" s="16"/>
      <c r="AJ370" s="34"/>
      <c r="AK370" s="34"/>
      <c r="AL370" s="34"/>
      <c r="AM370" s="34"/>
      <c r="AN370" s="34"/>
      <c r="AO370" s="34"/>
    </row>
    <row r="371" spans="2:41" x14ac:dyDescent="0.3">
      <c r="B371" s="22" t="str">
        <f t="shared" si="33"/>
        <v/>
      </c>
      <c r="C371" s="16"/>
      <c r="D371" s="23"/>
      <c r="E371" s="23"/>
      <c r="F371" s="16"/>
      <c r="G371" s="16"/>
      <c r="I371" s="16"/>
      <c r="J371" s="16"/>
      <c r="K371" s="16"/>
      <c r="L371" s="16"/>
      <c r="N371" s="85">
        <f t="shared" si="30"/>
        <v>0</v>
      </c>
      <c r="O371" s="85">
        <f t="shared" si="31"/>
        <v>0</v>
      </c>
      <c r="P371" s="85">
        <f t="shared" si="32"/>
        <v>0</v>
      </c>
      <c r="V371" s="16"/>
      <c r="W371" s="16"/>
      <c r="AA371" s="16"/>
      <c r="AB371" s="16"/>
      <c r="AD371" s="22" t="str">
        <f t="shared" si="34"/>
        <v/>
      </c>
      <c r="AE371" s="16"/>
      <c r="AF371" s="34"/>
      <c r="AH371" s="22" t="str">
        <f t="shared" si="35"/>
        <v/>
      </c>
      <c r="AI371" s="16"/>
      <c r="AJ371" s="34"/>
      <c r="AK371" s="34"/>
      <c r="AL371" s="34"/>
      <c r="AM371" s="34"/>
      <c r="AN371" s="34"/>
      <c r="AO371" s="34"/>
    </row>
    <row r="372" spans="2:41" x14ac:dyDescent="0.3">
      <c r="B372" s="22" t="str">
        <f t="shared" si="33"/>
        <v/>
      </c>
      <c r="C372" s="16"/>
      <c r="D372" s="23"/>
      <c r="E372" s="23"/>
      <c r="F372" s="16"/>
      <c r="G372" s="16"/>
      <c r="I372" s="16"/>
      <c r="J372" s="16"/>
      <c r="K372" s="16"/>
      <c r="L372" s="16"/>
      <c r="N372" s="85">
        <f t="shared" si="30"/>
        <v>0</v>
      </c>
      <c r="O372" s="85">
        <f t="shared" si="31"/>
        <v>0</v>
      </c>
      <c r="P372" s="85">
        <f t="shared" si="32"/>
        <v>0</v>
      </c>
      <c r="V372" s="16"/>
      <c r="W372" s="16"/>
      <c r="AA372" s="16"/>
      <c r="AB372" s="16"/>
      <c r="AD372" s="22" t="str">
        <f t="shared" si="34"/>
        <v/>
      </c>
      <c r="AE372" s="16"/>
      <c r="AF372" s="34"/>
      <c r="AH372" s="22" t="str">
        <f t="shared" si="35"/>
        <v/>
      </c>
      <c r="AI372" s="16"/>
      <c r="AJ372" s="34"/>
      <c r="AK372" s="34"/>
      <c r="AL372" s="34"/>
      <c r="AM372" s="34"/>
      <c r="AN372" s="34"/>
      <c r="AO372" s="34"/>
    </row>
    <row r="373" spans="2:41" x14ac:dyDescent="0.3">
      <c r="B373" s="22" t="str">
        <f t="shared" si="33"/>
        <v/>
      </c>
      <c r="C373" s="16"/>
      <c r="D373" s="23"/>
      <c r="E373" s="23"/>
      <c r="F373" s="16"/>
      <c r="G373" s="16"/>
      <c r="I373" s="16"/>
      <c r="J373" s="16"/>
      <c r="K373" s="16"/>
      <c r="L373" s="16"/>
      <c r="N373" s="85">
        <f t="shared" si="30"/>
        <v>0</v>
      </c>
      <c r="O373" s="85">
        <f t="shared" si="31"/>
        <v>0</v>
      </c>
      <c r="P373" s="85">
        <f t="shared" si="32"/>
        <v>0</v>
      </c>
      <c r="V373" s="16"/>
      <c r="W373" s="16"/>
      <c r="AA373" s="16"/>
      <c r="AB373" s="16"/>
      <c r="AD373" s="22" t="str">
        <f t="shared" si="34"/>
        <v/>
      </c>
      <c r="AE373" s="16"/>
      <c r="AF373" s="34"/>
      <c r="AH373" s="22" t="str">
        <f t="shared" si="35"/>
        <v/>
      </c>
      <c r="AI373" s="16"/>
      <c r="AJ373" s="34"/>
      <c r="AK373" s="34"/>
      <c r="AL373" s="34"/>
      <c r="AM373" s="34"/>
      <c r="AN373" s="34"/>
      <c r="AO373" s="34"/>
    </row>
    <row r="374" spans="2:41" x14ac:dyDescent="0.3">
      <c r="B374" s="22" t="str">
        <f t="shared" si="33"/>
        <v/>
      </c>
      <c r="C374" s="16"/>
      <c r="D374" s="23"/>
      <c r="E374" s="23"/>
      <c r="F374" s="16"/>
      <c r="G374" s="16"/>
      <c r="I374" s="16"/>
      <c r="J374" s="16"/>
      <c r="K374" s="16"/>
      <c r="L374" s="16"/>
      <c r="N374" s="85">
        <f t="shared" si="30"/>
        <v>0</v>
      </c>
      <c r="O374" s="85">
        <f t="shared" si="31"/>
        <v>0</v>
      </c>
      <c r="P374" s="85">
        <f t="shared" si="32"/>
        <v>0</v>
      </c>
      <c r="V374" s="16"/>
      <c r="W374" s="16"/>
      <c r="AA374" s="16"/>
      <c r="AB374" s="16"/>
      <c r="AD374" s="22" t="str">
        <f t="shared" si="34"/>
        <v/>
      </c>
      <c r="AE374" s="16"/>
      <c r="AF374" s="34"/>
      <c r="AH374" s="22" t="str">
        <f t="shared" si="35"/>
        <v/>
      </c>
      <c r="AI374" s="16"/>
      <c r="AJ374" s="34"/>
      <c r="AK374" s="34"/>
      <c r="AL374" s="34"/>
      <c r="AM374" s="34"/>
      <c r="AN374" s="34"/>
      <c r="AO374" s="34"/>
    </row>
    <row r="375" spans="2:41" x14ac:dyDescent="0.3">
      <c r="B375" s="22" t="str">
        <f t="shared" si="33"/>
        <v/>
      </c>
      <c r="C375" s="16"/>
      <c r="D375" s="23"/>
      <c r="E375" s="23"/>
      <c r="F375" s="16"/>
      <c r="G375" s="16"/>
      <c r="I375" s="16"/>
      <c r="J375" s="16"/>
      <c r="K375" s="16"/>
      <c r="L375" s="16"/>
      <c r="N375" s="85">
        <f t="shared" si="30"/>
        <v>0</v>
      </c>
      <c r="O375" s="85">
        <f t="shared" si="31"/>
        <v>0</v>
      </c>
      <c r="P375" s="85">
        <f t="shared" si="32"/>
        <v>0</v>
      </c>
      <c r="V375" s="16"/>
      <c r="W375" s="16"/>
      <c r="AA375" s="16"/>
      <c r="AB375" s="16"/>
      <c r="AD375" s="22" t="str">
        <f t="shared" si="34"/>
        <v/>
      </c>
      <c r="AE375" s="16"/>
      <c r="AF375" s="34"/>
      <c r="AH375" s="22" t="str">
        <f t="shared" si="35"/>
        <v/>
      </c>
      <c r="AI375" s="16"/>
      <c r="AJ375" s="34"/>
      <c r="AK375" s="34"/>
      <c r="AL375" s="34"/>
      <c r="AM375" s="34"/>
      <c r="AN375" s="34"/>
      <c r="AO375" s="34"/>
    </row>
    <row r="376" spans="2:41" x14ac:dyDescent="0.3">
      <c r="B376" s="22" t="str">
        <f t="shared" si="33"/>
        <v/>
      </c>
      <c r="C376" s="16"/>
      <c r="D376" s="23"/>
      <c r="E376" s="23"/>
      <c r="F376" s="16"/>
      <c r="G376" s="16"/>
      <c r="I376" s="16"/>
      <c r="J376" s="16"/>
      <c r="K376" s="16"/>
      <c r="L376" s="16"/>
      <c r="N376" s="85">
        <f t="shared" si="30"/>
        <v>0</v>
      </c>
      <c r="O376" s="85">
        <f t="shared" si="31"/>
        <v>0</v>
      </c>
      <c r="P376" s="85">
        <f t="shared" si="32"/>
        <v>0</v>
      </c>
      <c r="V376" s="16"/>
      <c r="W376" s="16"/>
      <c r="AA376" s="16"/>
      <c r="AB376" s="16"/>
      <c r="AD376" s="22" t="str">
        <f t="shared" si="34"/>
        <v/>
      </c>
      <c r="AE376" s="16"/>
      <c r="AF376" s="34"/>
      <c r="AH376" s="22" t="str">
        <f t="shared" si="35"/>
        <v/>
      </c>
      <c r="AI376" s="16"/>
      <c r="AJ376" s="34"/>
      <c r="AK376" s="34"/>
      <c r="AL376" s="34"/>
      <c r="AM376" s="34"/>
      <c r="AN376" s="34"/>
      <c r="AO376" s="34"/>
    </row>
    <row r="377" spans="2:41" x14ac:dyDescent="0.3">
      <c r="B377" s="22" t="str">
        <f t="shared" si="33"/>
        <v/>
      </c>
      <c r="C377" s="16"/>
      <c r="D377" s="23"/>
      <c r="E377" s="23"/>
      <c r="F377" s="16"/>
      <c r="G377" s="16"/>
      <c r="I377" s="16"/>
      <c r="J377" s="16"/>
      <c r="K377" s="16"/>
      <c r="L377" s="16"/>
      <c r="N377" s="85">
        <f t="shared" si="30"/>
        <v>0</v>
      </c>
      <c r="O377" s="85">
        <f t="shared" si="31"/>
        <v>0</v>
      </c>
      <c r="P377" s="85">
        <f t="shared" si="32"/>
        <v>0</v>
      </c>
      <c r="V377" s="16"/>
      <c r="W377" s="16"/>
      <c r="AA377" s="16"/>
      <c r="AB377" s="16"/>
      <c r="AD377" s="22" t="str">
        <f t="shared" si="34"/>
        <v/>
      </c>
      <c r="AE377" s="16"/>
      <c r="AF377" s="34"/>
      <c r="AH377" s="22" t="str">
        <f t="shared" si="35"/>
        <v/>
      </c>
      <c r="AI377" s="16"/>
      <c r="AJ377" s="34"/>
      <c r="AK377" s="34"/>
      <c r="AL377" s="34"/>
      <c r="AM377" s="34"/>
      <c r="AN377" s="34"/>
      <c r="AO377" s="34"/>
    </row>
    <row r="378" spans="2:41" x14ac:dyDescent="0.3">
      <c r="B378" s="22" t="str">
        <f t="shared" si="33"/>
        <v/>
      </c>
      <c r="C378" s="16"/>
      <c r="D378" s="23"/>
      <c r="E378" s="23"/>
      <c r="F378" s="16"/>
      <c r="G378" s="16"/>
      <c r="I378" s="16"/>
      <c r="J378" s="16"/>
      <c r="K378" s="16"/>
      <c r="L378" s="16"/>
      <c r="N378" s="85">
        <f t="shared" si="30"/>
        <v>0</v>
      </c>
      <c r="O378" s="85">
        <f t="shared" si="31"/>
        <v>0</v>
      </c>
      <c r="P378" s="85">
        <f t="shared" si="32"/>
        <v>0</v>
      </c>
      <c r="V378" s="16"/>
      <c r="W378" s="16"/>
      <c r="AA378" s="16"/>
      <c r="AB378" s="16"/>
      <c r="AD378" s="22" t="str">
        <f t="shared" si="34"/>
        <v/>
      </c>
      <c r="AE378" s="16"/>
      <c r="AF378" s="34"/>
      <c r="AH378" s="22" t="str">
        <f t="shared" si="35"/>
        <v/>
      </c>
      <c r="AI378" s="16"/>
      <c r="AJ378" s="34"/>
      <c r="AK378" s="34"/>
      <c r="AL378" s="34"/>
      <c r="AM378" s="34"/>
      <c r="AN378" s="34"/>
      <c r="AO378" s="34"/>
    </row>
    <row r="379" spans="2:41" x14ac:dyDescent="0.3">
      <c r="B379" s="22" t="str">
        <f t="shared" si="33"/>
        <v/>
      </c>
      <c r="C379" s="16"/>
      <c r="D379" s="23"/>
      <c r="E379" s="23"/>
      <c r="F379" s="16"/>
      <c r="G379" s="16"/>
      <c r="I379" s="16"/>
      <c r="J379" s="16"/>
      <c r="K379" s="16"/>
      <c r="L379" s="16"/>
      <c r="N379" s="85">
        <f t="shared" si="30"/>
        <v>0</v>
      </c>
      <c r="O379" s="85">
        <f t="shared" si="31"/>
        <v>0</v>
      </c>
      <c r="P379" s="85">
        <f t="shared" si="32"/>
        <v>0</v>
      </c>
      <c r="V379" s="16"/>
      <c r="W379" s="16"/>
      <c r="AA379" s="16"/>
      <c r="AB379" s="16"/>
      <c r="AD379" s="22" t="str">
        <f t="shared" si="34"/>
        <v/>
      </c>
      <c r="AE379" s="16"/>
      <c r="AF379" s="34"/>
      <c r="AH379" s="22" t="str">
        <f t="shared" si="35"/>
        <v/>
      </c>
      <c r="AI379" s="16"/>
      <c r="AJ379" s="34"/>
      <c r="AK379" s="34"/>
      <c r="AL379" s="34"/>
      <c r="AM379" s="34"/>
      <c r="AN379" s="34"/>
      <c r="AO379" s="34"/>
    </row>
    <row r="380" spans="2:41" x14ac:dyDescent="0.3">
      <c r="B380" s="22" t="str">
        <f t="shared" si="33"/>
        <v/>
      </c>
      <c r="C380" s="16"/>
      <c r="D380" s="23"/>
      <c r="E380" s="23"/>
      <c r="F380" s="16"/>
      <c r="G380" s="16"/>
      <c r="I380" s="16"/>
      <c r="J380" s="16"/>
      <c r="K380" s="16"/>
      <c r="L380" s="16"/>
      <c r="N380" s="85">
        <f t="shared" si="30"/>
        <v>0</v>
      </c>
      <c r="O380" s="85">
        <f t="shared" si="31"/>
        <v>0</v>
      </c>
      <c r="P380" s="85">
        <f t="shared" si="32"/>
        <v>0</v>
      </c>
      <c r="V380" s="16"/>
      <c r="W380" s="16"/>
      <c r="AA380" s="16"/>
      <c r="AB380" s="16"/>
      <c r="AD380" s="22" t="str">
        <f t="shared" si="34"/>
        <v/>
      </c>
      <c r="AE380" s="16"/>
      <c r="AF380" s="34"/>
      <c r="AH380" s="22" t="str">
        <f t="shared" si="35"/>
        <v/>
      </c>
      <c r="AI380" s="16"/>
      <c r="AJ380" s="34"/>
      <c r="AK380" s="34"/>
      <c r="AL380" s="34"/>
      <c r="AM380" s="34"/>
      <c r="AN380" s="34"/>
      <c r="AO380" s="34"/>
    </row>
    <row r="381" spans="2:41" x14ac:dyDescent="0.3">
      <c r="B381" s="22" t="str">
        <f t="shared" si="33"/>
        <v/>
      </c>
      <c r="C381" s="16"/>
      <c r="D381" s="23"/>
      <c r="E381" s="23"/>
      <c r="F381" s="16"/>
      <c r="G381" s="16"/>
      <c r="I381" s="16"/>
      <c r="J381" s="16"/>
      <c r="K381" s="16"/>
      <c r="L381" s="16"/>
      <c r="N381" s="85">
        <f t="shared" si="30"/>
        <v>0</v>
      </c>
      <c r="O381" s="85">
        <f t="shared" si="31"/>
        <v>0</v>
      </c>
      <c r="P381" s="85">
        <f t="shared" si="32"/>
        <v>0</v>
      </c>
      <c r="V381" s="16"/>
      <c r="W381" s="16"/>
      <c r="AA381" s="16"/>
      <c r="AB381" s="16"/>
      <c r="AD381" s="22" t="str">
        <f t="shared" si="34"/>
        <v/>
      </c>
      <c r="AE381" s="16"/>
      <c r="AF381" s="34"/>
      <c r="AH381" s="22" t="str">
        <f t="shared" si="35"/>
        <v/>
      </c>
      <c r="AI381" s="16"/>
      <c r="AJ381" s="34"/>
      <c r="AK381" s="34"/>
      <c r="AL381" s="34"/>
      <c r="AM381" s="34"/>
      <c r="AN381" s="34"/>
      <c r="AO381" s="34"/>
    </row>
    <row r="382" spans="2:41" x14ac:dyDescent="0.3">
      <c r="B382" s="22" t="str">
        <f t="shared" si="33"/>
        <v/>
      </c>
      <c r="C382" s="16"/>
      <c r="D382" s="23"/>
      <c r="E382" s="23"/>
      <c r="F382" s="16"/>
      <c r="G382" s="16"/>
      <c r="I382" s="16"/>
      <c r="J382" s="16"/>
      <c r="K382" s="16"/>
      <c r="L382" s="16"/>
      <c r="N382" s="85">
        <f t="shared" si="30"/>
        <v>0</v>
      </c>
      <c r="O382" s="85">
        <f t="shared" si="31"/>
        <v>0</v>
      </c>
      <c r="P382" s="85">
        <f t="shared" si="32"/>
        <v>0</v>
      </c>
      <c r="V382" s="16"/>
      <c r="W382" s="16"/>
      <c r="AA382" s="16"/>
      <c r="AB382" s="16"/>
      <c r="AD382" s="22" t="str">
        <f t="shared" si="34"/>
        <v/>
      </c>
      <c r="AE382" s="16"/>
      <c r="AF382" s="34"/>
      <c r="AH382" s="22" t="str">
        <f t="shared" si="35"/>
        <v/>
      </c>
      <c r="AI382" s="16"/>
      <c r="AJ382" s="34"/>
      <c r="AK382" s="34"/>
      <c r="AL382" s="34"/>
      <c r="AM382" s="34"/>
      <c r="AN382" s="34"/>
      <c r="AO382" s="34"/>
    </row>
    <row r="383" spans="2:41" x14ac:dyDescent="0.3">
      <c r="B383" s="22" t="str">
        <f t="shared" si="33"/>
        <v/>
      </c>
      <c r="C383" s="16"/>
      <c r="D383" s="23"/>
      <c r="E383" s="23"/>
      <c r="F383" s="16"/>
      <c r="G383" s="16"/>
      <c r="I383" s="16"/>
      <c r="J383" s="16"/>
      <c r="K383" s="16"/>
      <c r="L383" s="16"/>
      <c r="N383" s="85">
        <f t="shared" si="30"/>
        <v>0</v>
      </c>
      <c r="O383" s="85">
        <f t="shared" si="31"/>
        <v>0</v>
      </c>
      <c r="P383" s="85">
        <f t="shared" si="32"/>
        <v>0</v>
      </c>
      <c r="V383" s="16"/>
      <c r="W383" s="16"/>
      <c r="AA383" s="16"/>
      <c r="AB383" s="16"/>
      <c r="AD383" s="22" t="str">
        <f t="shared" si="34"/>
        <v/>
      </c>
      <c r="AE383" s="16"/>
      <c r="AF383" s="34"/>
      <c r="AH383" s="22" t="str">
        <f t="shared" si="35"/>
        <v/>
      </c>
      <c r="AI383" s="16"/>
      <c r="AJ383" s="34"/>
      <c r="AK383" s="34"/>
      <c r="AL383" s="34"/>
      <c r="AM383" s="34"/>
      <c r="AN383" s="34"/>
      <c r="AO383" s="34"/>
    </row>
    <row r="384" spans="2:41" x14ac:dyDescent="0.3">
      <c r="B384" s="22" t="str">
        <f t="shared" si="33"/>
        <v/>
      </c>
      <c r="C384" s="16"/>
      <c r="D384" s="23"/>
      <c r="E384" s="23"/>
      <c r="F384" s="16"/>
      <c r="G384" s="16"/>
      <c r="I384" s="16"/>
      <c r="J384" s="16"/>
      <c r="K384" s="16"/>
      <c r="L384" s="16"/>
      <c r="N384" s="85">
        <f t="shared" si="30"/>
        <v>0</v>
      </c>
      <c r="O384" s="85">
        <f t="shared" si="31"/>
        <v>0</v>
      </c>
      <c r="P384" s="85">
        <f t="shared" si="32"/>
        <v>0</v>
      </c>
      <c r="V384" s="16"/>
      <c r="W384" s="16"/>
      <c r="AA384" s="16"/>
      <c r="AB384" s="16"/>
      <c r="AD384" s="22" t="str">
        <f t="shared" si="34"/>
        <v/>
      </c>
      <c r="AE384" s="16"/>
      <c r="AF384" s="34"/>
      <c r="AH384" s="22" t="str">
        <f t="shared" si="35"/>
        <v/>
      </c>
      <c r="AI384" s="16"/>
      <c r="AJ384" s="34"/>
      <c r="AK384" s="34"/>
      <c r="AL384" s="34"/>
      <c r="AM384" s="34"/>
      <c r="AN384" s="34"/>
      <c r="AO384" s="34"/>
    </row>
    <row r="385" spans="2:41" x14ac:dyDescent="0.3">
      <c r="B385" s="22" t="str">
        <f t="shared" si="33"/>
        <v/>
      </c>
      <c r="C385" s="16"/>
      <c r="D385" s="23"/>
      <c r="E385" s="23"/>
      <c r="F385" s="16"/>
      <c r="G385" s="16"/>
      <c r="I385" s="16"/>
      <c r="J385" s="16"/>
      <c r="K385" s="16"/>
      <c r="L385" s="16"/>
      <c r="N385" s="85">
        <f t="shared" si="30"/>
        <v>0</v>
      </c>
      <c r="O385" s="85">
        <f t="shared" si="31"/>
        <v>0</v>
      </c>
      <c r="P385" s="85">
        <f t="shared" si="32"/>
        <v>0</v>
      </c>
      <c r="V385" s="16"/>
      <c r="W385" s="16"/>
      <c r="AA385" s="16"/>
      <c r="AB385" s="16"/>
      <c r="AD385" s="22" t="str">
        <f t="shared" si="34"/>
        <v/>
      </c>
      <c r="AE385" s="16"/>
      <c r="AF385" s="34"/>
      <c r="AH385" s="22" t="str">
        <f t="shared" si="35"/>
        <v/>
      </c>
      <c r="AI385" s="16"/>
      <c r="AJ385" s="34"/>
      <c r="AK385" s="34"/>
      <c r="AL385" s="34"/>
      <c r="AM385" s="34"/>
      <c r="AN385" s="34"/>
      <c r="AO385" s="34"/>
    </row>
    <row r="386" spans="2:41" x14ac:dyDescent="0.3">
      <c r="B386" s="22" t="str">
        <f t="shared" si="33"/>
        <v/>
      </c>
      <c r="C386" s="16"/>
      <c r="D386" s="23"/>
      <c r="E386" s="23"/>
      <c r="F386" s="16"/>
      <c r="G386" s="16"/>
      <c r="I386" s="16"/>
      <c r="J386" s="16"/>
      <c r="K386" s="16"/>
      <c r="L386" s="16"/>
      <c r="N386" s="85">
        <f t="shared" si="30"/>
        <v>0</v>
      </c>
      <c r="O386" s="85">
        <f t="shared" si="31"/>
        <v>0</v>
      </c>
      <c r="P386" s="85">
        <f t="shared" si="32"/>
        <v>0</v>
      </c>
      <c r="V386" s="16"/>
      <c r="W386" s="16"/>
      <c r="AA386" s="16"/>
      <c r="AB386" s="16"/>
      <c r="AD386" s="22" t="str">
        <f t="shared" si="34"/>
        <v/>
      </c>
      <c r="AE386" s="16"/>
      <c r="AF386" s="34"/>
      <c r="AH386" s="22" t="str">
        <f t="shared" si="35"/>
        <v/>
      </c>
      <c r="AI386" s="16"/>
      <c r="AJ386" s="34"/>
      <c r="AK386" s="34"/>
      <c r="AL386" s="34"/>
      <c r="AM386" s="34"/>
      <c r="AN386" s="34"/>
      <c r="AO386" s="34"/>
    </row>
    <row r="387" spans="2:41" x14ac:dyDescent="0.3">
      <c r="B387" s="22" t="str">
        <f t="shared" si="33"/>
        <v/>
      </c>
      <c r="C387" s="16"/>
      <c r="D387" s="23"/>
      <c r="E387" s="23"/>
      <c r="F387" s="16"/>
      <c r="G387" s="16"/>
      <c r="I387" s="16"/>
      <c r="J387" s="16"/>
      <c r="K387" s="16"/>
      <c r="L387" s="16"/>
      <c r="N387" s="85">
        <f t="shared" si="30"/>
        <v>0</v>
      </c>
      <c r="O387" s="85">
        <f t="shared" si="31"/>
        <v>0</v>
      </c>
      <c r="P387" s="85">
        <f t="shared" si="32"/>
        <v>0</v>
      </c>
      <c r="V387" s="16"/>
      <c r="W387" s="16"/>
      <c r="AA387" s="16"/>
      <c r="AB387" s="16"/>
      <c r="AD387" s="22" t="str">
        <f t="shared" si="34"/>
        <v/>
      </c>
      <c r="AE387" s="16"/>
      <c r="AF387" s="34"/>
      <c r="AH387" s="22" t="str">
        <f t="shared" si="35"/>
        <v/>
      </c>
      <c r="AI387" s="16"/>
      <c r="AJ387" s="34"/>
      <c r="AK387" s="34"/>
      <c r="AL387" s="34"/>
      <c r="AM387" s="34"/>
      <c r="AN387" s="34"/>
      <c r="AO387" s="34"/>
    </row>
    <row r="388" spans="2:41" x14ac:dyDescent="0.3">
      <c r="B388" s="22" t="str">
        <f t="shared" si="33"/>
        <v/>
      </c>
      <c r="C388" s="16"/>
      <c r="D388" s="23"/>
      <c r="E388" s="23"/>
      <c r="F388" s="16"/>
      <c r="G388" s="16"/>
      <c r="I388" s="16"/>
      <c r="J388" s="16"/>
      <c r="K388" s="16"/>
      <c r="L388" s="16"/>
      <c r="N388" s="85">
        <f t="shared" si="30"/>
        <v>0</v>
      </c>
      <c r="O388" s="85">
        <f t="shared" si="31"/>
        <v>0</v>
      </c>
      <c r="P388" s="85">
        <f t="shared" si="32"/>
        <v>0</v>
      </c>
      <c r="V388" s="16"/>
      <c r="W388" s="16"/>
      <c r="AA388" s="16"/>
      <c r="AB388" s="16"/>
      <c r="AD388" s="22" t="str">
        <f t="shared" si="34"/>
        <v/>
      </c>
      <c r="AE388" s="16"/>
      <c r="AF388" s="34"/>
      <c r="AH388" s="22" t="str">
        <f t="shared" si="35"/>
        <v/>
      </c>
      <c r="AI388" s="16"/>
      <c r="AJ388" s="34"/>
      <c r="AK388" s="34"/>
      <c r="AL388" s="34"/>
      <c r="AM388" s="34"/>
      <c r="AN388" s="34"/>
      <c r="AO388" s="34"/>
    </row>
    <row r="389" spans="2:41" x14ac:dyDescent="0.3">
      <c r="B389" s="22" t="str">
        <f t="shared" si="33"/>
        <v/>
      </c>
      <c r="C389" s="16"/>
      <c r="D389" s="23"/>
      <c r="E389" s="23"/>
      <c r="F389" s="16"/>
      <c r="G389" s="16"/>
      <c r="I389" s="16"/>
      <c r="J389" s="16"/>
      <c r="K389" s="16"/>
      <c r="L389" s="16"/>
      <c r="N389" s="85">
        <f t="shared" si="30"/>
        <v>0</v>
      </c>
      <c r="O389" s="85">
        <f t="shared" si="31"/>
        <v>0</v>
      </c>
      <c r="P389" s="85">
        <f t="shared" si="32"/>
        <v>0</v>
      </c>
      <c r="V389" s="16"/>
      <c r="W389" s="16"/>
      <c r="AA389" s="16"/>
      <c r="AB389" s="16"/>
      <c r="AD389" s="22" t="str">
        <f t="shared" si="34"/>
        <v/>
      </c>
      <c r="AE389" s="16"/>
      <c r="AF389" s="34"/>
      <c r="AH389" s="22" t="str">
        <f t="shared" si="35"/>
        <v/>
      </c>
      <c r="AI389" s="16"/>
      <c r="AJ389" s="34"/>
      <c r="AK389" s="34"/>
      <c r="AL389" s="34"/>
      <c r="AM389" s="34"/>
      <c r="AN389" s="34"/>
      <c r="AO389" s="34"/>
    </row>
    <row r="390" spans="2:41" x14ac:dyDescent="0.3">
      <c r="B390" s="22" t="str">
        <f t="shared" si="33"/>
        <v/>
      </c>
      <c r="C390" s="16"/>
      <c r="D390" s="23"/>
      <c r="E390" s="23"/>
      <c r="F390" s="16"/>
      <c r="G390" s="16"/>
      <c r="I390" s="16"/>
      <c r="J390" s="16"/>
      <c r="K390" s="16"/>
      <c r="L390" s="16"/>
      <c r="N390" s="85">
        <f t="shared" si="30"/>
        <v>0</v>
      </c>
      <c r="O390" s="85">
        <f t="shared" si="31"/>
        <v>0</v>
      </c>
      <c r="P390" s="85">
        <f t="shared" si="32"/>
        <v>0</v>
      </c>
      <c r="V390" s="16"/>
      <c r="W390" s="16"/>
      <c r="AA390" s="16"/>
      <c r="AB390" s="16"/>
      <c r="AD390" s="22" t="str">
        <f t="shared" si="34"/>
        <v/>
      </c>
      <c r="AE390" s="16"/>
      <c r="AF390" s="34"/>
      <c r="AH390" s="22" t="str">
        <f t="shared" si="35"/>
        <v/>
      </c>
      <c r="AI390" s="16"/>
      <c r="AJ390" s="34"/>
      <c r="AK390" s="34"/>
      <c r="AL390" s="34"/>
      <c r="AM390" s="34"/>
      <c r="AN390" s="34"/>
      <c r="AO390" s="34"/>
    </row>
    <row r="391" spans="2:41" x14ac:dyDescent="0.3">
      <c r="B391" s="22" t="str">
        <f t="shared" si="33"/>
        <v/>
      </c>
      <c r="C391" s="16"/>
      <c r="D391" s="23"/>
      <c r="E391" s="23"/>
      <c r="F391" s="16"/>
      <c r="G391" s="16"/>
      <c r="I391" s="16"/>
      <c r="J391" s="16"/>
      <c r="K391" s="16"/>
      <c r="L391" s="16"/>
      <c r="N391" s="85">
        <f t="shared" si="30"/>
        <v>0</v>
      </c>
      <c r="O391" s="85">
        <f t="shared" si="31"/>
        <v>0</v>
      </c>
      <c r="P391" s="85">
        <f t="shared" si="32"/>
        <v>0</v>
      </c>
      <c r="V391" s="16"/>
      <c r="W391" s="16"/>
      <c r="AA391" s="16"/>
      <c r="AB391" s="16"/>
      <c r="AD391" s="22" t="str">
        <f t="shared" si="34"/>
        <v/>
      </c>
      <c r="AE391" s="16"/>
      <c r="AF391" s="34"/>
      <c r="AH391" s="22" t="str">
        <f t="shared" si="35"/>
        <v/>
      </c>
      <c r="AI391" s="16"/>
      <c r="AJ391" s="34"/>
      <c r="AK391" s="34"/>
      <c r="AL391" s="34"/>
      <c r="AM391" s="34"/>
      <c r="AN391" s="34"/>
      <c r="AO391" s="34"/>
    </row>
    <row r="392" spans="2:41" x14ac:dyDescent="0.3">
      <c r="B392" s="22" t="str">
        <f t="shared" si="33"/>
        <v/>
      </c>
      <c r="C392" s="16"/>
      <c r="D392" s="23"/>
      <c r="E392" s="23"/>
      <c r="F392" s="16"/>
      <c r="G392" s="16"/>
      <c r="I392" s="16"/>
      <c r="J392" s="16"/>
      <c r="K392" s="16"/>
      <c r="L392" s="16"/>
      <c r="N392" s="85">
        <f t="shared" si="30"/>
        <v>0</v>
      </c>
      <c r="O392" s="85">
        <f t="shared" si="31"/>
        <v>0</v>
      </c>
      <c r="P392" s="85">
        <f t="shared" si="32"/>
        <v>0</v>
      </c>
      <c r="V392" s="16"/>
      <c r="W392" s="16"/>
      <c r="AA392" s="16"/>
      <c r="AB392" s="16"/>
      <c r="AD392" s="22" t="str">
        <f t="shared" si="34"/>
        <v/>
      </c>
      <c r="AE392" s="16"/>
      <c r="AF392" s="34"/>
      <c r="AH392" s="22" t="str">
        <f t="shared" si="35"/>
        <v/>
      </c>
      <c r="AI392" s="16"/>
      <c r="AJ392" s="34"/>
      <c r="AK392" s="34"/>
      <c r="AL392" s="34"/>
      <c r="AM392" s="34"/>
      <c r="AN392" s="34"/>
      <c r="AO392" s="34"/>
    </row>
    <row r="393" spans="2:41" x14ac:dyDescent="0.3">
      <c r="B393" s="22" t="str">
        <f t="shared" si="33"/>
        <v/>
      </c>
      <c r="C393" s="16"/>
      <c r="D393" s="23"/>
      <c r="E393" s="23"/>
      <c r="F393" s="16"/>
      <c r="G393" s="16"/>
      <c r="I393" s="16"/>
      <c r="J393" s="16"/>
      <c r="K393" s="16"/>
      <c r="L393" s="16"/>
      <c r="N393" s="85">
        <f t="shared" si="30"/>
        <v>0</v>
      </c>
      <c r="O393" s="85">
        <f t="shared" si="31"/>
        <v>0</v>
      </c>
      <c r="P393" s="85">
        <f t="shared" si="32"/>
        <v>0</v>
      </c>
      <c r="V393" s="16"/>
      <c r="W393" s="16"/>
      <c r="AA393" s="16"/>
      <c r="AB393" s="16"/>
      <c r="AD393" s="22" t="str">
        <f t="shared" si="34"/>
        <v/>
      </c>
      <c r="AE393" s="16"/>
      <c r="AF393" s="34"/>
      <c r="AH393" s="22" t="str">
        <f t="shared" si="35"/>
        <v/>
      </c>
      <c r="AI393" s="16"/>
      <c r="AJ393" s="34"/>
      <c r="AK393" s="34"/>
      <c r="AL393" s="34"/>
      <c r="AM393" s="34"/>
      <c r="AN393" s="34"/>
      <c r="AO393" s="34"/>
    </row>
    <row r="394" spans="2:41" x14ac:dyDescent="0.3">
      <c r="B394" s="22" t="str">
        <f t="shared" si="33"/>
        <v/>
      </c>
      <c r="C394" s="16"/>
      <c r="D394" s="23"/>
      <c r="E394" s="23"/>
      <c r="F394" s="16"/>
      <c r="G394" s="16"/>
      <c r="I394" s="16"/>
      <c r="J394" s="16"/>
      <c r="K394" s="16"/>
      <c r="L394" s="16"/>
      <c r="N394" s="85">
        <f t="shared" si="30"/>
        <v>0</v>
      </c>
      <c r="O394" s="85">
        <f t="shared" si="31"/>
        <v>0</v>
      </c>
      <c r="P394" s="85">
        <f t="shared" si="32"/>
        <v>0</v>
      </c>
      <c r="V394" s="16"/>
      <c r="W394" s="16"/>
      <c r="AA394" s="16"/>
      <c r="AB394" s="16"/>
      <c r="AD394" s="22" t="str">
        <f t="shared" si="34"/>
        <v/>
      </c>
      <c r="AE394" s="16"/>
      <c r="AF394" s="34"/>
      <c r="AH394" s="22" t="str">
        <f t="shared" si="35"/>
        <v/>
      </c>
      <c r="AI394" s="16"/>
      <c r="AJ394" s="34"/>
      <c r="AK394" s="34"/>
      <c r="AL394" s="34"/>
      <c r="AM394" s="34"/>
      <c r="AN394" s="34"/>
      <c r="AO394" s="34"/>
    </row>
    <row r="395" spans="2:41" x14ac:dyDescent="0.3">
      <c r="B395" s="22" t="str">
        <f t="shared" si="33"/>
        <v/>
      </c>
      <c r="C395" s="16"/>
      <c r="D395" s="23"/>
      <c r="E395" s="23"/>
      <c r="F395" s="16"/>
      <c r="G395" s="16"/>
      <c r="I395" s="16"/>
      <c r="J395" s="16"/>
      <c r="K395" s="16"/>
      <c r="L395" s="16"/>
      <c r="N395" s="85">
        <f t="shared" si="30"/>
        <v>0</v>
      </c>
      <c r="O395" s="85">
        <f t="shared" si="31"/>
        <v>0</v>
      </c>
      <c r="P395" s="85">
        <f t="shared" si="32"/>
        <v>0</v>
      </c>
      <c r="V395" s="16"/>
      <c r="W395" s="16"/>
      <c r="AA395" s="16"/>
      <c r="AB395" s="16"/>
      <c r="AD395" s="22" t="str">
        <f t="shared" si="34"/>
        <v/>
      </c>
      <c r="AE395" s="16"/>
      <c r="AF395" s="34"/>
      <c r="AH395" s="22" t="str">
        <f t="shared" si="35"/>
        <v/>
      </c>
      <c r="AI395" s="16"/>
      <c r="AJ395" s="34"/>
      <c r="AK395" s="34"/>
      <c r="AL395" s="34"/>
      <c r="AM395" s="34"/>
      <c r="AN395" s="34"/>
      <c r="AO395" s="34"/>
    </row>
    <row r="396" spans="2:41" x14ac:dyDescent="0.3">
      <c r="B396" s="22" t="str">
        <f t="shared" si="33"/>
        <v/>
      </c>
      <c r="C396" s="16"/>
      <c r="D396" s="23"/>
      <c r="E396" s="23"/>
      <c r="F396" s="16"/>
      <c r="G396" s="16"/>
      <c r="I396" s="16"/>
      <c r="J396" s="16"/>
      <c r="K396" s="16"/>
      <c r="L396" s="16"/>
      <c r="N396" s="85">
        <f t="shared" si="30"/>
        <v>0</v>
      </c>
      <c r="O396" s="85">
        <f t="shared" si="31"/>
        <v>0</v>
      </c>
      <c r="P396" s="85">
        <f t="shared" si="32"/>
        <v>0</v>
      </c>
      <c r="V396" s="16"/>
      <c r="W396" s="16"/>
      <c r="AA396" s="16"/>
      <c r="AB396" s="16"/>
      <c r="AD396" s="22" t="str">
        <f t="shared" si="34"/>
        <v/>
      </c>
      <c r="AE396" s="16"/>
      <c r="AF396" s="34"/>
      <c r="AH396" s="22" t="str">
        <f t="shared" si="35"/>
        <v/>
      </c>
      <c r="AI396" s="16"/>
      <c r="AJ396" s="34"/>
      <c r="AK396" s="34"/>
      <c r="AL396" s="34"/>
      <c r="AM396" s="34"/>
      <c r="AN396" s="34"/>
      <c r="AO396" s="34"/>
    </row>
    <row r="397" spans="2:41" x14ac:dyDescent="0.3">
      <c r="B397" s="22" t="str">
        <f t="shared" si="33"/>
        <v/>
      </c>
      <c r="C397" s="16"/>
      <c r="D397" s="23"/>
      <c r="E397" s="23"/>
      <c r="F397" s="16"/>
      <c r="G397" s="16"/>
      <c r="I397" s="16"/>
      <c r="J397" s="16"/>
      <c r="K397" s="16"/>
      <c r="L397" s="16"/>
      <c r="N397" s="85">
        <f t="shared" si="30"/>
        <v>0</v>
      </c>
      <c r="O397" s="85">
        <f t="shared" si="31"/>
        <v>0</v>
      </c>
      <c r="P397" s="85">
        <f t="shared" si="32"/>
        <v>0</v>
      </c>
      <c r="V397" s="16"/>
      <c r="W397" s="16"/>
      <c r="AA397" s="16"/>
      <c r="AB397" s="16"/>
      <c r="AD397" s="22" t="str">
        <f t="shared" si="34"/>
        <v/>
      </c>
      <c r="AE397" s="16"/>
      <c r="AF397" s="34"/>
      <c r="AH397" s="22" t="str">
        <f t="shared" si="35"/>
        <v/>
      </c>
      <c r="AI397" s="16"/>
      <c r="AJ397" s="34"/>
      <c r="AK397" s="34"/>
      <c r="AL397" s="34"/>
      <c r="AM397" s="34"/>
      <c r="AN397" s="34"/>
      <c r="AO397" s="34"/>
    </row>
    <row r="398" spans="2:41" x14ac:dyDescent="0.3">
      <c r="B398" s="22" t="str">
        <f t="shared" si="33"/>
        <v/>
      </c>
      <c r="C398" s="16"/>
      <c r="D398" s="23"/>
      <c r="E398" s="23"/>
      <c r="F398" s="16"/>
      <c r="G398" s="16"/>
      <c r="I398" s="16"/>
      <c r="J398" s="16"/>
      <c r="K398" s="16"/>
      <c r="L398" s="16"/>
      <c r="N398" s="85">
        <f t="shared" ref="N398:N461" si="36">C398*E398</f>
        <v>0</v>
      </c>
      <c r="O398" s="85">
        <f t="shared" ref="O398:O461" si="37">MIN(N398,C398*ROUND($O$13,0))</f>
        <v>0</v>
      </c>
      <c r="P398" s="85">
        <f t="shared" ref="P398:P461" si="38">MIN(N398,C398*ROUND($P$13,0))</f>
        <v>0</v>
      </c>
      <c r="V398" s="16"/>
      <c r="W398" s="16"/>
      <c r="AA398" s="16"/>
      <c r="AB398" s="16"/>
      <c r="AD398" s="22" t="str">
        <f t="shared" si="34"/>
        <v/>
      </c>
      <c r="AE398" s="16"/>
      <c r="AF398" s="34"/>
      <c r="AH398" s="22" t="str">
        <f t="shared" si="35"/>
        <v/>
      </c>
      <c r="AI398" s="16"/>
      <c r="AJ398" s="34"/>
      <c r="AK398" s="34"/>
      <c r="AL398" s="34"/>
      <c r="AM398" s="34"/>
      <c r="AN398" s="34"/>
      <c r="AO398" s="34"/>
    </row>
    <row r="399" spans="2:41" x14ac:dyDescent="0.3">
      <c r="B399" s="22" t="str">
        <f t="shared" si="33"/>
        <v/>
      </c>
      <c r="C399" s="16"/>
      <c r="D399" s="23"/>
      <c r="E399" s="23"/>
      <c r="F399" s="16"/>
      <c r="G399" s="16"/>
      <c r="I399" s="16"/>
      <c r="J399" s="16"/>
      <c r="K399" s="16"/>
      <c r="L399" s="16"/>
      <c r="N399" s="85">
        <f t="shared" si="36"/>
        <v>0</v>
      </c>
      <c r="O399" s="85">
        <f t="shared" si="37"/>
        <v>0</v>
      </c>
      <c r="P399" s="85">
        <f t="shared" si="38"/>
        <v>0</v>
      </c>
      <c r="V399" s="16"/>
      <c r="W399" s="16"/>
      <c r="AA399" s="16"/>
      <c r="AB399" s="16"/>
      <c r="AD399" s="22" t="str">
        <f t="shared" si="34"/>
        <v/>
      </c>
      <c r="AE399" s="16"/>
      <c r="AF399" s="34"/>
      <c r="AH399" s="22" t="str">
        <f t="shared" si="35"/>
        <v/>
      </c>
      <c r="AI399" s="16"/>
      <c r="AJ399" s="34"/>
      <c r="AK399" s="34"/>
      <c r="AL399" s="34"/>
      <c r="AM399" s="34"/>
      <c r="AN399" s="34"/>
      <c r="AO399" s="34"/>
    </row>
    <row r="400" spans="2:41" x14ac:dyDescent="0.3">
      <c r="B400" s="22" t="str">
        <f t="shared" si="33"/>
        <v/>
      </c>
      <c r="C400" s="16"/>
      <c r="D400" s="23"/>
      <c r="E400" s="23"/>
      <c r="F400" s="16"/>
      <c r="G400" s="16"/>
      <c r="I400" s="16"/>
      <c r="J400" s="16"/>
      <c r="K400" s="16"/>
      <c r="L400" s="16"/>
      <c r="N400" s="85">
        <f t="shared" si="36"/>
        <v>0</v>
      </c>
      <c r="O400" s="85">
        <f t="shared" si="37"/>
        <v>0</v>
      </c>
      <c r="P400" s="85">
        <f t="shared" si="38"/>
        <v>0</v>
      </c>
      <c r="V400" s="16"/>
      <c r="W400" s="16"/>
      <c r="AA400" s="16"/>
      <c r="AB400" s="16"/>
      <c r="AD400" s="22" t="str">
        <f t="shared" si="34"/>
        <v/>
      </c>
      <c r="AE400" s="16"/>
      <c r="AF400" s="34"/>
      <c r="AH400" s="22" t="str">
        <f t="shared" si="35"/>
        <v/>
      </c>
      <c r="AI400" s="16"/>
      <c r="AJ400" s="34"/>
      <c r="AK400" s="34"/>
      <c r="AL400" s="34"/>
      <c r="AM400" s="34"/>
      <c r="AN400" s="34"/>
      <c r="AO400" s="34"/>
    </row>
    <row r="401" spans="2:41" x14ac:dyDescent="0.3">
      <c r="B401" s="22" t="str">
        <f t="shared" ref="B401:B464" si="39">IF(C401="","",B400+C401)</f>
        <v/>
      </c>
      <c r="C401" s="16"/>
      <c r="D401" s="23"/>
      <c r="E401" s="23"/>
      <c r="F401" s="16"/>
      <c r="G401" s="16"/>
      <c r="I401" s="16"/>
      <c r="J401" s="16"/>
      <c r="K401" s="16"/>
      <c r="L401" s="16"/>
      <c r="N401" s="85">
        <f t="shared" si="36"/>
        <v>0</v>
      </c>
      <c r="O401" s="85">
        <f t="shared" si="37"/>
        <v>0</v>
      </c>
      <c r="P401" s="85">
        <f t="shared" si="38"/>
        <v>0</v>
      </c>
      <c r="V401" s="16"/>
      <c r="W401" s="16"/>
      <c r="AA401" s="16"/>
      <c r="AB401" s="16"/>
      <c r="AD401" s="22" t="str">
        <f t="shared" si="34"/>
        <v/>
      </c>
      <c r="AE401" s="16"/>
      <c r="AF401" s="34"/>
      <c r="AH401" s="22" t="str">
        <f t="shared" si="35"/>
        <v/>
      </c>
      <c r="AI401" s="16"/>
      <c r="AJ401" s="34"/>
      <c r="AK401" s="34"/>
      <c r="AL401" s="34"/>
      <c r="AM401" s="34"/>
      <c r="AN401" s="34"/>
      <c r="AO401" s="34"/>
    </row>
    <row r="402" spans="2:41" x14ac:dyDescent="0.3">
      <c r="B402" s="22" t="str">
        <f t="shared" si="39"/>
        <v/>
      </c>
      <c r="C402" s="16"/>
      <c r="D402" s="23"/>
      <c r="E402" s="23"/>
      <c r="F402" s="16"/>
      <c r="G402" s="16"/>
      <c r="I402" s="16"/>
      <c r="J402" s="16"/>
      <c r="K402" s="16"/>
      <c r="L402" s="16"/>
      <c r="N402" s="85">
        <f t="shared" si="36"/>
        <v>0</v>
      </c>
      <c r="O402" s="85">
        <f t="shared" si="37"/>
        <v>0</v>
      </c>
      <c r="P402" s="85">
        <f t="shared" si="38"/>
        <v>0</v>
      </c>
      <c r="V402" s="16"/>
      <c r="W402" s="16"/>
      <c r="AA402" s="16"/>
      <c r="AB402" s="16"/>
      <c r="AD402" s="22" t="str">
        <f t="shared" si="34"/>
        <v/>
      </c>
      <c r="AE402" s="16"/>
      <c r="AF402" s="34"/>
      <c r="AH402" s="22" t="str">
        <f t="shared" si="35"/>
        <v/>
      </c>
      <c r="AI402" s="16"/>
      <c r="AJ402" s="34"/>
      <c r="AK402" s="34"/>
      <c r="AL402" s="34"/>
      <c r="AM402" s="34"/>
      <c r="AN402" s="34"/>
      <c r="AO402" s="34"/>
    </row>
    <row r="403" spans="2:41" x14ac:dyDescent="0.3">
      <c r="B403" s="22" t="str">
        <f t="shared" si="39"/>
        <v/>
      </c>
      <c r="C403" s="16"/>
      <c r="D403" s="23"/>
      <c r="E403" s="23"/>
      <c r="F403" s="16"/>
      <c r="G403" s="16"/>
      <c r="I403" s="16"/>
      <c r="J403" s="16"/>
      <c r="K403" s="16"/>
      <c r="L403" s="16"/>
      <c r="N403" s="85">
        <f t="shared" si="36"/>
        <v>0</v>
      </c>
      <c r="O403" s="85">
        <f t="shared" si="37"/>
        <v>0</v>
      </c>
      <c r="P403" s="85">
        <f t="shared" si="38"/>
        <v>0</v>
      </c>
      <c r="V403" s="16"/>
      <c r="W403" s="16"/>
      <c r="AA403" s="16"/>
      <c r="AB403" s="16"/>
      <c r="AD403" s="22" t="str">
        <f t="shared" ref="AD403:AD466" si="40">IF(AE403="","",AD402+AE403)</f>
        <v/>
      </c>
      <c r="AE403" s="16"/>
      <c r="AF403" s="34"/>
      <c r="AH403" s="22" t="str">
        <f t="shared" ref="AH403:AH466" si="41">IF(AI403="","",AH402+AI403)</f>
        <v/>
      </c>
      <c r="AI403" s="16"/>
      <c r="AJ403" s="34"/>
      <c r="AK403" s="34"/>
      <c r="AL403" s="34"/>
      <c r="AM403" s="34"/>
      <c r="AN403" s="34"/>
      <c r="AO403" s="34"/>
    </row>
    <row r="404" spans="2:41" x14ac:dyDescent="0.3">
      <c r="B404" s="22" t="str">
        <f t="shared" si="39"/>
        <v/>
      </c>
      <c r="C404" s="16"/>
      <c r="D404" s="23"/>
      <c r="E404" s="23"/>
      <c r="F404" s="16"/>
      <c r="G404" s="16"/>
      <c r="I404" s="16"/>
      <c r="J404" s="16"/>
      <c r="K404" s="16"/>
      <c r="L404" s="16"/>
      <c r="N404" s="85">
        <f t="shared" si="36"/>
        <v>0</v>
      </c>
      <c r="O404" s="85">
        <f t="shared" si="37"/>
        <v>0</v>
      </c>
      <c r="P404" s="85">
        <f t="shared" si="38"/>
        <v>0</v>
      </c>
      <c r="V404" s="16"/>
      <c r="W404" s="16"/>
      <c r="AA404" s="16"/>
      <c r="AB404" s="16"/>
      <c r="AD404" s="22" t="str">
        <f t="shared" si="40"/>
        <v/>
      </c>
      <c r="AE404" s="16"/>
      <c r="AF404" s="34"/>
      <c r="AH404" s="22" t="str">
        <f t="shared" si="41"/>
        <v/>
      </c>
      <c r="AI404" s="16"/>
      <c r="AJ404" s="34"/>
      <c r="AK404" s="34"/>
      <c r="AL404" s="34"/>
      <c r="AM404" s="34"/>
      <c r="AN404" s="34"/>
      <c r="AO404" s="34"/>
    </row>
    <row r="405" spans="2:41" x14ac:dyDescent="0.3">
      <c r="B405" s="22" t="str">
        <f t="shared" si="39"/>
        <v/>
      </c>
      <c r="C405" s="16"/>
      <c r="D405" s="23"/>
      <c r="E405" s="23"/>
      <c r="F405" s="16"/>
      <c r="G405" s="16"/>
      <c r="I405" s="16"/>
      <c r="J405" s="16"/>
      <c r="K405" s="16"/>
      <c r="L405" s="16"/>
      <c r="N405" s="85">
        <f t="shared" si="36"/>
        <v>0</v>
      </c>
      <c r="O405" s="85">
        <f t="shared" si="37"/>
        <v>0</v>
      </c>
      <c r="P405" s="85">
        <f t="shared" si="38"/>
        <v>0</v>
      </c>
      <c r="V405" s="16"/>
      <c r="W405" s="16"/>
      <c r="AA405" s="16"/>
      <c r="AB405" s="16"/>
      <c r="AD405" s="22" t="str">
        <f t="shared" si="40"/>
        <v/>
      </c>
      <c r="AE405" s="16"/>
      <c r="AF405" s="34"/>
      <c r="AH405" s="22" t="str">
        <f t="shared" si="41"/>
        <v/>
      </c>
      <c r="AI405" s="16"/>
      <c r="AJ405" s="34"/>
      <c r="AK405" s="34"/>
      <c r="AL405" s="34"/>
      <c r="AM405" s="34"/>
      <c r="AN405" s="34"/>
      <c r="AO405" s="34"/>
    </row>
    <row r="406" spans="2:41" x14ac:dyDescent="0.3">
      <c r="B406" s="22" t="str">
        <f t="shared" si="39"/>
        <v/>
      </c>
      <c r="C406" s="16"/>
      <c r="D406" s="23"/>
      <c r="E406" s="23"/>
      <c r="F406" s="16"/>
      <c r="G406" s="16"/>
      <c r="I406" s="16"/>
      <c r="J406" s="16"/>
      <c r="K406" s="16"/>
      <c r="L406" s="16"/>
      <c r="N406" s="85">
        <f t="shared" si="36"/>
        <v>0</v>
      </c>
      <c r="O406" s="85">
        <f t="shared" si="37"/>
        <v>0</v>
      </c>
      <c r="P406" s="85">
        <f t="shared" si="38"/>
        <v>0</v>
      </c>
      <c r="V406" s="16"/>
      <c r="W406" s="16"/>
      <c r="AA406" s="16"/>
      <c r="AB406" s="16"/>
      <c r="AD406" s="22" t="str">
        <f t="shared" si="40"/>
        <v/>
      </c>
      <c r="AE406" s="16"/>
      <c r="AF406" s="34"/>
      <c r="AH406" s="22" t="str">
        <f t="shared" si="41"/>
        <v/>
      </c>
      <c r="AI406" s="16"/>
      <c r="AJ406" s="34"/>
      <c r="AK406" s="34"/>
      <c r="AL406" s="34"/>
      <c r="AM406" s="34"/>
      <c r="AN406" s="34"/>
      <c r="AO406" s="34"/>
    </row>
    <row r="407" spans="2:41" x14ac:dyDescent="0.3">
      <c r="B407" s="22" t="str">
        <f t="shared" si="39"/>
        <v/>
      </c>
      <c r="C407" s="16"/>
      <c r="D407" s="23"/>
      <c r="E407" s="23"/>
      <c r="F407" s="16"/>
      <c r="G407" s="16"/>
      <c r="I407" s="16"/>
      <c r="J407" s="16"/>
      <c r="K407" s="16"/>
      <c r="L407" s="16"/>
      <c r="N407" s="85">
        <f t="shared" si="36"/>
        <v>0</v>
      </c>
      <c r="O407" s="85">
        <f t="shared" si="37"/>
        <v>0</v>
      </c>
      <c r="P407" s="85">
        <f t="shared" si="38"/>
        <v>0</v>
      </c>
      <c r="V407" s="16"/>
      <c r="W407" s="16"/>
      <c r="AA407" s="16"/>
      <c r="AB407" s="16"/>
      <c r="AD407" s="22" t="str">
        <f t="shared" si="40"/>
        <v/>
      </c>
      <c r="AE407" s="16"/>
      <c r="AF407" s="34"/>
      <c r="AH407" s="22" t="str">
        <f t="shared" si="41"/>
        <v/>
      </c>
      <c r="AI407" s="16"/>
      <c r="AJ407" s="34"/>
      <c r="AK407" s="34"/>
      <c r="AL407" s="34"/>
      <c r="AM407" s="34"/>
      <c r="AN407" s="34"/>
      <c r="AO407" s="34"/>
    </row>
    <row r="408" spans="2:41" x14ac:dyDescent="0.3">
      <c r="B408" s="22" t="str">
        <f t="shared" si="39"/>
        <v/>
      </c>
      <c r="C408" s="16"/>
      <c r="D408" s="23"/>
      <c r="E408" s="23"/>
      <c r="F408" s="16"/>
      <c r="G408" s="16"/>
      <c r="I408" s="16"/>
      <c r="J408" s="16"/>
      <c r="K408" s="16"/>
      <c r="L408" s="16"/>
      <c r="N408" s="85">
        <f t="shared" si="36"/>
        <v>0</v>
      </c>
      <c r="O408" s="85">
        <f t="shared" si="37"/>
        <v>0</v>
      </c>
      <c r="P408" s="85">
        <f t="shared" si="38"/>
        <v>0</v>
      </c>
      <c r="V408" s="16"/>
      <c r="W408" s="16"/>
      <c r="AA408" s="16"/>
      <c r="AB408" s="16"/>
      <c r="AD408" s="22" t="str">
        <f t="shared" si="40"/>
        <v/>
      </c>
      <c r="AE408" s="16"/>
      <c r="AF408" s="34"/>
      <c r="AH408" s="22" t="str">
        <f t="shared" si="41"/>
        <v/>
      </c>
      <c r="AI408" s="16"/>
      <c r="AJ408" s="34"/>
      <c r="AK408" s="34"/>
      <c r="AL408" s="34"/>
      <c r="AM408" s="34"/>
      <c r="AN408" s="34"/>
      <c r="AO408" s="34"/>
    </row>
    <row r="409" spans="2:41" x14ac:dyDescent="0.3">
      <c r="B409" s="22" t="str">
        <f t="shared" si="39"/>
        <v/>
      </c>
      <c r="C409" s="16"/>
      <c r="D409" s="23"/>
      <c r="E409" s="23"/>
      <c r="F409" s="16"/>
      <c r="G409" s="16"/>
      <c r="I409" s="16"/>
      <c r="J409" s="16"/>
      <c r="K409" s="16"/>
      <c r="L409" s="16"/>
      <c r="N409" s="85">
        <f t="shared" si="36"/>
        <v>0</v>
      </c>
      <c r="O409" s="85">
        <f t="shared" si="37"/>
        <v>0</v>
      </c>
      <c r="P409" s="85">
        <f t="shared" si="38"/>
        <v>0</v>
      </c>
      <c r="V409" s="16"/>
      <c r="W409" s="16"/>
      <c r="AA409" s="16"/>
      <c r="AB409" s="16"/>
      <c r="AD409" s="22" t="str">
        <f t="shared" si="40"/>
        <v/>
      </c>
      <c r="AE409" s="16"/>
      <c r="AF409" s="34"/>
      <c r="AH409" s="22" t="str">
        <f t="shared" si="41"/>
        <v/>
      </c>
      <c r="AI409" s="16"/>
      <c r="AJ409" s="34"/>
      <c r="AK409" s="34"/>
      <c r="AL409" s="34"/>
      <c r="AM409" s="34"/>
      <c r="AN409" s="34"/>
      <c r="AO409" s="34"/>
    </row>
    <row r="410" spans="2:41" x14ac:dyDescent="0.3">
      <c r="B410" s="22" t="str">
        <f t="shared" si="39"/>
        <v/>
      </c>
      <c r="C410" s="16"/>
      <c r="D410" s="23"/>
      <c r="E410" s="23"/>
      <c r="F410" s="16"/>
      <c r="G410" s="16"/>
      <c r="I410" s="16"/>
      <c r="J410" s="16"/>
      <c r="K410" s="16"/>
      <c r="L410" s="16"/>
      <c r="N410" s="85">
        <f t="shared" si="36"/>
        <v>0</v>
      </c>
      <c r="O410" s="85">
        <f t="shared" si="37"/>
        <v>0</v>
      </c>
      <c r="P410" s="85">
        <f t="shared" si="38"/>
        <v>0</v>
      </c>
      <c r="V410" s="16"/>
      <c r="W410" s="16"/>
      <c r="AA410" s="16"/>
      <c r="AB410" s="16"/>
      <c r="AD410" s="22" t="str">
        <f t="shared" si="40"/>
        <v/>
      </c>
      <c r="AE410" s="16"/>
      <c r="AF410" s="34"/>
      <c r="AH410" s="22" t="str">
        <f t="shared" si="41"/>
        <v/>
      </c>
      <c r="AI410" s="16"/>
      <c r="AJ410" s="34"/>
      <c r="AK410" s="34"/>
      <c r="AL410" s="34"/>
      <c r="AM410" s="34"/>
      <c r="AN410" s="34"/>
      <c r="AO410" s="34"/>
    </row>
    <row r="411" spans="2:41" x14ac:dyDescent="0.3">
      <c r="B411" s="22" t="str">
        <f t="shared" si="39"/>
        <v/>
      </c>
      <c r="C411" s="16"/>
      <c r="D411" s="23"/>
      <c r="E411" s="23"/>
      <c r="F411" s="16"/>
      <c r="G411" s="16"/>
      <c r="I411" s="16"/>
      <c r="J411" s="16"/>
      <c r="K411" s="16"/>
      <c r="L411" s="16"/>
      <c r="N411" s="85">
        <f t="shared" si="36"/>
        <v>0</v>
      </c>
      <c r="O411" s="85">
        <f t="shared" si="37"/>
        <v>0</v>
      </c>
      <c r="P411" s="85">
        <f t="shared" si="38"/>
        <v>0</v>
      </c>
      <c r="V411" s="16"/>
      <c r="W411" s="16"/>
      <c r="AA411" s="16"/>
      <c r="AB411" s="16"/>
      <c r="AD411" s="22" t="str">
        <f t="shared" si="40"/>
        <v/>
      </c>
      <c r="AE411" s="16"/>
      <c r="AF411" s="34"/>
      <c r="AH411" s="22" t="str">
        <f t="shared" si="41"/>
        <v/>
      </c>
      <c r="AI411" s="16"/>
      <c r="AJ411" s="34"/>
      <c r="AK411" s="34"/>
      <c r="AL411" s="34"/>
      <c r="AM411" s="34"/>
      <c r="AN411" s="34"/>
      <c r="AO411" s="34"/>
    </row>
    <row r="412" spans="2:41" x14ac:dyDescent="0.3">
      <c r="B412" s="22" t="str">
        <f t="shared" si="39"/>
        <v/>
      </c>
      <c r="C412" s="16"/>
      <c r="D412" s="23"/>
      <c r="E412" s="23"/>
      <c r="F412" s="16"/>
      <c r="G412" s="16"/>
      <c r="I412" s="16"/>
      <c r="J412" s="16"/>
      <c r="K412" s="16"/>
      <c r="L412" s="16"/>
      <c r="N412" s="85">
        <f t="shared" si="36"/>
        <v>0</v>
      </c>
      <c r="O412" s="85">
        <f t="shared" si="37"/>
        <v>0</v>
      </c>
      <c r="P412" s="85">
        <f t="shared" si="38"/>
        <v>0</v>
      </c>
      <c r="V412" s="16"/>
      <c r="W412" s="16"/>
      <c r="AA412" s="16"/>
      <c r="AB412" s="16"/>
      <c r="AD412" s="22" t="str">
        <f t="shared" si="40"/>
        <v/>
      </c>
      <c r="AE412" s="16"/>
      <c r="AF412" s="34"/>
      <c r="AH412" s="22" t="str">
        <f t="shared" si="41"/>
        <v/>
      </c>
      <c r="AI412" s="16"/>
      <c r="AJ412" s="34"/>
      <c r="AK412" s="34"/>
      <c r="AL412" s="34"/>
      <c r="AM412" s="34"/>
      <c r="AN412" s="34"/>
      <c r="AO412" s="34"/>
    </row>
    <row r="413" spans="2:41" x14ac:dyDescent="0.3">
      <c r="B413" s="22" t="str">
        <f t="shared" si="39"/>
        <v/>
      </c>
      <c r="C413" s="16"/>
      <c r="D413" s="23"/>
      <c r="E413" s="23"/>
      <c r="F413" s="16"/>
      <c r="G413" s="16"/>
      <c r="I413" s="16"/>
      <c r="J413" s="16"/>
      <c r="K413" s="16"/>
      <c r="L413" s="16"/>
      <c r="N413" s="85">
        <f t="shared" si="36"/>
        <v>0</v>
      </c>
      <c r="O413" s="85">
        <f t="shared" si="37"/>
        <v>0</v>
      </c>
      <c r="P413" s="85">
        <f t="shared" si="38"/>
        <v>0</v>
      </c>
      <c r="V413" s="16"/>
      <c r="W413" s="16"/>
      <c r="AA413" s="16"/>
      <c r="AB413" s="16"/>
      <c r="AD413" s="22" t="str">
        <f t="shared" si="40"/>
        <v/>
      </c>
      <c r="AE413" s="16"/>
      <c r="AF413" s="34"/>
      <c r="AH413" s="22" t="str">
        <f t="shared" si="41"/>
        <v/>
      </c>
      <c r="AI413" s="16"/>
      <c r="AJ413" s="34"/>
      <c r="AK413" s="34"/>
      <c r="AL413" s="34"/>
      <c r="AM413" s="34"/>
      <c r="AN413" s="34"/>
      <c r="AO413" s="34"/>
    </row>
    <row r="414" spans="2:41" x14ac:dyDescent="0.3">
      <c r="B414" s="22" t="str">
        <f t="shared" si="39"/>
        <v/>
      </c>
      <c r="C414" s="16"/>
      <c r="D414" s="23"/>
      <c r="E414" s="23"/>
      <c r="F414" s="16"/>
      <c r="G414" s="16"/>
      <c r="I414" s="16"/>
      <c r="J414" s="16"/>
      <c r="K414" s="16"/>
      <c r="L414" s="16"/>
      <c r="N414" s="85">
        <f t="shared" si="36"/>
        <v>0</v>
      </c>
      <c r="O414" s="85">
        <f t="shared" si="37"/>
        <v>0</v>
      </c>
      <c r="P414" s="85">
        <f t="shared" si="38"/>
        <v>0</v>
      </c>
      <c r="V414" s="16"/>
      <c r="W414" s="16"/>
      <c r="AA414" s="16"/>
      <c r="AB414" s="16"/>
      <c r="AD414" s="22" t="str">
        <f t="shared" si="40"/>
        <v/>
      </c>
      <c r="AE414" s="16"/>
      <c r="AF414" s="34"/>
      <c r="AH414" s="22" t="str">
        <f t="shared" si="41"/>
        <v/>
      </c>
      <c r="AI414" s="16"/>
      <c r="AJ414" s="34"/>
      <c r="AK414" s="34"/>
      <c r="AL414" s="34"/>
      <c r="AM414" s="34"/>
      <c r="AN414" s="34"/>
      <c r="AO414" s="34"/>
    </row>
    <row r="415" spans="2:41" x14ac:dyDescent="0.3">
      <c r="B415" s="22" t="str">
        <f t="shared" si="39"/>
        <v/>
      </c>
      <c r="C415" s="16"/>
      <c r="D415" s="23"/>
      <c r="E415" s="23"/>
      <c r="F415" s="16"/>
      <c r="G415" s="16"/>
      <c r="I415" s="16"/>
      <c r="J415" s="16"/>
      <c r="K415" s="16"/>
      <c r="L415" s="16"/>
      <c r="N415" s="85">
        <f t="shared" si="36"/>
        <v>0</v>
      </c>
      <c r="O415" s="85">
        <f t="shared" si="37"/>
        <v>0</v>
      </c>
      <c r="P415" s="85">
        <f t="shared" si="38"/>
        <v>0</v>
      </c>
      <c r="V415" s="16"/>
      <c r="W415" s="16"/>
      <c r="AA415" s="16"/>
      <c r="AB415" s="16"/>
      <c r="AD415" s="22" t="str">
        <f t="shared" si="40"/>
        <v/>
      </c>
      <c r="AE415" s="16"/>
      <c r="AF415" s="34"/>
      <c r="AH415" s="22" t="str">
        <f t="shared" si="41"/>
        <v/>
      </c>
      <c r="AI415" s="16"/>
      <c r="AJ415" s="34"/>
      <c r="AK415" s="34"/>
      <c r="AL415" s="34"/>
      <c r="AM415" s="34"/>
      <c r="AN415" s="34"/>
      <c r="AO415" s="34"/>
    </row>
    <row r="416" spans="2:41" x14ac:dyDescent="0.3">
      <c r="B416" s="22" t="str">
        <f t="shared" si="39"/>
        <v/>
      </c>
      <c r="C416" s="16"/>
      <c r="D416" s="23"/>
      <c r="E416" s="23"/>
      <c r="F416" s="16"/>
      <c r="G416" s="16"/>
      <c r="I416" s="16"/>
      <c r="J416" s="16"/>
      <c r="K416" s="16"/>
      <c r="L416" s="16"/>
      <c r="N416" s="85">
        <f t="shared" si="36"/>
        <v>0</v>
      </c>
      <c r="O416" s="85">
        <f t="shared" si="37"/>
        <v>0</v>
      </c>
      <c r="P416" s="85">
        <f t="shared" si="38"/>
        <v>0</v>
      </c>
      <c r="V416" s="16"/>
      <c r="W416" s="16"/>
      <c r="AA416" s="16"/>
      <c r="AB416" s="16"/>
      <c r="AD416" s="22" t="str">
        <f t="shared" si="40"/>
        <v/>
      </c>
      <c r="AE416" s="16"/>
      <c r="AF416" s="34"/>
      <c r="AH416" s="22" t="str">
        <f t="shared" si="41"/>
        <v/>
      </c>
      <c r="AI416" s="16"/>
      <c r="AJ416" s="34"/>
      <c r="AK416" s="34"/>
      <c r="AL416" s="34"/>
      <c r="AM416" s="34"/>
      <c r="AN416" s="34"/>
      <c r="AO416" s="34"/>
    </row>
    <row r="417" spans="2:41" x14ac:dyDescent="0.3">
      <c r="B417" s="22" t="str">
        <f t="shared" si="39"/>
        <v/>
      </c>
      <c r="C417" s="16"/>
      <c r="D417" s="23"/>
      <c r="E417" s="23"/>
      <c r="F417" s="16"/>
      <c r="G417" s="16"/>
      <c r="I417" s="16"/>
      <c r="J417" s="16"/>
      <c r="K417" s="16"/>
      <c r="L417" s="16"/>
      <c r="N417" s="85">
        <f t="shared" si="36"/>
        <v>0</v>
      </c>
      <c r="O417" s="85">
        <f t="shared" si="37"/>
        <v>0</v>
      </c>
      <c r="P417" s="85">
        <f t="shared" si="38"/>
        <v>0</v>
      </c>
      <c r="V417" s="16"/>
      <c r="W417" s="16"/>
      <c r="AA417" s="16"/>
      <c r="AB417" s="16"/>
      <c r="AD417" s="22" t="str">
        <f t="shared" si="40"/>
        <v/>
      </c>
      <c r="AE417" s="16"/>
      <c r="AF417" s="34"/>
      <c r="AH417" s="22" t="str">
        <f t="shared" si="41"/>
        <v/>
      </c>
      <c r="AI417" s="16"/>
      <c r="AJ417" s="34"/>
      <c r="AK417" s="34"/>
      <c r="AL417" s="34"/>
      <c r="AM417" s="34"/>
      <c r="AN417" s="34"/>
      <c r="AO417" s="34"/>
    </row>
    <row r="418" spans="2:41" x14ac:dyDescent="0.3">
      <c r="B418" s="22" t="str">
        <f t="shared" si="39"/>
        <v/>
      </c>
      <c r="C418" s="16"/>
      <c r="D418" s="23"/>
      <c r="E418" s="23"/>
      <c r="F418" s="16"/>
      <c r="G418" s="16"/>
      <c r="I418" s="16"/>
      <c r="J418" s="16"/>
      <c r="K418" s="16"/>
      <c r="L418" s="16"/>
      <c r="N418" s="85">
        <f t="shared" si="36"/>
        <v>0</v>
      </c>
      <c r="O418" s="85">
        <f t="shared" si="37"/>
        <v>0</v>
      </c>
      <c r="P418" s="85">
        <f t="shared" si="38"/>
        <v>0</v>
      </c>
      <c r="V418" s="16"/>
      <c r="W418" s="16"/>
      <c r="AA418" s="16"/>
      <c r="AB418" s="16"/>
      <c r="AD418" s="22" t="str">
        <f t="shared" si="40"/>
        <v/>
      </c>
      <c r="AE418" s="16"/>
      <c r="AF418" s="34"/>
      <c r="AH418" s="22" t="str">
        <f t="shared" si="41"/>
        <v/>
      </c>
      <c r="AI418" s="16"/>
      <c r="AJ418" s="34"/>
      <c r="AK418" s="34"/>
      <c r="AL418" s="34"/>
      <c r="AM418" s="34"/>
      <c r="AN418" s="34"/>
      <c r="AO418" s="34"/>
    </row>
    <row r="419" spans="2:41" x14ac:dyDescent="0.3">
      <c r="B419" s="22" t="str">
        <f t="shared" si="39"/>
        <v/>
      </c>
      <c r="C419" s="16"/>
      <c r="D419" s="23"/>
      <c r="E419" s="23"/>
      <c r="F419" s="16"/>
      <c r="G419" s="16"/>
      <c r="I419" s="16"/>
      <c r="J419" s="16"/>
      <c r="K419" s="16"/>
      <c r="L419" s="16"/>
      <c r="N419" s="85">
        <f t="shared" si="36"/>
        <v>0</v>
      </c>
      <c r="O419" s="85">
        <f t="shared" si="37"/>
        <v>0</v>
      </c>
      <c r="P419" s="85">
        <f t="shared" si="38"/>
        <v>0</v>
      </c>
      <c r="V419" s="16"/>
      <c r="W419" s="16"/>
      <c r="AA419" s="16"/>
      <c r="AB419" s="16"/>
      <c r="AD419" s="22" t="str">
        <f t="shared" si="40"/>
        <v/>
      </c>
      <c r="AE419" s="16"/>
      <c r="AF419" s="34"/>
      <c r="AH419" s="22" t="str">
        <f t="shared" si="41"/>
        <v/>
      </c>
      <c r="AI419" s="16"/>
      <c r="AJ419" s="34"/>
      <c r="AK419" s="34"/>
      <c r="AL419" s="34"/>
      <c r="AM419" s="34"/>
      <c r="AN419" s="34"/>
      <c r="AO419" s="34"/>
    </row>
    <row r="420" spans="2:41" x14ac:dyDescent="0.3">
      <c r="B420" s="22" t="str">
        <f t="shared" si="39"/>
        <v/>
      </c>
      <c r="C420" s="16"/>
      <c r="D420" s="23"/>
      <c r="E420" s="23"/>
      <c r="F420" s="16"/>
      <c r="G420" s="16"/>
      <c r="I420" s="16"/>
      <c r="J420" s="16"/>
      <c r="K420" s="16"/>
      <c r="L420" s="16"/>
      <c r="N420" s="85">
        <f t="shared" si="36"/>
        <v>0</v>
      </c>
      <c r="O420" s="85">
        <f t="shared" si="37"/>
        <v>0</v>
      </c>
      <c r="P420" s="85">
        <f t="shared" si="38"/>
        <v>0</v>
      </c>
      <c r="V420" s="16"/>
      <c r="W420" s="16"/>
      <c r="AA420" s="16"/>
      <c r="AB420" s="16"/>
      <c r="AD420" s="22" t="str">
        <f t="shared" si="40"/>
        <v/>
      </c>
      <c r="AE420" s="16"/>
      <c r="AF420" s="34"/>
      <c r="AH420" s="22" t="str">
        <f t="shared" si="41"/>
        <v/>
      </c>
      <c r="AI420" s="16"/>
      <c r="AJ420" s="34"/>
      <c r="AK420" s="34"/>
      <c r="AL420" s="34"/>
      <c r="AM420" s="34"/>
      <c r="AN420" s="34"/>
      <c r="AO420" s="34"/>
    </row>
    <row r="421" spans="2:41" x14ac:dyDescent="0.3">
      <c r="B421" s="22" t="str">
        <f t="shared" si="39"/>
        <v/>
      </c>
      <c r="C421" s="16"/>
      <c r="D421" s="23"/>
      <c r="E421" s="23"/>
      <c r="F421" s="16"/>
      <c r="G421" s="16"/>
      <c r="I421" s="16"/>
      <c r="J421" s="16"/>
      <c r="K421" s="16"/>
      <c r="L421" s="16"/>
      <c r="N421" s="85">
        <f t="shared" si="36"/>
        <v>0</v>
      </c>
      <c r="O421" s="85">
        <f t="shared" si="37"/>
        <v>0</v>
      </c>
      <c r="P421" s="85">
        <f t="shared" si="38"/>
        <v>0</v>
      </c>
      <c r="V421" s="16"/>
      <c r="W421" s="16"/>
      <c r="AA421" s="16"/>
      <c r="AB421" s="16"/>
      <c r="AD421" s="22" t="str">
        <f t="shared" si="40"/>
        <v/>
      </c>
      <c r="AE421" s="16"/>
      <c r="AF421" s="34"/>
      <c r="AH421" s="22" t="str">
        <f t="shared" si="41"/>
        <v/>
      </c>
      <c r="AI421" s="16"/>
      <c r="AJ421" s="34"/>
      <c r="AK421" s="34"/>
      <c r="AL421" s="34"/>
      <c r="AM421" s="34"/>
      <c r="AN421" s="34"/>
      <c r="AO421" s="34"/>
    </row>
    <row r="422" spans="2:41" x14ac:dyDescent="0.3">
      <c r="B422" s="22" t="str">
        <f t="shared" si="39"/>
        <v/>
      </c>
      <c r="C422" s="16"/>
      <c r="D422" s="23"/>
      <c r="E422" s="23"/>
      <c r="F422" s="16"/>
      <c r="G422" s="16"/>
      <c r="I422" s="16"/>
      <c r="J422" s="16"/>
      <c r="K422" s="16"/>
      <c r="L422" s="16"/>
      <c r="N422" s="85">
        <f t="shared" si="36"/>
        <v>0</v>
      </c>
      <c r="O422" s="85">
        <f t="shared" si="37"/>
        <v>0</v>
      </c>
      <c r="P422" s="85">
        <f t="shared" si="38"/>
        <v>0</v>
      </c>
      <c r="V422" s="16"/>
      <c r="W422" s="16"/>
      <c r="AA422" s="16"/>
      <c r="AB422" s="16"/>
      <c r="AD422" s="22" t="str">
        <f t="shared" si="40"/>
        <v/>
      </c>
      <c r="AE422" s="16"/>
      <c r="AF422" s="34"/>
      <c r="AH422" s="22" t="str">
        <f t="shared" si="41"/>
        <v/>
      </c>
      <c r="AI422" s="16"/>
      <c r="AJ422" s="34"/>
      <c r="AK422" s="34"/>
      <c r="AL422" s="34"/>
      <c r="AM422" s="34"/>
      <c r="AN422" s="34"/>
      <c r="AO422" s="34"/>
    </row>
    <row r="423" spans="2:41" x14ac:dyDescent="0.3">
      <c r="B423" s="22" t="str">
        <f t="shared" si="39"/>
        <v/>
      </c>
      <c r="C423" s="16"/>
      <c r="D423" s="23"/>
      <c r="E423" s="23"/>
      <c r="F423" s="16"/>
      <c r="G423" s="16"/>
      <c r="I423" s="16"/>
      <c r="J423" s="16"/>
      <c r="K423" s="16"/>
      <c r="L423" s="16"/>
      <c r="N423" s="85">
        <f t="shared" si="36"/>
        <v>0</v>
      </c>
      <c r="O423" s="85">
        <f t="shared" si="37"/>
        <v>0</v>
      </c>
      <c r="P423" s="85">
        <f t="shared" si="38"/>
        <v>0</v>
      </c>
      <c r="V423" s="16"/>
      <c r="W423" s="16"/>
      <c r="AA423" s="16"/>
      <c r="AB423" s="16"/>
      <c r="AD423" s="22" t="str">
        <f t="shared" si="40"/>
        <v/>
      </c>
      <c r="AE423" s="16"/>
      <c r="AF423" s="34"/>
      <c r="AH423" s="22" t="str">
        <f t="shared" si="41"/>
        <v/>
      </c>
      <c r="AI423" s="16"/>
      <c r="AJ423" s="34"/>
      <c r="AK423" s="34"/>
      <c r="AL423" s="34"/>
      <c r="AM423" s="34"/>
      <c r="AN423" s="34"/>
      <c r="AO423" s="34"/>
    </row>
    <row r="424" spans="2:41" x14ac:dyDescent="0.3">
      <c r="B424" s="22" t="str">
        <f t="shared" si="39"/>
        <v/>
      </c>
      <c r="C424" s="16"/>
      <c r="D424" s="23"/>
      <c r="E424" s="23"/>
      <c r="F424" s="16"/>
      <c r="G424" s="16"/>
      <c r="I424" s="16"/>
      <c r="J424" s="16"/>
      <c r="K424" s="16"/>
      <c r="L424" s="16"/>
      <c r="N424" s="85">
        <f t="shared" si="36"/>
        <v>0</v>
      </c>
      <c r="O424" s="85">
        <f t="shared" si="37"/>
        <v>0</v>
      </c>
      <c r="P424" s="85">
        <f t="shared" si="38"/>
        <v>0</v>
      </c>
      <c r="V424" s="16"/>
      <c r="W424" s="16"/>
      <c r="AA424" s="16"/>
      <c r="AB424" s="16"/>
      <c r="AD424" s="22" t="str">
        <f t="shared" si="40"/>
        <v/>
      </c>
      <c r="AE424" s="16"/>
      <c r="AF424" s="34"/>
      <c r="AH424" s="22" t="str">
        <f t="shared" si="41"/>
        <v/>
      </c>
      <c r="AI424" s="16"/>
      <c r="AJ424" s="34"/>
      <c r="AK424" s="34"/>
      <c r="AL424" s="34"/>
      <c r="AM424" s="34"/>
      <c r="AN424" s="34"/>
      <c r="AO424" s="34"/>
    </row>
    <row r="425" spans="2:41" x14ac:dyDescent="0.3">
      <c r="B425" s="22" t="str">
        <f t="shared" si="39"/>
        <v/>
      </c>
      <c r="C425" s="16"/>
      <c r="D425" s="23"/>
      <c r="E425" s="23"/>
      <c r="F425" s="16"/>
      <c r="G425" s="16"/>
      <c r="I425" s="16"/>
      <c r="J425" s="16"/>
      <c r="K425" s="16"/>
      <c r="L425" s="16"/>
      <c r="N425" s="85">
        <f t="shared" si="36"/>
        <v>0</v>
      </c>
      <c r="O425" s="85">
        <f t="shared" si="37"/>
        <v>0</v>
      </c>
      <c r="P425" s="85">
        <f t="shared" si="38"/>
        <v>0</v>
      </c>
      <c r="V425" s="16"/>
      <c r="W425" s="16"/>
      <c r="AA425" s="16"/>
      <c r="AB425" s="16"/>
      <c r="AD425" s="22" t="str">
        <f t="shared" si="40"/>
        <v/>
      </c>
      <c r="AE425" s="16"/>
      <c r="AF425" s="34"/>
      <c r="AH425" s="22" t="str">
        <f t="shared" si="41"/>
        <v/>
      </c>
      <c r="AI425" s="16"/>
      <c r="AJ425" s="34"/>
      <c r="AK425" s="34"/>
      <c r="AL425" s="34"/>
      <c r="AM425" s="34"/>
      <c r="AN425" s="34"/>
      <c r="AO425" s="34"/>
    </row>
    <row r="426" spans="2:41" x14ac:dyDescent="0.3">
      <c r="B426" s="22" t="str">
        <f t="shared" si="39"/>
        <v/>
      </c>
      <c r="C426" s="16"/>
      <c r="D426" s="23"/>
      <c r="E426" s="23"/>
      <c r="F426" s="16"/>
      <c r="G426" s="16"/>
      <c r="I426" s="16"/>
      <c r="J426" s="16"/>
      <c r="K426" s="16"/>
      <c r="L426" s="16"/>
      <c r="N426" s="85">
        <f t="shared" si="36"/>
        <v>0</v>
      </c>
      <c r="O426" s="85">
        <f t="shared" si="37"/>
        <v>0</v>
      </c>
      <c r="P426" s="85">
        <f t="shared" si="38"/>
        <v>0</v>
      </c>
      <c r="V426" s="16"/>
      <c r="W426" s="16"/>
      <c r="AA426" s="16"/>
      <c r="AB426" s="16"/>
      <c r="AD426" s="22" t="str">
        <f t="shared" si="40"/>
        <v/>
      </c>
      <c r="AE426" s="16"/>
      <c r="AF426" s="34"/>
      <c r="AH426" s="22" t="str">
        <f t="shared" si="41"/>
        <v/>
      </c>
      <c r="AI426" s="16"/>
      <c r="AJ426" s="34"/>
      <c r="AK426" s="34"/>
      <c r="AL426" s="34"/>
      <c r="AM426" s="34"/>
      <c r="AN426" s="34"/>
      <c r="AO426" s="34"/>
    </row>
    <row r="427" spans="2:41" x14ac:dyDescent="0.3">
      <c r="B427" s="22" t="str">
        <f t="shared" si="39"/>
        <v/>
      </c>
      <c r="C427" s="16"/>
      <c r="D427" s="23"/>
      <c r="E427" s="23"/>
      <c r="F427" s="16"/>
      <c r="G427" s="16"/>
      <c r="I427" s="16"/>
      <c r="J427" s="16"/>
      <c r="K427" s="16"/>
      <c r="L427" s="16"/>
      <c r="N427" s="85">
        <f t="shared" si="36"/>
        <v>0</v>
      </c>
      <c r="O427" s="85">
        <f t="shared" si="37"/>
        <v>0</v>
      </c>
      <c r="P427" s="85">
        <f t="shared" si="38"/>
        <v>0</v>
      </c>
      <c r="V427" s="16"/>
      <c r="W427" s="16"/>
      <c r="AA427" s="16"/>
      <c r="AB427" s="16"/>
      <c r="AD427" s="22" t="str">
        <f t="shared" si="40"/>
        <v/>
      </c>
      <c r="AE427" s="16"/>
      <c r="AF427" s="34"/>
      <c r="AH427" s="22" t="str">
        <f t="shared" si="41"/>
        <v/>
      </c>
      <c r="AI427" s="16"/>
      <c r="AJ427" s="34"/>
      <c r="AK427" s="34"/>
      <c r="AL427" s="34"/>
      <c r="AM427" s="34"/>
      <c r="AN427" s="34"/>
      <c r="AO427" s="34"/>
    </row>
    <row r="428" spans="2:41" x14ac:dyDescent="0.3">
      <c r="B428" s="22" t="str">
        <f t="shared" si="39"/>
        <v/>
      </c>
      <c r="C428" s="16"/>
      <c r="D428" s="23"/>
      <c r="E428" s="23"/>
      <c r="F428" s="16"/>
      <c r="G428" s="16"/>
      <c r="I428" s="16"/>
      <c r="J428" s="16"/>
      <c r="K428" s="16"/>
      <c r="L428" s="16"/>
      <c r="N428" s="85">
        <f t="shared" si="36"/>
        <v>0</v>
      </c>
      <c r="O428" s="85">
        <f t="shared" si="37"/>
        <v>0</v>
      </c>
      <c r="P428" s="85">
        <f t="shared" si="38"/>
        <v>0</v>
      </c>
      <c r="V428" s="16"/>
      <c r="W428" s="16"/>
      <c r="AA428" s="16"/>
      <c r="AB428" s="16"/>
      <c r="AD428" s="22" t="str">
        <f t="shared" si="40"/>
        <v/>
      </c>
      <c r="AE428" s="16"/>
      <c r="AF428" s="34"/>
      <c r="AH428" s="22" t="str">
        <f t="shared" si="41"/>
        <v/>
      </c>
      <c r="AI428" s="16"/>
      <c r="AJ428" s="34"/>
      <c r="AK428" s="34"/>
      <c r="AL428" s="34"/>
      <c r="AM428" s="34"/>
      <c r="AN428" s="34"/>
      <c r="AO428" s="34"/>
    </row>
    <row r="429" spans="2:41" x14ac:dyDescent="0.3">
      <c r="B429" s="22" t="str">
        <f t="shared" si="39"/>
        <v/>
      </c>
      <c r="C429" s="16"/>
      <c r="D429" s="23"/>
      <c r="E429" s="23"/>
      <c r="F429" s="16"/>
      <c r="G429" s="16"/>
      <c r="I429" s="16"/>
      <c r="J429" s="16"/>
      <c r="K429" s="16"/>
      <c r="L429" s="16"/>
      <c r="N429" s="85">
        <f t="shared" si="36"/>
        <v>0</v>
      </c>
      <c r="O429" s="85">
        <f t="shared" si="37"/>
        <v>0</v>
      </c>
      <c r="P429" s="85">
        <f t="shared" si="38"/>
        <v>0</v>
      </c>
      <c r="V429" s="16"/>
      <c r="W429" s="16"/>
      <c r="AA429" s="16"/>
      <c r="AB429" s="16"/>
      <c r="AD429" s="22" t="str">
        <f t="shared" si="40"/>
        <v/>
      </c>
      <c r="AE429" s="16"/>
      <c r="AF429" s="34"/>
      <c r="AH429" s="22" t="str">
        <f t="shared" si="41"/>
        <v/>
      </c>
      <c r="AI429" s="16"/>
      <c r="AJ429" s="34"/>
      <c r="AK429" s="34"/>
      <c r="AL429" s="34"/>
      <c r="AM429" s="34"/>
      <c r="AN429" s="34"/>
      <c r="AO429" s="34"/>
    </row>
    <row r="430" spans="2:41" x14ac:dyDescent="0.3">
      <c r="B430" s="22" t="str">
        <f t="shared" si="39"/>
        <v/>
      </c>
      <c r="C430" s="16"/>
      <c r="D430" s="23"/>
      <c r="E430" s="23"/>
      <c r="F430" s="16"/>
      <c r="G430" s="16"/>
      <c r="I430" s="16"/>
      <c r="J430" s="16"/>
      <c r="K430" s="16"/>
      <c r="L430" s="16"/>
      <c r="N430" s="85">
        <f t="shared" si="36"/>
        <v>0</v>
      </c>
      <c r="O430" s="85">
        <f t="shared" si="37"/>
        <v>0</v>
      </c>
      <c r="P430" s="85">
        <f t="shared" si="38"/>
        <v>0</v>
      </c>
      <c r="V430" s="16"/>
      <c r="W430" s="16"/>
      <c r="AA430" s="16"/>
      <c r="AB430" s="16"/>
      <c r="AD430" s="22" t="str">
        <f t="shared" si="40"/>
        <v/>
      </c>
      <c r="AE430" s="16"/>
      <c r="AF430" s="34"/>
      <c r="AH430" s="22" t="str">
        <f t="shared" si="41"/>
        <v/>
      </c>
      <c r="AI430" s="16"/>
      <c r="AJ430" s="34"/>
      <c r="AK430" s="34"/>
      <c r="AL430" s="34"/>
      <c r="AM430" s="34"/>
      <c r="AN430" s="34"/>
      <c r="AO430" s="34"/>
    </row>
    <row r="431" spans="2:41" x14ac:dyDescent="0.3">
      <c r="B431" s="22" t="str">
        <f t="shared" si="39"/>
        <v/>
      </c>
      <c r="C431" s="16"/>
      <c r="D431" s="23"/>
      <c r="E431" s="23"/>
      <c r="F431" s="16"/>
      <c r="G431" s="16"/>
      <c r="I431" s="16"/>
      <c r="J431" s="16"/>
      <c r="K431" s="16"/>
      <c r="L431" s="16"/>
      <c r="N431" s="85">
        <f t="shared" si="36"/>
        <v>0</v>
      </c>
      <c r="O431" s="85">
        <f t="shared" si="37"/>
        <v>0</v>
      </c>
      <c r="P431" s="85">
        <f t="shared" si="38"/>
        <v>0</v>
      </c>
      <c r="V431" s="16"/>
      <c r="W431" s="16"/>
      <c r="AA431" s="16"/>
      <c r="AB431" s="16"/>
      <c r="AD431" s="22" t="str">
        <f t="shared" si="40"/>
        <v/>
      </c>
      <c r="AE431" s="16"/>
      <c r="AF431" s="34"/>
      <c r="AH431" s="22" t="str">
        <f t="shared" si="41"/>
        <v/>
      </c>
      <c r="AI431" s="16"/>
      <c r="AJ431" s="34"/>
      <c r="AK431" s="34"/>
      <c r="AL431" s="34"/>
      <c r="AM431" s="34"/>
      <c r="AN431" s="34"/>
      <c r="AO431" s="34"/>
    </row>
    <row r="432" spans="2:41" x14ac:dyDescent="0.3">
      <c r="B432" s="22" t="str">
        <f t="shared" si="39"/>
        <v/>
      </c>
      <c r="C432" s="16"/>
      <c r="D432" s="23"/>
      <c r="E432" s="23"/>
      <c r="F432" s="16"/>
      <c r="G432" s="16"/>
      <c r="I432" s="16"/>
      <c r="J432" s="16"/>
      <c r="K432" s="16"/>
      <c r="L432" s="16"/>
      <c r="N432" s="85">
        <f t="shared" si="36"/>
        <v>0</v>
      </c>
      <c r="O432" s="85">
        <f t="shared" si="37"/>
        <v>0</v>
      </c>
      <c r="P432" s="85">
        <f t="shared" si="38"/>
        <v>0</v>
      </c>
      <c r="V432" s="16"/>
      <c r="W432" s="16"/>
      <c r="AA432" s="16"/>
      <c r="AB432" s="16"/>
      <c r="AD432" s="22" t="str">
        <f t="shared" si="40"/>
        <v/>
      </c>
      <c r="AE432" s="16"/>
      <c r="AF432" s="34"/>
      <c r="AH432" s="22" t="str">
        <f t="shared" si="41"/>
        <v/>
      </c>
      <c r="AI432" s="16"/>
      <c r="AJ432" s="34"/>
      <c r="AK432" s="34"/>
      <c r="AL432" s="34"/>
      <c r="AM432" s="34"/>
      <c r="AN432" s="34"/>
      <c r="AO432" s="34"/>
    </row>
    <row r="433" spans="2:41" x14ac:dyDescent="0.3">
      <c r="B433" s="22" t="str">
        <f t="shared" si="39"/>
        <v/>
      </c>
      <c r="C433" s="16"/>
      <c r="D433" s="23"/>
      <c r="E433" s="23"/>
      <c r="F433" s="16"/>
      <c r="G433" s="16"/>
      <c r="I433" s="16"/>
      <c r="J433" s="16"/>
      <c r="K433" s="16"/>
      <c r="L433" s="16"/>
      <c r="N433" s="85">
        <f t="shared" si="36"/>
        <v>0</v>
      </c>
      <c r="O433" s="85">
        <f t="shared" si="37"/>
        <v>0</v>
      </c>
      <c r="P433" s="85">
        <f t="shared" si="38"/>
        <v>0</v>
      </c>
      <c r="V433" s="16"/>
      <c r="W433" s="16"/>
      <c r="AA433" s="16"/>
      <c r="AB433" s="16"/>
      <c r="AD433" s="22" t="str">
        <f t="shared" si="40"/>
        <v/>
      </c>
      <c r="AE433" s="16"/>
      <c r="AF433" s="34"/>
      <c r="AH433" s="22" t="str">
        <f t="shared" si="41"/>
        <v/>
      </c>
      <c r="AI433" s="16"/>
      <c r="AJ433" s="34"/>
      <c r="AK433" s="34"/>
      <c r="AL433" s="34"/>
      <c r="AM433" s="34"/>
      <c r="AN433" s="34"/>
      <c r="AO433" s="34"/>
    </row>
    <row r="434" spans="2:41" x14ac:dyDescent="0.3">
      <c r="B434" s="22" t="str">
        <f t="shared" si="39"/>
        <v/>
      </c>
      <c r="C434" s="16"/>
      <c r="D434" s="23"/>
      <c r="E434" s="23"/>
      <c r="F434" s="16"/>
      <c r="G434" s="16"/>
      <c r="I434" s="16"/>
      <c r="J434" s="16"/>
      <c r="K434" s="16"/>
      <c r="L434" s="16"/>
      <c r="N434" s="85">
        <f t="shared" si="36"/>
        <v>0</v>
      </c>
      <c r="O434" s="85">
        <f t="shared" si="37"/>
        <v>0</v>
      </c>
      <c r="P434" s="85">
        <f t="shared" si="38"/>
        <v>0</v>
      </c>
      <c r="V434" s="16"/>
      <c r="W434" s="16"/>
      <c r="AA434" s="16"/>
      <c r="AB434" s="16"/>
      <c r="AD434" s="22" t="str">
        <f t="shared" si="40"/>
        <v/>
      </c>
      <c r="AE434" s="16"/>
      <c r="AF434" s="34"/>
      <c r="AH434" s="22" t="str">
        <f t="shared" si="41"/>
        <v/>
      </c>
      <c r="AI434" s="16"/>
      <c r="AJ434" s="34"/>
      <c r="AK434" s="34"/>
      <c r="AL434" s="34"/>
      <c r="AM434" s="34"/>
      <c r="AN434" s="34"/>
      <c r="AO434" s="34"/>
    </row>
    <row r="435" spans="2:41" x14ac:dyDescent="0.3">
      <c r="B435" s="22" t="str">
        <f t="shared" si="39"/>
        <v/>
      </c>
      <c r="C435" s="16"/>
      <c r="D435" s="23"/>
      <c r="E435" s="23"/>
      <c r="F435" s="16"/>
      <c r="G435" s="16"/>
      <c r="I435" s="16"/>
      <c r="J435" s="16"/>
      <c r="K435" s="16"/>
      <c r="L435" s="16"/>
      <c r="N435" s="85">
        <f t="shared" si="36"/>
        <v>0</v>
      </c>
      <c r="O435" s="85">
        <f t="shared" si="37"/>
        <v>0</v>
      </c>
      <c r="P435" s="85">
        <f t="shared" si="38"/>
        <v>0</v>
      </c>
      <c r="V435" s="16"/>
      <c r="W435" s="16"/>
      <c r="AA435" s="16"/>
      <c r="AB435" s="16"/>
      <c r="AD435" s="22" t="str">
        <f t="shared" si="40"/>
        <v/>
      </c>
      <c r="AE435" s="16"/>
      <c r="AF435" s="34"/>
      <c r="AH435" s="22" t="str">
        <f t="shared" si="41"/>
        <v/>
      </c>
      <c r="AI435" s="16"/>
      <c r="AJ435" s="34"/>
      <c r="AK435" s="34"/>
      <c r="AL435" s="34"/>
      <c r="AM435" s="34"/>
      <c r="AN435" s="34"/>
      <c r="AO435" s="34"/>
    </row>
    <row r="436" spans="2:41" x14ac:dyDescent="0.3">
      <c r="B436" s="22" t="str">
        <f t="shared" si="39"/>
        <v/>
      </c>
      <c r="C436" s="16"/>
      <c r="D436" s="23"/>
      <c r="E436" s="23"/>
      <c r="F436" s="16"/>
      <c r="G436" s="16"/>
      <c r="I436" s="16"/>
      <c r="J436" s="16"/>
      <c r="K436" s="16"/>
      <c r="L436" s="16"/>
      <c r="N436" s="85">
        <f t="shared" si="36"/>
        <v>0</v>
      </c>
      <c r="O436" s="85">
        <f t="shared" si="37"/>
        <v>0</v>
      </c>
      <c r="P436" s="85">
        <f t="shared" si="38"/>
        <v>0</v>
      </c>
      <c r="V436" s="16"/>
      <c r="W436" s="16"/>
      <c r="AA436" s="16"/>
      <c r="AB436" s="16"/>
      <c r="AD436" s="22" t="str">
        <f t="shared" si="40"/>
        <v/>
      </c>
      <c r="AE436" s="16"/>
      <c r="AF436" s="34"/>
      <c r="AH436" s="22" t="str">
        <f t="shared" si="41"/>
        <v/>
      </c>
      <c r="AI436" s="16"/>
      <c r="AJ436" s="34"/>
      <c r="AK436" s="34"/>
      <c r="AL436" s="34"/>
      <c r="AM436" s="34"/>
      <c r="AN436" s="34"/>
      <c r="AO436" s="34"/>
    </row>
    <row r="437" spans="2:41" x14ac:dyDescent="0.3">
      <c r="B437" s="22" t="str">
        <f t="shared" si="39"/>
        <v/>
      </c>
      <c r="C437" s="16"/>
      <c r="D437" s="23"/>
      <c r="E437" s="23"/>
      <c r="F437" s="16"/>
      <c r="G437" s="16"/>
      <c r="I437" s="16"/>
      <c r="J437" s="16"/>
      <c r="K437" s="16"/>
      <c r="L437" s="16"/>
      <c r="N437" s="85">
        <f t="shared" si="36"/>
        <v>0</v>
      </c>
      <c r="O437" s="85">
        <f t="shared" si="37"/>
        <v>0</v>
      </c>
      <c r="P437" s="85">
        <f t="shared" si="38"/>
        <v>0</v>
      </c>
      <c r="V437" s="16"/>
      <c r="W437" s="16"/>
      <c r="AA437" s="16"/>
      <c r="AB437" s="16"/>
      <c r="AD437" s="22" t="str">
        <f t="shared" si="40"/>
        <v/>
      </c>
      <c r="AE437" s="16"/>
      <c r="AF437" s="34"/>
      <c r="AH437" s="22" t="str">
        <f t="shared" si="41"/>
        <v/>
      </c>
      <c r="AI437" s="16"/>
      <c r="AJ437" s="34"/>
      <c r="AK437" s="34"/>
      <c r="AL437" s="34"/>
      <c r="AM437" s="34"/>
      <c r="AN437" s="34"/>
      <c r="AO437" s="34"/>
    </row>
    <row r="438" spans="2:41" x14ac:dyDescent="0.3">
      <c r="B438" s="22" t="str">
        <f t="shared" si="39"/>
        <v/>
      </c>
      <c r="C438" s="16"/>
      <c r="D438" s="23"/>
      <c r="E438" s="23"/>
      <c r="F438" s="16"/>
      <c r="G438" s="16"/>
      <c r="I438" s="16"/>
      <c r="J438" s="16"/>
      <c r="K438" s="16"/>
      <c r="L438" s="16"/>
      <c r="N438" s="85">
        <f t="shared" si="36"/>
        <v>0</v>
      </c>
      <c r="O438" s="85">
        <f t="shared" si="37"/>
        <v>0</v>
      </c>
      <c r="P438" s="85">
        <f t="shared" si="38"/>
        <v>0</v>
      </c>
      <c r="V438" s="16"/>
      <c r="W438" s="16"/>
      <c r="AA438" s="16"/>
      <c r="AB438" s="16"/>
      <c r="AD438" s="22" t="str">
        <f t="shared" si="40"/>
        <v/>
      </c>
      <c r="AE438" s="16"/>
      <c r="AF438" s="34"/>
      <c r="AH438" s="22" t="str">
        <f t="shared" si="41"/>
        <v/>
      </c>
      <c r="AI438" s="16"/>
      <c r="AJ438" s="34"/>
      <c r="AK438" s="34"/>
      <c r="AL438" s="34"/>
      <c r="AM438" s="34"/>
      <c r="AN438" s="34"/>
      <c r="AO438" s="34"/>
    </row>
    <row r="439" spans="2:41" x14ac:dyDescent="0.3">
      <c r="B439" s="22" t="str">
        <f t="shared" si="39"/>
        <v/>
      </c>
      <c r="C439" s="16"/>
      <c r="D439" s="23"/>
      <c r="E439" s="23"/>
      <c r="F439" s="16"/>
      <c r="G439" s="16"/>
      <c r="I439" s="16"/>
      <c r="J439" s="16"/>
      <c r="K439" s="16"/>
      <c r="L439" s="16"/>
      <c r="N439" s="85">
        <f t="shared" si="36"/>
        <v>0</v>
      </c>
      <c r="O439" s="85">
        <f t="shared" si="37"/>
        <v>0</v>
      </c>
      <c r="P439" s="85">
        <f t="shared" si="38"/>
        <v>0</v>
      </c>
      <c r="V439" s="16"/>
      <c r="W439" s="16"/>
      <c r="AA439" s="16"/>
      <c r="AB439" s="16"/>
      <c r="AD439" s="22" t="str">
        <f t="shared" si="40"/>
        <v/>
      </c>
      <c r="AE439" s="16"/>
      <c r="AF439" s="34"/>
      <c r="AH439" s="22" t="str">
        <f t="shared" si="41"/>
        <v/>
      </c>
      <c r="AI439" s="16"/>
      <c r="AJ439" s="34"/>
      <c r="AK439" s="34"/>
      <c r="AL439" s="34"/>
      <c r="AM439" s="34"/>
      <c r="AN439" s="34"/>
      <c r="AO439" s="34"/>
    </row>
    <row r="440" spans="2:41" x14ac:dyDescent="0.3">
      <c r="B440" s="22" t="str">
        <f t="shared" si="39"/>
        <v/>
      </c>
      <c r="C440" s="16"/>
      <c r="D440" s="23"/>
      <c r="E440" s="23"/>
      <c r="F440" s="16"/>
      <c r="G440" s="16"/>
      <c r="I440" s="16"/>
      <c r="J440" s="16"/>
      <c r="K440" s="16"/>
      <c r="L440" s="16"/>
      <c r="N440" s="85">
        <f t="shared" si="36"/>
        <v>0</v>
      </c>
      <c r="O440" s="85">
        <f t="shared" si="37"/>
        <v>0</v>
      </c>
      <c r="P440" s="85">
        <f t="shared" si="38"/>
        <v>0</v>
      </c>
      <c r="V440" s="16"/>
      <c r="W440" s="16"/>
      <c r="AA440" s="16"/>
      <c r="AB440" s="16"/>
      <c r="AD440" s="22" t="str">
        <f t="shared" si="40"/>
        <v/>
      </c>
      <c r="AE440" s="16"/>
      <c r="AF440" s="34"/>
      <c r="AH440" s="22" t="str">
        <f t="shared" si="41"/>
        <v/>
      </c>
      <c r="AI440" s="16"/>
      <c r="AJ440" s="34"/>
      <c r="AK440" s="34"/>
      <c r="AL440" s="34"/>
      <c r="AM440" s="34"/>
      <c r="AN440" s="34"/>
      <c r="AO440" s="34"/>
    </row>
    <row r="441" spans="2:41" x14ac:dyDescent="0.3">
      <c r="B441" s="22" t="str">
        <f t="shared" si="39"/>
        <v/>
      </c>
      <c r="C441" s="16"/>
      <c r="D441" s="23"/>
      <c r="E441" s="23"/>
      <c r="F441" s="16"/>
      <c r="G441" s="16"/>
      <c r="I441" s="16"/>
      <c r="J441" s="16"/>
      <c r="K441" s="16"/>
      <c r="L441" s="16"/>
      <c r="N441" s="85">
        <f t="shared" si="36"/>
        <v>0</v>
      </c>
      <c r="O441" s="85">
        <f t="shared" si="37"/>
        <v>0</v>
      </c>
      <c r="P441" s="85">
        <f t="shared" si="38"/>
        <v>0</v>
      </c>
      <c r="V441" s="16"/>
      <c r="W441" s="16"/>
      <c r="AA441" s="16"/>
      <c r="AB441" s="16"/>
      <c r="AD441" s="22" t="str">
        <f t="shared" si="40"/>
        <v/>
      </c>
      <c r="AE441" s="16"/>
      <c r="AF441" s="34"/>
      <c r="AH441" s="22" t="str">
        <f t="shared" si="41"/>
        <v/>
      </c>
      <c r="AI441" s="16"/>
      <c r="AJ441" s="34"/>
      <c r="AK441" s="34"/>
      <c r="AL441" s="34"/>
      <c r="AM441" s="34"/>
      <c r="AN441" s="34"/>
      <c r="AO441" s="34"/>
    </row>
    <row r="442" spans="2:41" x14ac:dyDescent="0.3">
      <c r="B442" s="22" t="str">
        <f t="shared" si="39"/>
        <v/>
      </c>
      <c r="C442" s="16"/>
      <c r="D442" s="23"/>
      <c r="E442" s="23"/>
      <c r="F442" s="16"/>
      <c r="G442" s="16"/>
      <c r="I442" s="16"/>
      <c r="J442" s="16"/>
      <c r="K442" s="16"/>
      <c r="L442" s="16"/>
      <c r="N442" s="85">
        <f t="shared" si="36"/>
        <v>0</v>
      </c>
      <c r="O442" s="85">
        <f t="shared" si="37"/>
        <v>0</v>
      </c>
      <c r="P442" s="85">
        <f t="shared" si="38"/>
        <v>0</v>
      </c>
      <c r="V442" s="16"/>
      <c r="W442" s="16"/>
      <c r="AA442" s="16"/>
      <c r="AB442" s="16"/>
      <c r="AD442" s="22" t="str">
        <f t="shared" si="40"/>
        <v/>
      </c>
      <c r="AE442" s="16"/>
      <c r="AF442" s="34"/>
      <c r="AH442" s="22" t="str">
        <f t="shared" si="41"/>
        <v/>
      </c>
      <c r="AI442" s="16"/>
      <c r="AJ442" s="34"/>
      <c r="AK442" s="34"/>
      <c r="AL442" s="34"/>
      <c r="AM442" s="34"/>
      <c r="AN442" s="34"/>
      <c r="AO442" s="34"/>
    </row>
    <row r="443" spans="2:41" x14ac:dyDescent="0.3">
      <c r="B443" s="22" t="str">
        <f t="shared" si="39"/>
        <v/>
      </c>
      <c r="C443" s="16"/>
      <c r="D443" s="23"/>
      <c r="E443" s="23"/>
      <c r="F443" s="16"/>
      <c r="G443" s="16"/>
      <c r="I443" s="16"/>
      <c r="J443" s="16"/>
      <c r="K443" s="16"/>
      <c r="L443" s="16"/>
      <c r="N443" s="85">
        <f t="shared" si="36"/>
        <v>0</v>
      </c>
      <c r="O443" s="85">
        <f t="shared" si="37"/>
        <v>0</v>
      </c>
      <c r="P443" s="85">
        <f t="shared" si="38"/>
        <v>0</v>
      </c>
      <c r="V443" s="16"/>
      <c r="W443" s="16"/>
      <c r="AA443" s="16"/>
      <c r="AB443" s="16"/>
      <c r="AD443" s="22" t="str">
        <f t="shared" si="40"/>
        <v/>
      </c>
      <c r="AE443" s="16"/>
      <c r="AF443" s="34"/>
      <c r="AH443" s="22" t="str">
        <f t="shared" si="41"/>
        <v/>
      </c>
      <c r="AI443" s="16"/>
      <c r="AJ443" s="34"/>
      <c r="AK443" s="34"/>
      <c r="AL443" s="34"/>
      <c r="AM443" s="34"/>
      <c r="AN443" s="34"/>
      <c r="AO443" s="34"/>
    </row>
    <row r="444" spans="2:41" x14ac:dyDescent="0.3">
      <c r="B444" s="22" t="str">
        <f t="shared" si="39"/>
        <v/>
      </c>
      <c r="C444" s="16"/>
      <c r="D444" s="23"/>
      <c r="E444" s="23"/>
      <c r="F444" s="16"/>
      <c r="G444" s="16"/>
      <c r="I444" s="16"/>
      <c r="J444" s="16"/>
      <c r="K444" s="16"/>
      <c r="L444" s="16"/>
      <c r="N444" s="85">
        <f t="shared" si="36"/>
        <v>0</v>
      </c>
      <c r="O444" s="85">
        <f t="shared" si="37"/>
        <v>0</v>
      </c>
      <c r="P444" s="85">
        <f t="shared" si="38"/>
        <v>0</v>
      </c>
      <c r="V444" s="16"/>
      <c r="W444" s="16"/>
      <c r="AA444" s="16"/>
      <c r="AB444" s="16"/>
      <c r="AD444" s="22" t="str">
        <f t="shared" si="40"/>
        <v/>
      </c>
      <c r="AE444" s="16"/>
      <c r="AF444" s="34"/>
      <c r="AH444" s="22" t="str">
        <f t="shared" si="41"/>
        <v/>
      </c>
      <c r="AI444" s="16"/>
      <c r="AJ444" s="34"/>
      <c r="AK444" s="34"/>
      <c r="AL444" s="34"/>
      <c r="AM444" s="34"/>
      <c r="AN444" s="34"/>
      <c r="AO444" s="34"/>
    </row>
    <row r="445" spans="2:41" x14ac:dyDescent="0.3">
      <c r="B445" s="22" t="str">
        <f t="shared" si="39"/>
        <v/>
      </c>
      <c r="C445" s="16"/>
      <c r="D445" s="23"/>
      <c r="E445" s="23"/>
      <c r="F445" s="16"/>
      <c r="G445" s="16"/>
      <c r="I445" s="16"/>
      <c r="J445" s="16"/>
      <c r="K445" s="16"/>
      <c r="L445" s="16"/>
      <c r="N445" s="85">
        <f t="shared" si="36"/>
        <v>0</v>
      </c>
      <c r="O445" s="85">
        <f t="shared" si="37"/>
        <v>0</v>
      </c>
      <c r="P445" s="85">
        <f t="shared" si="38"/>
        <v>0</v>
      </c>
      <c r="V445" s="16"/>
      <c r="W445" s="16"/>
      <c r="AA445" s="16"/>
      <c r="AB445" s="16"/>
      <c r="AD445" s="22" t="str">
        <f t="shared" si="40"/>
        <v/>
      </c>
      <c r="AE445" s="16"/>
      <c r="AF445" s="34"/>
      <c r="AH445" s="22" t="str">
        <f t="shared" si="41"/>
        <v/>
      </c>
      <c r="AI445" s="16"/>
      <c r="AJ445" s="34"/>
      <c r="AK445" s="34"/>
      <c r="AL445" s="34"/>
      <c r="AM445" s="34"/>
      <c r="AN445" s="34"/>
      <c r="AO445" s="34"/>
    </row>
    <row r="446" spans="2:41" x14ac:dyDescent="0.3">
      <c r="B446" s="22" t="str">
        <f t="shared" si="39"/>
        <v/>
      </c>
      <c r="C446" s="16"/>
      <c r="D446" s="23"/>
      <c r="E446" s="23"/>
      <c r="F446" s="16"/>
      <c r="G446" s="16"/>
      <c r="I446" s="16"/>
      <c r="J446" s="16"/>
      <c r="K446" s="16"/>
      <c r="L446" s="16"/>
      <c r="N446" s="85">
        <f t="shared" si="36"/>
        <v>0</v>
      </c>
      <c r="O446" s="85">
        <f t="shared" si="37"/>
        <v>0</v>
      </c>
      <c r="P446" s="85">
        <f t="shared" si="38"/>
        <v>0</v>
      </c>
      <c r="V446" s="16"/>
      <c r="W446" s="16"/>
      <c r="AA446" s="16"/>
      <c r="AB446" s="16"/>
      <c r="AD446" s="22" t="str">
        <f t="shared" si="40"/>
        <v/>
      </c>
      <c r="AE446" s="16"/>
      <c r="AF446" s="34"/>
      <c r="AH446" s="22" t="str">
        <f t="shared" si="41"/>
        <v/>
      </c>
      <c r="AI446" s="16"/>
      <c r="AJ446" s="34"/>
      <c r="AK446" s="34"/>
      <c r="AL446" s="34"/>
      <c r="AM446" s="34"/>
      <c r="AN446" s="34"/>
      <c r="AO446" s="34"/>
    </row>
    <row r="447" spans="2:41" x14ac:dyDescent="0.3">
      <c r="B447" s="22" t="str">
        <f t="shared" si="39"/>
        <v/>
      </c>
      <c r="C447" s="16"/>
      <c r="D447" s="23"/>
      <c r="E447" s="23"/>
      <c r="F447" s="16"/>
      <c r="G447" s="16"/>
      <c r="I447" s="16"/>
      <c r="J447" s="16"/>
      <c r="K447" s="16"/>
      <c r="L447" s="16"/>
      <c r="N447" s="85">
        <f t="shared" si="36"/>
        <v>0</v>
      </c>
      <c r="O447" s="85">
        <f t="shared" si="37"/>
        <v>0</v>
      </c>
      <c r="P447" s="85">
        <f t="shared" si="38"/>
        <v>0</v>
      </c>
      <c r="V447" s="16"/>
      <c r="W447" s="16"/>
      <c r="AA447" s="16"/>
      <c r="AB447" s="16"/>
      <c r="AD447" s="22" t="str">
        <f t="shared" si="40"/>
        <v/>
      </c>
      <c r="AE447" s="16"/>
      <c r="AF447" s="34"/>
      <c r="AH447" s="22" t="str">
        <f t="shared" si="41"/>
        <v/>
      </c>
      <c r="AI447" s="16"/>
      <c r="AJ447" s="34"/>
      <c r="AK447" s="34"/>
      <c r="AL447" s="34"/>
      <c r="AM447" s="34"/>
      <c r="AN447" s="34"/>
      <c r="AO447" s="34"/>
    </row>
    <row r="448" spans="2:41" x14ac:dyDescent="0.3">
      <c r="B448" s="22" t="str">
        <f t="shared" si="39"/>
        <v/>
      </c>
      <c r="C448" s="16"/>
      <c r="D448" s="23"/>
      <c r="E448" s="23"/>
      <c r="F448" s="16"/>
      <c r="G448" s="16"/>
      <c r="I448" s="16"/>
      <c r="J448" s="16"/>
      <c r="K448" s="16"/>
      <c r="L448" s="16"/>
      <c r="N448" s="85">
        <f t="shared" si="36"/>
        <v>0</v>
      </c>
      <c r="O448" s="85">
        <f t="shared" si="37"/>
        <v>0</v>
      </c>
      <c r="P448" s="85">
        <f t="shared" si="38"/>
        <v>0</v>
      </c>
      <c r="V448" s="16"/>
      <c r="W448" s="16"/>
      <c r="AA448" s="16"/>
      <c r="AB448" s="16"/>
      <c r="AD448" s="22" t="str">
        <f t="shared" si="40"/>
        <v/>
      </c>
      <c r="AE448" s="16"/>
      <c r="AF448" s="34"/>
      <c r="AH448" s="22" t="str">
        <f t="shared" si="41"/>
        <v/>
      </c>
      <c r="AI448" s="16"/>
      <c r="AJ448" s="34"/>
      <c r="AK448" s="34"/>
      <c r="AL448" s="34"/>
      <c r="AM448" s="34"/>
      <c r="AN448" s="34"/>
      <c r="AO448" s="34"/>
    </row>
    <row r="449" spans="2:41" x14ac:dyDescent="0.3">
      <c r="B449" s="22" t="str">
        <f t="shared" si="39"/>
        <v/>
      </c>
      <c r="C449" s="16"/>
      <c r="D449" s="23"/>
      <c r="E449" s="23"/>
      <c r="F449" s="16"/>
      <c r="G449" s="16"/>
      <c r="I449" s="16"/>
      <c r="J449" s="16"/>
      <c r="K449" s="16"/>
      <c r="L449" s="16"/>
      <c r="N449" s="85">
        <f t="shared" si="36"/>
        <v>0</v>
      </c>
      <c r="O449" s="85">
        <f t="shared" si="37"/>
        <v>0</v>
      </c>
      <c r="P449" s="85">
        <f t="shared" si="38"/>
        <v>0</v>
      </c>
      <c r="V449" s="16"/>
      <c r="W449" s="16"/>
      <c r="AA449" s="16"/>
      <c r="AB449" s="16"/>
      <c r="AD449" s="22" t="str">
        <f t="shared" si="40"/>
        <v/>
      </c>
      <c r="AE449" s="16"/>
      <c r="AF449" s="34"/>
      <c r="AH449" s="22" t="str">
        <f t="shared" si="41"/>
        <v/>
      </c>
      <c r="AI449" s="16"/>
      <c r="AJ449" s="34"/>
      <c r="AK449" s="34"/>
      <c r="AL449" s="34"/>
      <c r="AM449" s="34"/>
      <c r="AN449" s="34"/>
      <c r="AO449" s="34"/>
    </row>
    <row r="450" spans="2:41" x14ac:dyDescent="0.3">
      <c r="B450" s="22" t="str">
        <f t="shared" si="39"/>
        <v/>
      </c>
      <c r="C450" s="16"/>
      <c r="D450" s="23"/>
      <c r="E450" s="23"/>
      <c r="F450" s="16"/>
      <c r="G450" s="16"/>
      <c r="I450" s="16"/>
      <c r="J450" s="16"/>
      <c r="K450" s="16"/>
      <c r="L450" s="16"/>
      <c r="N450" s="85">
        <f t="shared" si="36"/>
        <v>0</v>
      </c>
      <c r="O450" s="85">
        <f t="shared" si="37"/>
        <v>0</v>
      </c>
      <c r="P450" s="85">
        <f t="shared" si="38"/>
        <v>0</v>
      </c>
      <c r="V450" s="16"/>
      <c r="W450" s="16"/>
      <c r="AA450" s="16"/>
      <c r="AB450" s="16"/>
      <c r="AD450" s="22" t="str">
        <f t="shared" si="40"/>
        <v/>
      </c>
      <c r="AE450" s="16"/>
      <c r="AF450" s="34"/>
      <c r="AH450" s="22" t="str">
        <f t="shared" si="41"/>
        <v/>
      </c>
      <c r="AI450" s="16"/>
      <c r="AJ450" s="34"/>
      <c r="AK450" s="34"/>
      <c r="AL450" s="34"/>
      <c r="AM450" s="34"/>
      <c r="AN450" s="34"/>
      <c r="AO450" s="34"/>
    </row>
    <row r="451" spans="2:41" x14ac:dyDescent="0.3">
      <c r="B451" s="22" t="str">
        <f t="shared" si="39"/>
        <v/>
      </c>
      <c r="C451" s="16"/>
      <c r="D451" s="23"/>
      <c r="E451" s="23"/>
      <c r="F451" s="16"/>
      <c r="G451" s="16"/>
      <c r="I451" s="16"/>
      <c r="J451" s="16"/>
      <c r="K451" s="16"/>
      <c r="L451" s="16"/>
      <c r="N451" s="85">
        <f t="shared" si="36"/>
        <v>0</v>
      </c>
      <c r="O451" s="85">
        <f t="shared" si="37"/>
        <v>0</v>
      </c>
      <c r="P451" s="85">
        <f t="shared" si="38"/>
        <v>0</v>
      </c>
      <c r="V451" s="16"/>
      <c r="W451" s="16"/>
      <c r="AA451" s="16"/>
      <c r="AB451" s="16"/>
      <c r="AD451" s="22" t="str">
        <f t="shared" si="40"/>
        <v/>
      </c>
      <c r="AE451" s="16"/>
      <c r="AF451" s="34"/>
      <c r="AH451" s="22" t="str">
        <f t="shared" si="41"/>
        <v/>
      </c>
      <c r="AI451" s="16"/>
      <c r="AJ451" s="34"/>
      <c r="AK451" s="34"/>
      <c r="AL451" s="34"/>
      <c r="AM451" s="34"/>
      <c r="AN451" s="34"/>
      <c r="AO451" s="34"/>
    </row>
    <row r="452" spans="2:41" x14ac:dyDescent="0.3">
      <c r="B452" s="22" t="str">
        <f t="shared" si="39"/>
        <v/>
      </c>
      <c r="C452" s="16"/>
      <c r="D452" s="23"/>
      <c r="E452" s="23"/>
      <c r="F452" s="16"/>
      <c r="G452" s="16"/>
      <c r="I452" s="16"/>
      <c r="J452" s="16"/>
      <c r="K452" s="16"/>
      <c r="L452" s="16"/>
      <c r="N452" s="85">
        <f t="shared" si="36"/>
        <v>0</v>
      </c>
      <c r="O452" s="85">
        <f t="shared" si="37"/>
        <v>0</v>
      </c>
      <c r="P452" s="85">
        <f t="shared" si="38"/>
        <v>0</v>
      </c>
      <c r="V452" s="16"/>
      <c r="W452" s="16"/>
      <c r="AA452" s="16"/>
      <c r="AB452" s="16"/>
      <c r="AD452" s="22" t="str">
        <f t="shared" si="40"/>
        <v/>
      </c>
      <c r="AE452" s="16"/>
      <c r="AF452" s="34"/>
      <c r="AH452" s="22" t="str">
        <f t="shared" si="41"/>
        <v/>
      </c>
      <c r="AI452" s="16"/>
      <c r="AJ452" s="34"/>
      <c r="AK452" s="34"/>
      <c r="AL452" s="34"/>
      <c r="AM452" s="34"/>
      <c r="AN452" s="34"/>
      <c r="AO452" s="34"/>
    </row>
    <row r="453" spans="2:41" x14ac:dyDescent="0.3">
      <c r="B453" s="22" t="str">
        <f t="shared" si="39"/>
        <v/>
      </c>
      <c r="C453" s="16"/>
      <c r="D453" s="23"/>
      <c r="E453" s="23"/>
      <c r="F453" s="16"/>
      <c r="G453" s="16"/>
      <c r="I453" s="16"/>
      <c r="J453" s="16"/>
      <c r="K453" s="16"/>
      <c r="L453" s="16"/>
      <c r="N453" s="85">
        <f t="shared" si="36"/>
        <v>0</v>
      </c>
      <c r="O453" s="85">
        <f t="shared" si="37"/>
        <v>0</v>
      </c>
      <c r="P453" s="85">
        <f t="shared" si="38"/>
        <v>0</v>
      </c>
      <c r="V453" s="16"/>
      <c r="W453" s="16"/>
      <c r="AA453" s="16"/>
      <c r="AB453" s="16"/>
      <c r="AD453" s="22" t="str">
        <f t="shared" si="40"/>
        <v/>
      </c>
      <c r="AE453" s="16"/>
      <c r="AF453" s="34"/>
      <c r="AH453" s="22" t="str">
        <f t="shared" si="41"/>
        <v/>
      </c>
      <c r="AI453" s="16"/>
      <c r="AJ453" s="34"/>
      <c r="AK453" s="34"/>
      <c r="AL453" s="34"/>
      <c r="AM453" s="34"/>
      <c r="AN453" s="34"/>
      <c r="AO453" s="34"/>
    </row>
    <row r="454" spans="2:41" x14ac:dyDescent="0.3">
      <c r="B454" s="22" t="str">
        <f t="shared" si="39"/>
        <v/>
      </c>
      <c r="C454" s="16"/>
      <c r="D454" s="23"/>
      <c r="E454" s="23"/>
      <c r="F454" s="16"/>
      <c r="G454" s="16"/>
      <c r="I454" s="16"/>
      <c r="J454" s="16"/>
      <c r="K454" s="16"/>
      <c r="L454" s="16"/>
      <c r="N454" s="85">
        <f t="shared" si="36"/>
        <v>0</v>
      </c>
      <c r="O454" s="85">
        <f t="shared" si="37"/>
        <v>0</v>
      </c>
      <c r="P454" s="85">
        <f t="shared" si="38"/>
        <v>0</v>
      </c>
      <c r="V454" s="16"/>
      <c r="W454" s="16"/>
      <c r="AA454" s="16"/>
      <c r="AB454" s="16"/>
      <c r="AD454" s="22" t="str">
        <f t="shared" si="40"/>
        <v/>
      </c>
      <c r="AE454" s="16"/>
      <c r="AF454" s="34"/>
      <c r="AH454" s="22" t="str">
        <f t="shared" si="41"/>
        <v/>
      </c>
      <c r="AI454" s="16"/>
      <c r="AJ454" s="34"/>
      <c r="AK454" s="34"/>
      <c r="AL454" s="34"/>
      <c r="AM454" s="34"/>
      <c r="AN454" s="34"/>
      <c r="AO454" s="34"/>
    </row>
    <row r="455" spans="2:41" x14ac:dyDescent="0.3">
      <c r="B455" s="22" t="str">
        <f t="shared" si="39"/>
        <v/>
      </c>
      <c r="C455" s="16"/>
      <c r="D455" s="23"/>
      <c r="E455" s="23"/>
      <c r="F455" s="16"/>
      <c r="G455" s="16"/>
      <c r="I455" s="16"/>
      <c r="J455" s="16"/>
      <c r="K455" s="16"/>
      <c r="L455" s="16"/>
      <c r="N455" s="85">
        <f t="shared" si="36"/>
        <v>0</v>
      </c>
      <c r="O455" s="85">
        <f t="shared" si="37"/>
        <v>0</v>
      </c>
      <c r="P455" s="85">
        <f t="shared" si="38"/>
        <v>0</v>
      </c>
      <c r="V455" s="16"/>
      <c r="W455" s="16"/>
      <c r="AA455" s="16"/>
      <c r="AB455" s="16"/>
      <c r="AD455" s="22" t="str">
        <f t="shared" si="40"/>
        <v/>
      </c>
      <c r="AE455" s="16"/>
      <c r="AF455" s="34"/>
      <c r="AH455" s="22" t="str">
        <f t="shared" si="41"/>
        <v/>
      </c>
      <c r="AI455" s="16"/>
      <c r="AJ455" s="34"/>
      <c r="AK455" s="34"/>
      <c r="AL455" s="34"/>
      <c r="AM455" s="34"/>
      <c r="AN455" s="34"/>
      <c r="AO455" s="34"/>
    </row>
    <row r="456" spans="2:41" x14ac:dyDescent="0.3">
      <c r="B456" s="22" t="str">
        <f t="shared" si="39"/>
        <v/>
      </c>
      <c r="C456" s="16"/>
      <c r="D456" s="23"/>
      <c r="E456" s="23"/>
      <c r="F456" s="16"/>
      <c r="G456" s="16"/>
      <c r="I456" s="16"/>
      <c r="J456" s="16"/>
      <c r="K456" s="16"/>
      <c r="L456" s="16"/>
      <c r="N456" s="85">
        <f t="shared" si="36"/>
        <v>0</v>
      </c>
      <c r="O456" s="85">
        <f t="shared" si="37"/>
        <v>0</v>
      </c>
      <c r="P456" s="85">
        <f t="shared" si="38"/>
        <v>0</v>
      </c>
      <c r="V456" s="16"/>
      <c r="W456" s="16"/>
      <c r="AA456" s="16"/>
      <c r="AB456" s="16"/>
      <c r="AD456" s="22" t="str">
        <f t="shared" si="40"/>
        <v/>
      </c>
      <c r="AE456" s="16"/>
      <c r="AF456" s="34"/>
      <c r="AH456" s="22" t="str">
        <f t="shared" si="41"/>
        <v/>
      </c>
      <c r="AI456" s="16"/>
      <c r="AJ456" s="34"/>
      <c r="AK456" s="34"/>
      <c r="AL456" s="34"/>
      <c r="AM456" s="34"/>
      <c r="AN456" s="34"/>
      <c r="AO456" s="34"/>
    </row>
    <row r="457" spans="2:41" x14ac:dyDescent="0.3">
      <c r="B457" s="22" t="str">
        <f t="shared" si="39"/>
        <v/>
      </c>
      <c r="C457" s="16"/>
      <c r="D457" s="23"/>
      <c r="E457" s="23"/>
      <c r="F457" s="16"/>
      <c r="G457" s="16"/>
      <c r="I457" s="16"/>
      <c r="J457" s="16"/>
      <c r="K457" s="16"/>
      <c r="L457" s="16"/>
      <c r="N457" s="85">
        <f t="shared" si="36"/>
        <v>0</v>
      </c>
      <c r="O457" s="85">
        <f t="shared" si="37"/>
        <v>0</v>
      </c>
      <c r="P457" s="85">
        <f t="shared" si="38"/>
        <v>0</v>
      </c>
      <c r="V457" s="16"/>
      <c r="W457" s="16"/>
      <c r="AA457" s="16"/>
      <c r="AB457" s="16"/>
      <c r="AD457" s="22" t="str">
        <f t="shared" si="40"/>
        <v/>
      </c>
      <c r="AE457" s="16"/>
      <c r="AF457" s="34"/>
      <c r="AH457" s="22" t="str">
        <f t="shared" si="41"/>
        <v/>
      </c>
      <c r="AI457" s="16"/>
      <c r="AJ457" s="34"/>
      <c r="AK457" s="34"/>
      <c r="AL457" s="34"/>
      <c r="AM457" s="34"/>
      <c r="AN457" s="34"/>
      <c r="AO457" s="34"/>
    </row>
    <row r="458" spans="2:41" x14ac:dyDescent="0.3">
      <c r="B458" s="22" t="str">
        <f t="shared" si="39"/>
        <v/>
      </c>
      <c r="C458" s="16"/>
      <c r="D458" s="23"/>
      <c r="E458" s="23"/>
      <c r="F458" s="16"/>
      <c r="G458" s="16"/>
      <c r="I458" s="16"/>
      <c r="J458" s="16"/>
      <c r="K458" s="16"/>
      <c r="L458" s="16"/>
      <c r="N458" s="85">
        <f t="shared" si="36"/>
        <v>0</v>
      </c>
      <c r="O458" s="85">
        <f t="shared" si="37"/>
        <v>0</v>
      </c>
      <c r="P458" s="85">
        <f t="shared" si="38"/>
        <v>0</v>
      </c>
      <c r="V458" s="16"/>
      <c r="W458" s="16"/>
      <c r="AA458" s="16"/>
      <c r="AB458" s="16"/>
      <c r="AD458" s="22" t="str">
        <f t="shared" si="40"/>
        <v/>
      </c>
      <c r="AE458" s="16"/>
      <c r="AF458" s="34"/>
      <c r="AH458" s="22" t="str">
        <f t="shared" si="41"/>
        <v/>
      </c>
      <c r="AI458" s="16"/>
      <c r="AJ458" s="34"/>
      <c r="AK458" s="34"/>
      <c r="AL458" s="34"/>
      <c r="AM458" s="34"/>
      <c r="AN458" s="34"/>
      <c r="AO458" s="34"/>
    </row>
    <row r="459" spans="2:41" x14ac:dyDescent="0.3">
      <c r="B459" s="22" t="str">
        <f t="shared" si="39"/>
        <v/>
      </c>
      <c r="C459" s="16"/>
      <c r="D459" s="23"/>
      <c r="E459" s="23"/>
      <c r="F459" s="16"/>
      <c r="G459" s="16"/>
      <c r="I459" s="16"/>
      <c r="J459" s="16"/>
      <c r="K459" s="16"/>
      <c r="L459" s="16"/>
      <c r="N459" s="85">
        <f t="shared" si="36"/>
        <v>0</v>
      </c>
      <c r="O459" s="85">
        <f t="shared" si="37"/>
        <v>0</v>
      </c>
      <c r="P459" s="85">
        <f t="shared" si="38"/>
        <v>0</v>
      </c>
      <c r="V459" s="16"/>
      <c r="W459" s="16"/>
      <c r="AA459" s="16"/>
      <c r="AB459" s="16"/>
      <c r="AD459" s="22" t="str">
        <f t="shared" si="40"/>
        <v/>
      </c>
      <c r="AE459" s="16"/>
      <c r="AF459" s="34"/>
      <c r="AH459" s="22" t="str">
        <f t="shared" si="41"/>
        <v/>
      </c>
      <c r="AI459" s="16"/>
      <c r="AJ459" s="34"/>
      <c r="AK459" s="34"/>
      <c r="AL459" s="34"/>
      <c r="AM459" s="34"/>
      <c r="AN459" s="34"/>
      <c r="AO459" s="34"/>
    </row>
    <row r="460" spans="2:41" x14ac:dyDescent="0.3">
      <c r="B460" s="22" t="str">
        <f t="shared" si="39"/>
        <v/>
      </c>
      <c r="C460" s="16"/>
      <c r="D460" s="23"/>
      <c r="E460" s="23"/>
      <c r="F460" s="16"/>
      <c r="G460" s="16"/>
      <c r="I460" s="16"/>
      <c r="J460" s="16"/>
      <c r="K460" s="16"/>
      <c r="L460" s="16"/>
      <c r="N460" s="85">
        <f t="shared" si="36"/>
        <v>0</v>
      </c>
      <c r="O460" s="85">
        <f t="shared" si="37"/>
        <v>0</v>
      </c>
      <c r="P460" s="85">
        <f t="shared" si="38"/>
        <v>0</v>
      </c>
      <c r="V460" s="16"/>
      <c r="W460" s="16"/>
      <c r="AA460" s="16"/>
      <c r="AB460" s="16"/>
      <c r="AD460" s="22" t="str">
        <f t="shared" si="40"/>
        <v/>
      </c>
      <c r="AE460" s="16"/>
      <c r="AF460" s="34"/>
      <c r="AH460" s="22" t="str">
        <f t="shared" si="41"/>
        <v/>
      </c>
      <c r="AI460" s="16"/>
      <c r="AJ460" s="34"/>
      <c r="AK460" s="34"/>
      <c r="AL460" s="34"/>
      <c r="AM460" s="34"/>
      <c r="AN460" s="34"/>
      <c r="AO460" s="34"/>
    </row>
    <row r="461" spans="2:41" x14ac:dyDescent="0.3">
      <c r="B461" s="22" t="str">
        <f t="shared" si="39"/>
        <v/>
      </c>
      <c r="C461" s="16"/>
      <c r="D461" s="23"/>
      <c r="E461" s="23"/>
      <c r="F461" s="16"/>
      <c r="G461" s="16"/>
      <c r="I461" s="16"/>
      <c r="J461" s="16"/>
      <c r="K461" s="16"/>
      <c r="L461" s="16"/>
      <c r="N461" s="85">
        <f t="shared" si="36"/>
        <v>0</v>
      </c>
      <c r="O461" s="85">
        <f t="shared" si="37"/>
        <v>0</v>
      </c>
      <c r="P461" s="85">
        <f t="shared" si="38"/>
        <v>0</v>
      </c>
      <c r="V461" s="16"/>
      <c r="W461" s="16"/>
      <c r="AA461" s="16"/>
      <c r="AB461" s="16"/>
      <c r="AD461" s="22" t="str">
        <f t="shared" si="40"/>
        <v/>
      </c>
      <c r="AE461" s="16"/>
      <c r="AF461" s="34"/>
      <c r="AH461" s="22" t="str">
        <f t="shared" si="41"/>
        <v/>
      </c>
      <c r="AI461" s="16"/>
      <c r="AJ461" s="34"/>
      <c r="AK461" s="34"/>
      <c r="AL461" s="34"/>
      <c r="AM461" s="34"/>
      <c r="AN461" s="34"/>
      <c r="AO461" s="34"/>
    </row>
    <row r="462" spans="2:41" x14ac:dyDescent="0.3">
      <c r="B462" s="22" t="str">
        <f t="shared" si="39"/>
        <v/>
      </c>
      <c r="C462" s="16"/>
      <c r="D462" s="23"/>
      <c r="E462" s="23"/>
      <c r="F462" s="16"/>
      <c r="G462" s="16"/>
      <c r="I462" s="16"/>
      <c r="J462" s="16"/>
      <c r="K462" s="16"/>
      <c r="L462" s="16"/>
      <c r="N462" s="85">
        <f t="shared" ref="N462:N525" si="42">C462*E462</f>
        <v>0</v>
      </c>
      <c r="O462" s="85">
        <f t="shared" ref="O462:O525" si="43">MIN(N462,C462*ROUND($O$13,0))</f>
        <v>0</v>
      </c>
      <c r="P462" s="85">
        <f t="shared" ref="P462:P525" si="44">MIN(N462,C462*ROUND($P$13,0))</f>
        <v>0</v>
      </c>
      <c r="V462" s="16"/>
      <c r="W462" s="16"/>
      <c r="AA462" s="16"/>
      <c r="AB462" s="16"/>
      <c r="AD462" s="22" t="str">
        <f t="shared" si="40"/>
        <v/>
      </c>
      <c r="AE462" s="16"/>
      <c r="AF462" s="34"/>
      <c r="AH462" s="22" t="str">
        <f t="shared" si="41"/>
        <v/>
      </c>
      <c r="AI462" s="16"/>
      <c r="AJ462" s="34"/>
      <c r="AK462" s="34"/>
      <c r="AL462" s="34"/>
      <c r="AM462" s="34"/>
      <c r="AN462" s="34"/>
      <c r="AO462" s="34"/>
    </row>
    <row r="463" spans="2:41" x14ac:dyDescent="0.3">
      <c r="B463" s="22" t="str">
        <f t="shared" si="39"/>
        <v/>
      </c>
      <c r="C463" s="16"/>
      <c r="D463" s="23"/>
      <c r="E463" s="23"/>
      <c r="F463" s="16"/>
      <c r="G463" s="16"/>
      <c r="I463" s="16"/>
      <c r="J463" s="16"/>
      <c r="K463" s="16"/>
      <c r="L463" s="16"/>
      <c r="N463" s="85">
        <f t="shared" si="42"/>
        <v>0</v>
      </c>
      <c r="O463" s="85">
        <f t="shared" si="43"/>
        <v>0</v>
      </c>
      <c r="P463" s="85">
        <f t="shared" si="44"/>
        <v>0</v>
      </c>
      <c r="V463" s="16"/>
      <c r="W463" s="16"/>
      <c r="AA463" s="16"/>
      <c r="AB463" s="16"/>
      <c r="AD463" s="22" t="str">
        <f t="shared" si="40"/>
        <v/>
      </c>
      <c r="AE463" s="16"/>
      <c r="AF463" s="34"/>
      <c r="AH463" s="22" t="str">
        <f t="shared" si="41"/>
        <v/>
      </c>
      <c r="AI463" s="16"/>
      <c r="AJ463" s="34"/>
      <c r="AK463" s="34"/>
      <c r="AL463" s="34"/>
      <c r="AM463" s="34"/>
      <c r="AN463" s="34"/>
      <c r="AO463" s="34"/>
    </row>
    <row r="464" spans="2:41" x14ac:dyDescent="0.3">
      <c r="B464" s="22" t="str">
        <f t="shared" si="39"/>
        <v/>
      </c>
      <c r="C464" s="16"/>
      <c r="D464" s="23"/>
      <c r="E464" s="23"/>
      <c r="F464" s="16"/>
      <c r="G464" s="16"/>
      <c r="I464" s="16"/>
      <c r="J464" s="16"/>
      <c r="K464" s="16"/>
      <c r="L464" s="16"/>
      <c r="N464" s="85">
        <f t="shared" si="42"/>
        <v>0</v>
      </c>
      <c r="O464" s="85">
        <f t="shared" si="43"/>
        <v>0</v>
      </c>
      <c r="P464" s="85">
        <f t="shared" si="44"/>
        <v>0</v>
      </c>
      <c r="V464" s="16"/>
      <c r="W464" s="16"/>
      <c r="AA464" s="16"/>
      <c r="AB464" s="16"/>
      <c r="AD464" s="22" t="str">
        <f t="shared" si="40"/>
        <v/>
      </c>
      <c r="AE464" s="16"/>
      <c r="AF464" s="34"/>
      <c r="AH464" s="22" t="str">
        <f t="shared" si="41"/>
        <v/>
      </c>
      <c r="AI464" s="16"/>
      <c r="AJ464" s="34"/>
      <c r="AK464" s="34"/>
      <c r="AL464" s="34"/>
      <c r="AM464" s="34"/>
      <c r="AN464" s="34"/>
      <c r="AO464" s="34"/>
    </row>
    <row r="465" spans="2:41" x14ac:dyDescent="0.3">
      <c r="B465" s="22" t="str">
        <f t="shared" ref="B465:B528" si="45">IF(C465="","",B464+C465)</f>
        <v/>
      </c>
      <c r="C465" s="16"/>
      <c r="D465" s="23"/>
      <c r="E465" s="23"/>
      <c r="F465" s="16"/>
      <c r="G465" s="16"/>
      <c r="I465" s="16"/>
      <c r="J465" s="16"/>
      <c r="K465" s="16"/>
      <c r="L465" s="16"/>
      <c r="N465" s="85">
        <f t="shared" si="42"/>
        <v>0</v>
      </c>
      <c r="O465" s="85">
        <f t="shared" si="43"/>
        <v>0</v>
      </c>
      <c r="P465" s="85">
        <f t="shared" si="44"/>
        <v>0</v>
      </c>
      <c r="V465" s="16"/>
      <c r="W465" s="16"/>
      <c r="AA465" s="16"/>
      <c r="AB465" s="16"/>
      <c r="AD465" s="22" t="str">
        <f t="shared" si="40"/>
        <v/>
      </c>
      <c r="AE465" s="16"/>
      <c r="AF465" s="34"/>
      <c r="AH465" s="22" t="str">
        <f t="shared" si="41"/>
        <v/>
      </c>
      <c r="AI465" s="16"/>
      <c r="AJ465" s="34"/>
      <c r="AK465" s="34"/>
      <c r="AL465" s="34"/>
      <c r="AM465" s="34"/>
      <c r="AN465" s="34"/>
      <c r="AO465" s="34"/>
    </row>
    <row r="466" spans="2:41" x14ac:dyDescent="0.3">
      <c r="B466" s="22" t="str">
        <f t="shared" si="45"/>
        <v/>
      </c>
      <c r="C466" s="16"/>
      <c r="D466" s="23"/>
      <c r="E466" s="23"/>
      <c r="F466" s="16"/>
      <c r="G466" s="16"/>
      <c r="I466" s="16"/>
      <c r="J466" s="16"/>
      <c r="K466" s="16"/>
      <c r="L466" s="16"/>
      <c r="N466" s="85">
        <f t="shared" si="42"/>
        <v>0</v>
      </c>
      <c r="O466" s="85">
        <f t="shared" si="43"/>
        <v>0</v>
      </c>
      <c r="P466" s="85">
        <f t="shared" si="44"/>
        <v>0</v>
      </c>
      <c r="V466" s="16"/>
      <c r="W466" s="16"/>
      <c r="AA466" s="16"/>
      <c r="AB466" s="16"/>
      <c r="AD466" s="22" t="str">
        <f t="shared" si="40"/>
        <v/>
      </c>
      <c r="AE466" s="16"/>
      <c r="AF466" s="34"/>
      <c r="AH466" s="22" t="str">
        <f t="shared" si="41"/>
        <v/>
      </c>
      <c r="AI466" s="16"/>
      <c r="AJ466" s="34"/>
      <c r="AK466" s="34"/>
      <c r="AL466" s="34"/>
      <c r="AM466" s="34"/>
      <c r="AN466" s="34"/>
      <c r="AO466" s="34"/>
    </row>
    <row r="467" spans="2:41" x14ac:dyDescent="0.3">
      <c r="B467" s="22" t="str">
        <f t="shared" si="45"/>
        <v/>
      </c>
      <c r="C467" s="16"/>
      <c r="D467" s="23"/>
      <c r="E467" s="23"/>
      <c r="F467" s="16"/>
      <c r="G467" s="16"/>
      <c r="I467" s="16"/>
      <c r="J467" s="16"/>
      <c r="K467" s="16"/>
      <c r="L467" s="16"/>
      <c r="N467" s="85">
        <f t="shared" si="42"/>
        <v>0</v>
      </c>
      <c r="O467" s="85">
        <f t="shared" si="43"/>
        <v>0</v>
      </c>
      <c r="P467" s="85">
        <f t="shared" si="44"/>
        <v>0</v>
      </c>
      <c r="V467" s="16"/>
      <c r="W467" s="16"/>
      <c r="AA467" s="16"/>
      <c r="AB467" s="16"/>
      <c r="AD467" s="22" t="str">
        <f t="shared" ref="AD467:AD530" si="46">IF(AE467="","",AD466+AE467)</f>
        <v/>
      </c>
      <c r="AE467" s="16"/>
      <c r="AF467" s="34"/>
      <c r="AH467" s="22" t="str">
        <f t="shared" ref="AH467:AH530" si="47">IF(AI467="","",AH466+AI467)</f>
        <v/>
      </c>
      <c r="AI467" s="16"/>
      <c r="AJ467" s="34"/>
      <c r="AK467" s="34"/>
      <c r="AL467" s="34"/>
      <c r="AM467" s="34"/>
      <c r="AN467" s="34"/>
      <c r="AO467" s="34"/>
    </row>
    <row r="468" spans="2:41" x14ac:dyDescent="0.3">
      <c r="B468" s="22" t="str">
        <f t="shared" si="45"/>
        <v/>
      </c>
      <c r="C468" s="16"/>
      <c r="D468" s="23"/>
      <c r="E468" s="23"/>
      <c r="F468" s="16"/>
      <c r="G468" s="16"/>
      <c r="I468" s="16"/>
      <c r="J468" s="16"/>
      <c r="K468" s="16"/>
      <c r="L468" s="16"/>
      <c r="N468" s="85">
        <f t="shared" si="42"/>
        <v>0</v>
      </c>
      <c r="O468" s="85">
        <f t="shared" si="43"/>
        <v>0</v>
      </c>
      <c r="P468" s="85">
        <f t="shared" si="44"/>
        <v>0</v>
      </c>
      <c r="V468" s="16"/>
      <c r="W468" s="16"/>
      <c r="AA468" s="16"/>
      <c r="AB468" s="16"/>
      <c r="AD468" s="22" t="str">
        <f t="shared" si="46"/>
        <v/>
      </c>
      <c r="AE468" s="16"/>
      <c r="AF468" s="34"/>
      <c r="AH468" s="22" t="str">
        <f t="shared" si="47"/>
        <v/>
      </c>
      <c r="AI468" s="16"/>
      <c r="AJ468" s="34"/>
      <c r="AK468" s="34"/>
      <c r="AL468" s="34"/>
      <c r="AM468" s="34"/>
      <c r="AN468" s="34"/>
      <c r="AO468" s="34"/>
    </row>
    <row r="469" spans="2:41" x14ac:dyDescent="0.3">
      <c r="B469" s="22" t="str">
        <f t="shared" si="45"/>
        <v/>
      </c>
      <c r="C469" s="16"/>
      <c r="D469" s="23"/>
      <c r="E469" s="23"/>
      <c r="F469" s="16"/>
      <c r="G469" s="16"/>
      <c r="I469" s="16"/>
      <c r="J469" s="16"/>
      <c r="K469" s="16"/>
      <c r="L469" s="16"/>
      <c r="N469" s="85">
        <f t="shared" si="42"/>
        <v>0</v>
      </c>
      <c r="O469" s="85">
        <f t="shared" si="43"/>
        <v>0</v>
      </c>
      <c r="P469" s="85">
        <f t="shared" si="44"/>
        <v>0</v>
      </c>
      <c r="V469" s="16"/>
      <c r="W469" s="16"/>
      <c r="AA469" s="16"/>
      <c r="AB469" s="16"/>
      <c r="AD469" s="22" t="str">
        <f t="shared" si="46"/>
        <v/>
      </c>
      <c r="AE469" s="16"/>
      <c r="AF469" s="34"/>
      <c r="AH469" s="22" t="str">
        <f t="shared" si="47"/>
        <v/>
      </c>
      <c r="AI469" s="16"/>
      <c r="AJ469" s="34"/>
      <c r="AK469" s="34"/>
      <c r="AL469" s="34"/>
      <c r="AM469" s="34"/>
      <c r="AN469" s="34"/>
      <c r="AO469" s="34"/>
    </row>
    <row r="470" spans="2:41" x14ac:dyDescent="0.3">
      <c r="B470" s="22" t="str">
        <f t="shared" si="45"/>
        <v/>
      </c>
      <c r="C470" s="16"/>
      <c r="D470" s="23"/>
      <c r="E470" s="23"/>
      <c r="F470" s="16"/>
      <c r="G470" s="16"/>
      <c r="I470" s="16"/>
      <c r="J470" s="16"/>
      <c r="K470" s="16"/>
      <c r="L470" s="16"/>
      <c r="N470" s="85">
        <f t="shared" si="42"/>
        <v>0</v>
      </c>
      <c r="O470" s="85">
        <f t="shared" si="43"/>
        <v>0</v>
      </c>
      <c r="P470" s="85">
        <f t="shared" si="44"/>
        <v>0</v>
      </c>
      <c r="V470" s="16"/>
      <c r="W470" s="16"/>
      <c r="AA470" s="16"/>
      <c r="AB470" s="16"/>
      <c r="AD470" s="22" t="str">
        <f t="shared" si="46"/>
        <v/>
      </c>
      <c r="AE470" s="16"/>
      <c r="AF470" s="34"/>
      <c r="AH470" s="22" t="str">
        <f t="shared" si="47"/>
        <v/>
      </c>
      <c r="AI470" s="16"/>
      <c r="AJ470" s="34"/>
      <c r="AK470" s="34"/>
      <c r="AL470" s="34"/>
      <c r="AM470" s="34"/>
      <c r="AN470" s="34"/>
      <c r="AO470" s="34"/>
    </row>
    <row r="471" spans="2:41" x14ac:dyDescent="0.3">
      <c r="B471" s="22" t="str">
        <f t="shared" si="45"/>
        <v/>
      </c>
      <c r="C471" s="16"/>
      <c r="D471" s="23"/>
      <c r="E471" s="23"/>
      <c r="F471" s="16"/>
      <c r="G471" s="16"/>
      <c r="I471" s="16"/>
      <c r="J471" s="16"/>
      <c r="K471" s="16"/>
      <c r="L471" s="16"/>
      <c r="N471" s="85">
        <f t="shared" si="42"/>
        <v>0</v>
      </c>
      <c r="O471" s="85">
        <f t="shared" si="43"/>
        <v>0</v>
      </c>
      <c r="P471" s="85">
        <f t="shared" si="44"/>
        <v>0</v>
      </c>
      <c r="V471" s="16"/>
      <c r="W471" s="16"/>
      <c r="AA471" s="16"/>
      <c r="AB471" s="16"/>
      <c r="AD471" s="22" t="str">
        <f t="shared" si="46"/>
        <v/>
      </c>
      <c r="AE471" s="16"/>
      <c r="AF471" s="34"/>
      <c r="AH471" s="22" t="str">
        <f t="shared" si="47"/>
        <v/>
      </c>
      <c r="AI471" s="16"/>
      <c r="AJ471" s="34"/>
      <c r="AK471" s="34"/>
      <c r="AL471" s="34"/>
      <c r="AM471" s="34"/>
      <c r="AN471" s="34"/>
      <c r="AO471" s="34"/>
    </row>
    <row r="472" spans="2:41" x14ac:dyDescent="0.3">
      <c r="B472" s="22" t="str">
        <f t="shared" si="45"/>
        <v/>
      </c>
      <c r="C472" s="16"/>
      <c r="D472" s="23"/>
      <c r="E472" s="23"/>
      <c r="F472" s="16"/>
      <c r="G472" s="16"/>
      <c r="I472" s="16"/>
      <c r="J472" s="16"/>
      <c r="K472" s="16"/>
      <c r="L472" s="16"/>
      <c r="N472" s="85">
        <f t="shared" si="42"/>
        <v>0</v>
      </c>
      <c r="O472" s="85">
        <f t="shared" si="43"/>
        <v>0</v>
      </c>
      <c r="P472" s="85">
        <f t="shared" si="44"/>
        <v>0</v>
      </c>
      <c r="V472" s="16"/>
      <c r="W472" s="16"/>
      <c r="AA472" s="16"/>
      <c r="AB472" s="16"/>
      <c r="AD472" s="22" t="str">
        <f t="shared" si="46"/>
        <v/>
      </c>
      <c r="AE472" s="16"/>
      <c r="AF472" s="34"/>
      <c r="AH472" s="22" t="str">
        <f t="shared" si="47"/>
        <v/>
      </c>
      <c r="AI472" s="16"/>
      <c r="AJ472" s="34"/>
      <c r="AK472" s="34"/>
      <c r="AL472" s="34"/>
      <c r="AM472" s="34"/>
      <c r="AN472" s="34"/>
      <c r="AO472" s="34"/>
    </row>
    <row r="473" spans="2:41" x14ac:dyDescent="0.3">
      <c r="B473" s="22" t="str">
        <f t="shared" si="45"/>
        <v/>
      </c>
      <c r="C473" s="16"/>
      <c r="D473" s="23"/>
      <c r="E473" s="23"/>
      <c r="F473" s="16"/>
      <c r="G473" s="16"/>
      <c r="I473" s="16"/>
      <c r="J473" s="16"/>
      <c r="K473" s="16"/>
      <c r="L473" s="16"/>
      <c r="N473" s="85">
        <f t="shared" si="42"/>
        <v>0</v>
      </c>
      <c r="O473" s="85">
        <f t="shared" si="43"/>
        <v>0</v>
      </c>
      <c r="P473" s="85">
        <f t="shared" si="44"/>
        <v>0</v>
      </c>
      <c r="V473" s="16"/>
      <c r="W473" s="16"/>
      <c r="AA473" s="16"/>
      <c r="AB473" s="16"/>
      <c r="AD473" s="22" t="str">
        <f t="shared" si="46"/>
        <v/>
      </c>
      <c r="AE473" s="16"/>
      <c r="AF473" s="34"/>
      <c r="AH473" s="22" t="str">
        <f t="shared" si="47"/>
        <v/>
      </c>
      <c r="AI473" s="16"/>
      <c r="AJ473" s="34"/>
      <c r="AK473" s="34"/>
      <c r="AL473" s="34"/>
      <c r="AM473" s="34"/>
      <c r="AN473" s="34"/>
      <c r="AO473" s="34"/>
    </row>
    <row r="474" spans="2:41" x14ac:dyDescent="0.3">
      <c r="B474" s="22" t="str">
        <f t="shared" si="45"/>
        <v/>
      </c>
      <c r="C474" s="16"/>
      <c r="D474" s="23"/>
      <c r="E474" s="23"/>
      <c r="F474" s="16"/>
      <c r="G474" s="16"/>
      <c r="I474" s="16"/>
      <c r="J474" s="16"/>
      <c r="K474" s="16"/>
      <c r="L474" s="16"/>
      <c r="N474" s="85">
        <f t="shared" si="42"/>
        <v>0</v>
      </c>
      <c r="O474" s="85">
        <f t="shared" si="43"/>
        <v>0</v>
      </c>
      <c r="P474" s="85">
        <f t="shared" si="44"/>
        <v>0</v>
      </c>
      <c r="V474" s="16"/>
      <c r="W474" s="16"/>
      <c r="AA474" s="16"/>
      <c r="AB474" s="16"/>
      <c r="AD474" s="22" t="str">
        <f t="shared" si="46"/>
        <v/>
      </c>
      <c r="AE474" s="16"/>
      <c r="AF474" s="34"/>
      <c r="AH474" s="22" t="str">
        <f t="shared" si="47"/>
        <v/>
      </c>
      <c r="AI474" s="16"/>
      <c r="AJ474" s="34"/>
      <c r="AK474" s="34"/>
      <c r="AL474" s="34"/>
      <c r="AM474" s="34"/>
      <c r="AN474" s="34"/>
      <c r="AO474" s="34"/>
    </row>
    <row r="475" spans="2:41" x14ac:dyDescent="0.3">
      <c r="B475" s="22" t="str">
        <f t="shared" si="45"/>
        <v/>
      </c>
      <c r="C475" s="16"/>
      <c r="D475" s="23"/>
      <c r="E475" s="23"/>
      <c r="F475" s="16"/>
      <c r="G475" s="16"/>
      <c r="I475" s="16"/>
      <c r="J475" s="16"/>
      <c r="K475" s="16"/>
      <c r="L475" s="16"/>
      <c r="N475" s="85">
        <f t="shared" si="42"/>
        <v>0</v>
      </c>
      <c r="O475" s="85">
        <f t="shared" si="43"/>
        <v>0</v>
      </c>
      <c r="P475" s="85">
        <f t="shared" si="44"/>
        <v>0</v>
      </c>
      <c r="V475" s="16"/>
      <c r="W475" s="16"/>
      <c r="AA475" s="16"/>
      <c r="AB475" s="16"/>
      <c r="AD475" s="22" t="str">
        <f t="shared" si="46"/>
        <v/>
      </c>
      <c r="AE475" s="16"/>
      <c r="AF475" s="34"/>
      <c r="AH475" s="22" t="str">
        <f t="shared" si="47"/>
        <v/>
      </c>
      <c r="AI475" s="16"/>
      <c r="AJ475" s="34"/>
      <c r="AK475" s="34"/>
      <c r="AL475" s="34"/>
      <c r="AM475" s="34"/>
      <c r="AN475" s="34"/>
      <c r="AO475" s="34"/>
    </row>
    <row r="476" spans="2:41" x14ac:dyDescent="0.3">
      <c r="B476" s="22" t="str">
        <f t="shared" si="45"/>
        <v/>
      </c>
      <c r="C476" s="16"/>
      <c r="D476" s="23"/>
      <c r="E476" s="23"/>
      <c r="F476" s="16"/>
      <c r="G476" s="16"/>
      <c r="I476" s="16"/>
      <c r="J476" s="16"/>
      <c r="K476" s="16"/>
      <c r="L476" s="16"/>
      <c r="N476" s="85">
        <f t="shared" si="42"/>
        <v>0</v>
      </c>
      <c r="O476" s="85">
        <f t="shared" si="43"/>
        <v>0</v>
      </c>
      <c r="P476" s="85">
        <f t="shared" si="44"/>
        <v>0</v>
      </c>
      <c r="V476" s="16"/>
      <c r="W476" s="16"/>
      <c r="AA476" s="16"/>
      <c r="AB476" s="16"/>
      <c r="AD476" s="22" t="str">
        <f t="shared" si="46"/>
        <v/>
      </c>
      <c r="AE476" s="16"/>
      <c r="AF476" s="34"/>
      <c r="AH476" s="22" t="str">
        <f t="shared" si="47"/>
        <v/>
      </c>
      <c r="AI476" s="16"/>
      <c r="AJ476" s="34"/>
      <c r="AK476" s="34"/>
      <c r="AL476" s="34"/>
      <c r="AM476" s="34"/>
      <c r="AN476" s="34"/>
      <c r="AO476" s="34"/>
    </row>
    <row r="477" spans="2:41" x14ac:dyDescent="0.3">
      <c r="B477" s="22" t="str">
        <f t="shared" si="45"/>
        <v/>
      </c>
      <c r="C477" s="16"/>
      <c r="D477" s="23"/>
      <c r="E477" s="23"/>
      <c r="F477" s="16"/>
      <c r="G477" s="16"/>
      <c r="I477" s="16"/>
      <c r="J477" s="16"/>
      <c r="K477" s="16"/>
      <c r="L477" s="16"/>
      <c r="N477" s="85">
        <f t="shared" si="42"/>
        <v>0</v>
      </c>
      <c r="O477" s="85">
        <f t="shared" si="43"/>
        <v>0</v>
      </c>
      <c r="P477" s="85">
        <f t="shared" si="44"/>
        <v>0</v>
      </c>
      <c r="V477" s="16"/>
      <c r="W477" s="16"/>
      <c r="AA477" s="16"/>
      <c r="AB477" s="16"/>
      <c r="AD477" s="22" t="str">
        <f t="shared" si="46"/>
        <v/>
      </c>
      <c r="AE477" s="16"/>
      <c r="AF477" s="34"/>
      <c r="AH477" s="22" t="str">
        <f t="shared" si="47"/>
        <v/>
      </c>
      <c r="AI477" s="16"/>
      <c r="AJ477" s="34"/>
      <c r="AK477" s="34"/>
      <c r="AL477" s="34"/>
      <c r="AM477" s="34"/>
      <c r="AN477" s="34"/>
      <c r="AO477" s="34"/>
    </row>
    <row r="478" spans="2:41" x14ac:dyDescent="0.3">
      <c r="B478" s="22" t="str">
        <f t="shared" si="45"/>
        <v/>
      </c>
      <c r="C478" s="16"/>
      <c r="D478" s="23"/>
      <c r="E478" s="23"/>
      <c r="F478" s="16"/>
      <c r="G478" s="16"/>
      <c r="I478" s="16"/>
      <c r="J478" s="16"/>
      <c r="K478" s="16"/>
      <c r="L478" s="16"/>
      <c r="N478" s="85">
        <f t="shared" si="42"/>
        <v>0</v>
      </c>
      <c r="O478" s="85">
        <f t="shared" si="43"/>
        <v>0</v>
      </c>
      <c r="P478" s="85">
        <f t="shared" si="44"/>
        <v>0</v>
      </c>
      <c r="V478" s="16"/>
      <c r="W478" s="16"/>
      <c r="AA478" s="16"/>
      <c r="AB478" s="16"/>
      <c r="AD478" s="22" t="str">
        <f t="shared" si="46"/>
        <v/>
      </c>
      <c r="AE478" s="16"/>
      <c r="AF478" s="34"/>
      <c r="AH478" s="22" t="str">
        <f t="shared" si="47"/>
        <v/>
      </c>
      <c r="AI478" s="16"/>
      <c r="AJ478" s="34"/>
      <c r="AK478" s="34"/>
      <c r="AL478" s="34"/>
      <c r="AM478" s="34"/>
      <c r="AN478" s="34"/>
      <c r="AO478" s="34"/>
    </row>
    <row r="479" spans="2:41" x14ac:dyDescent="0.3">
      <c r="B479" s="22" t="str">
        <f t="shared" si="45"/>
        <v/>
      </c>
      <c r="C479" s="16"/>
      <c r="D479" s="23"/>
      <c r="E479" s="23"/>
      <c r="F479" s="16"/>
      <c r="G479" s="16"/>
      <c r="I479" s="16"/>
      <c r="J479" s="16"/>
      <c r="K479" s="16"/>
      <c r="L479" s="16"/>
      <c r="N479" s="85">
        <f t="shared" si="42"/>
        <v>0</v>
      </c>
      <c r="O479" s="85">
        <f t="shared" si="43"/>
        <v>0</v>
      </c>
      <c r="P479" s="85">
        <f t="shared" si="44"/>
        <v>0</v>
      </c>
      <c r="V479" s="16"/>
      <c r="W479" s="16"/>
      <c r="AA479" s="16"/>
      <c r="AB479" s="16"/>
      <c r="AD479" s="22" t="str">
        <f t="shared" si="46"/>
        <v/>
      </c>
      <c r="AE479" s="16"/>
      <c r="AF479" s="34"/>
      <c r="AH479" s="22" t="str">
        <f t="shared" si="47"/>
        <v/>
      </c>
      <c r="AI479" s="16"/>
      <c r="AJ479" s="34"/>
      <c r="AK479" s="34"/>
      <c r="AL479" s="34"/>
      <c r="AM479" s="34"/>
      <c r="AN479" s="34"/>
      <c r="AO479" s="34"/>
    </row>
    <row r="480" spans="2:41" x14ac:dyDescent="0.3">
      <c r="B480" s="22" t="str">
        <f t="shared" si="45"/>
        <v/>
      </c>
      <c r="C480" s="16"/>
      <c r="D480" s="23"/>
      <c r="E480" s="23"/>
      <c r="F480" s="16"/>
      <c r="G480" s="16"/>
      <c r="I480" s="16"/>
      <c r="J480" s="16"/>
      <c r="K480" s="16"/>
      <c r="L480" s="16"/>
      <c r="N480" s="85">
        <f t="shared" si="42"/>
        <v>0</v>
      </c>
      <c r="O480" s="85">
        <f t="shared" si="43"/>
        <v>0</v>
      </c>
      <c r="P480" s="85">
        <f t="shared" si="44"/>
        <v>0</v>
      </c>
      <c r="V480" s="16"/>
      <c r="W480" s="16"/>
      <c r="AA480" s="16"/>
      <c r="AB480" s="16"/>
      <c r="AD480" s="22" t="str">
        <f t="shared" si="46"/>
        <v/>
      </c>
      <c r="AE480" s="16"/>
      <c r="AF480" s="34"/>
      <c r="AH480" s="22" t="str">
        <f t="shared" si="47"/>
        <v/>
      </c>
      <c r="AI480" s="16"/>
      <c r="AJ480" s="34"/>
      <c r="AK480" s="34"/>
      <c r="AL480" s="34"/>
      <c r="AM480" s="34"/>
      <c r="AN480" s="34"/>
      <c r="AO480" s="34"/>
    </row>
    <row r="481" spans="2:41" x14ac:dyDescent="0.3">
      <c r="B481" s="22" t="str">
        <f t="shared" si="45"/>
        <v/>
      </c>
      <c r="C481" s="16"/>
      <c r="D481" s="23"/>
      <c r="E481" s="23"/>
      <c r="F481" s="16"/>
      <c r="G481" s="16"/>
      <c r="I481" s="16"/>
      <c r="J481" s="16"/>
      <c r="K481" s="16"/>
      <c r="L481" s="16"/>
      <c r="N481" s="85">
        <f t="shared" si="42"/>
        <v>0</v>
      </c>
      <c r="O481" s="85">
        <f t="shared" si="43"/>
        <v>0</v>
      </c>
      <c r="P481" s="85">
        <f t="shared" si="44"/>
        <v>0</v>
      </c>
      <c r="V481" s="16"/>
      <c r="W481" s="16"/>
      <c r="AA481" s="16"/>
      <c r="AB481" s="16"/>
      <c r="AD481" s="22" t="str">
        <f t="shared" si="46"/>
        <v/>
      </c>
      <c r="AE481" s="16"/>
      <c r="AF481" s="34"/>
      <c r="AH481" s="22" t="str">
        <f t="shared" si="47"/>
        <v/>
      </c>
      <c r="AI481" s="16"/>
      <c r="AJ481" s="34"/>
      <c r="AK481" s="34"/>
      <c r="AL481" s="34"/>
      <c r="AM481" s="34"/>
      <c r="AN481" s="34"/>
      <c r="AO481" s="34"/>
    </row>
    <row r="482" spans="2:41" x14ac:dyDescent="0.3">
      <c r="B482" s="22" t="str">
        <f t="shared" si="45"/>
        <v/>
      </c>
      <c r="C482" s="16"/>
      <c r="D482" s="23"/>
      <c r="E482" s="23"/>
      <c r="F482" s="16"/>
      <c r="G482" s="16"/>
      <c r="I482" s="16"/>
      <c r="J482" s="16"/>
      <c r="K482" s="16"/>
      <c r="L482" s="16"/>
      <c r="N482" s="85">
        <f t="shared" si="42"/>
        <v>0</v>
      </c>
      <c r="O482" s="85">
        <f t="shared" si="43"/>
        <v>0</v>
      </c>
      <c r="P482" s="85">
        <f t="shared" si="44"/>
        <v>0</v>
      </c>
      <c r="V482" s="16"/>
      <c r="W482" s="16"/>
      <c r="AA482" s="16"/>
      <c r="AB482" s="16"/>
      <c r="AD482" s="22" t="str">
        <f t="shared" si="46"/>
        <v/>
      </c>
      <c r="AE482" s="16"/>
      <c r="AF482" s="34"/>
      <c r="AH482" s="22" t="str">
        <f t="shared" si="47"/>
        <v/>
      </c>
      <c r="AI482" s="16"/>
      <c r="AJ482" s="34"/>
      <c r="AK482" s="34"/>
      <c r="AL482" s="34"/>
      <c r="AM482" s="34"/>
      <c r="AN482" s="34"/>
      <c r="AO482" s="34"/>
    </row>
    <row r="483" spans="2:41" x14ac:dyDescent="0.3">
      <c r="B483" s="22" t="str">
        <f t="shared" si="45"/>
        <v/>
      </c>
      <c r="C483" s="16"/>
      <c r="D483" s="23"/>
      <c r="E483" s="23"/>
      <c r="F483" s="16"/>
      <c r="G483" s="16"/>
      <c r="I483" s="16"/>
      <c r="J483" s="16"/>
      <c r="K483" s="16"/>
      <c r="L483" s="16"/>
      <c r="N483" s="85">
        <f t="shared" si="42"/>
        <v>0</v>
      </c>
      <c r="O483" s="85">
        <f t="shared" si="43"/>
        <v>0</v>
      </c>
      <c r="P483" s="85">
        <f t="shared" si="44"/>
        <v>0</v>
      </c>
      <c r="V483" s="16"/>
      <c r="W483" s="16"/>
      <c r="AA483" s="16"/>
      <c r="AB483" s="16"/>
      <c r="AD483" s="22" t="str">
        <f t="shared" si="46"/>
        <v/>
      </c>
      <c r="AE483" s="16"/>
      <c r="AF483" s="34"/>
      <c r="AH483" s="22" t="str">
        <f t="shared" si="47"/>
        <v/>
      </c>
      <c r="AI483" s="16"/>
      <c r="AJ483" s="34"/>
      <c r="AK483" s="34"/>
      <c r="AL483" s="34"/>
      <c r="AM483" s="34"/>
      <c r="AN483" s="34"/>
      <c r="AO483" s="34"/>
    </row>
    <row r="484" spans="2:41" x14ac:dyDescent="0.3">
      <c r="B484" s="22" t="str">
        <f t="shared" si="45"/>
        <v/>
      </c>
      <c r="C484" s="16"/>
      <c r="D484" s="23"/>
      <c r="E484" s="23"/>
      <c r="F484" s="16"/>
      <c r="G484" s="16"/>
      <c r="I484" s="16"/>
      <c r="J484" s="16"/>
      <c r="K484" s="16"/>
      <c r="L484" s="16"/>
      <c r="N484" s="85">
        <f t="shared" si="42"/>
        <v>0</v>
      </c>
      <c r="O484" s="85">
        <f t="shared" si="43"/>
        <v>0</v>
      </c>
      <c r="P484" s="85">
        <f t="shared" si="44"/>
        <v>0</v>
      </c>
      <c r="V484" s="16"/>
      <c r="W484" s="16"/>
      <c r="AA484" s="16"/>
      <c r="AB484" s="16"/>
      <c r="AD484" s="22" t="str">
        <f t="shared" si="46"/>
        <v/>
      </c>
      <c r="AE484" s="16"/>
      <c r="AF484" s="34"/>
      <c r="AH484" s="22" t="str">
        <f t="shared" si="47"/>
        <v/>
      </c>
      <c r="AI484" s="16"/>
      <c r="AJ484" s="34"/>
      <c r="AK484" s="34"/>
      <c r="AL484" s="34"/>
      <c r="AM484" s="34"/>
      <c r="AN484" s="34"/>
      <c r="AO484" s="34"/>
    </row>
    <row r="485" spans="2:41" x14ac:dyDescent="0.3">
      <c r="B485" s="22" t="str">
        <f t="shared" si="45"/>
        <v/>
      </c>
      <c r="C485" s="16"/>
      <c r="D485" s="23"/>
      <c r="E485" s="23"/>
      <c r="F485" s="16"/>
      <c r="G485" s="16"/>
      <c r="I485" s="16"/>
      <c r="J485" s="16"/>
      <c r="K485" s="16"/>
      <c r="L485" s="16"/>
      <c r="N485" s="85">
        <f t="shared" si="42"/>
        <v>0</v>
      </c>
      <c r="O485" s="85">
        <f t="shared" si="43"/>
        <v>0</v>
      </c>
      <c r="P485" s="85">
        <f t="shared" si="44"/>
        <v>0</v>
      </c>
      <c r="V485" s="16"/>
      <c r="W485" s="16"/>
      <c r="AA485" s="16"/>
      <c r="AB485" s="16"/>
      <c r="AD485" s="22" t="str">
        <f t="shared" si="46"/>
        <v/>
      </c>
      <c r="AE485" s="16"/>
      <c r="AF485" s="34"/>
      <c r="AH485" s="22" t="str">
        <f t="shared" si="47"/>
        <v/>
      </c>
      <c r="AI485" s="16"/>
      <c r="AJ485" s="34"/>
      <c r="AK485" s="34"/>
      <c r="AL485" s="34"/>
      <c r="AM485" s="34"/>
      <c r="AN485" s="34"/>
      <c r="AO485" s="34"/>
    </row>
    <row r="486" spans="2:41" x14ac:dyDescent="0.3">
      <c r="B486" s="22" t="str">
        <f t="shared" si="45"/>
        <v/>
      </c>
      <c r="C486" s="16"/>
      <c r="D486" s="23"/>
      <c r="E486" s="23"/>
      <c r="F486" s="16"/>
      <c r="G486" s="16"/>
      <c r="I486" s="16"/>
      <c r="J486" s="16"/>
      <c r="K486" s="16"/>
      <c r="L486" s="16"/>
      <c r="N486" s="85">
        <f t="shared" si="42"/>
        <v>0</v>
      </c>
      <c r="O486" s="85">
        <f t="shared" si="43"/>
        <v>0</v>
      </c>
      <c r="P486" s="85">
        <f t="shared" si="44"/>
        <v>0</v>
      </c>
      <c r="V486" s="16"/>
      <c r="W486" s="16"/>
      <c r="AA486" s="16"/>
      <c r="AB486" s="16"/>
      <c r="AD486" s="22" t="str">
        <f t="shared" si="46"/>
        <v/>
      </c>
      <c r="AE486" s="16"/>
      <c r="AF486" s="34"/>
      <c r="AH486" s="22" t="str">
        <f t="shared" si="47"/>
        <v/>
      </c>
      <c r="AI486" s="16"/>
      <c r="AJ486" s="34"/>
      <c r="AK486" s="34"/>
      <c r="AL486" s="34"/>
      <c r="AM486" s="34"/>
      <c r="AN486" s="34"/>
      <c r="AO486" s="34"/>
    </row>
    <row r="487" spans="2:41" x14ac:dyDescent="0.3">
      <c r="B487" s="22" t="str">
        <f t="shared" si="45"/>
        <v/>
      </c>
      <c r="C487" s="16"/>
      <c r="D487" s="23"/>
      <c r="E487" s="23"/>
      <c r="F487" s="16"/>
      <c r="G487" s="16"/>
      <c r="I487" s="16"/>
      <c r="J487" s="16"/>
      <c r="K487" s="16"/>
      <c r="L487" s="16"/>
      <c r="N487" s="85">
        <f t="shared" si="42"/>
        <v>0</v>
      </c>
      <c r="O487" s="85">
        <f t="shared" si="43"/>
        <v>0</v>
      </c>
      <c r="P487" s="85">
        <f t="shared" si="44"/>
        <v>0</v>
      </c>
      <c r="V487" s="16"/>
      <c r="W487" s="16"/>
      <c r="AA487" s="16"/>
      <c r="AB487" s="16"/>
      <c r="AD487" s="22" t="str">
        <f t="shared" si="46"/>
        <v/>
      </c>
      <c r="AE487" s="16"/>
      <c r="AF487" s="34"/>
      <c r="AH487" s="22" t="str">
        <f t="shared" si="47"/>
        <v/>
      </c>
      <c r="AI487" s="16"/>
      <c r="AJ487" s="34"/>
      <c r="AK487" s="34"/>
      <c r="AL487" s="34"/>
      <c r="AM487" s="34"/>
      <c r="AN487" s="34"/>
      <c r="AO487" s="34"/>
    </row>
    <row r="488" spans="2:41" x14ac:dyDescent="0.3">
      <c r="B488" s="22" t="str">
        <f t="shared" si="45"/>
        <v/>
      </c>
      <c r="C488" s="16"/>
      <c r="D488" s="23"/>
      <c r="E488" s="23"/>
      <c r="F488" s="16"/>
      <c r="G488" s="16"/>
      <c r="I488" s="16"/>
      <c r="J488" s="16"/>
      <c r="K488" s="16"/>
      <c r="L488" s="16"/>
      <c r="N488" s="85">
        <f t="shared" si="42"/>
        <v>0</v>
      </c>
      <c r="O488" s="85">
        <f t="shared" si="43"/>
        <v>0</v>
      </c>
      <c r="P488" s="85">
        <f t="shared" si="44"/>
        <v>0</v>
      </c>
      <c r="V488" s="16"/>
      <c r="W488" s="16"/>
      <c r="AA488" s="16"/>
      <c r="AB488" s="16"/>
      <c r="AD488" s="22" t="str">
        <f t="shared" si="46"/>
        <v/>
      </c>
      <c r="AE488" s="16"/>
      <c r="AF488" s="34"/>
      <c r="AH488" s="22" t="str">
        <f t="shared" si="47"/>
        <v/>
      </c>
      <c r="AI488" s="16"/>
      <c r="AJ488" s="34"/>
      <c r="AK488" s="34"/>
      <c r="AL488" s="34"/>
      <c r="AM488" s="34"/>
      <c r="AN488" s="34"/>
      <c r="AO488" s="34"/>
    </row>
    <row r="489" spans="2:41" x14ac:dyDescent="0.3">
      <c r="B489" s="22" t="str">
        <f t="shared" si="45"/>
        <v/>
      </c>
      <c r="C489" s="16"/>
      <c r="D489" s="23"/>
      <c r="E489" s="23"/>
      <c r="F489" s="16"/>
      <c r="G489" s="16"/>
      <c r="I489" s="16"/>
      <c r="J489" s="16"/>
      <c r="K489" s="16"/>
      <c r="L489" s="16"/>
      <c r="N489" s="85">
        <f t="shared" si="42"/>
        <v>0</v>
      </c>
      <c r="O489" s="85">
        <f t="shared" si="43"/>
        <v>0</v>
      </c>
      <c r="P489" s="85">
        <f t="shared" si="44"/>
        <v>0</v>
      </c>
      <c r="V489" s="16"/>
      <c r="W489" s="16"/>
      <c r="AA489" s="16"/>
      <c r="AB489" s="16"/>
      <c r="AD489" s="22" t="str">
        <f t="shared" si="46"/>
        <v/>
      </c>
      <c r="AE489" s="16"/>
      <c r="AF489" s="34"/>
      <c r="AH489" s="22" t="str">
        <f t="shared" si="47"/>
        <v/>
      </c>
      <c r="AI489" s="16"/>
      <c r="AJ489" s="34"/>
      <c r="AK489" s="34"/>
      <c r="AL489" s="34"/>
      <c r="AM489" s="34"/>
      <c r="AN489" s="34"/>
      <c r="AO489" s="34"/>
    </row>
    <row r="490" spans="2:41" x14ac:dyDescent="0.3">
      <c r="B490" s="22" t="str">
        <f t="shared" si="45"/>
        <v/>
      </c>
      <c r="C490" s="16"/>
      <c r="D490" s="23"/>
      <c r="E490" s="23"/>
      <c r="F490" s="16"/>
      <c r="G490" s="16"/>
      <c r="I490" s="16"/>
      <c r="J490" s="16"/>
      <c r="K490" s="16"/>
      <c r="L490" s="16"/>
      <c r="N490" s="85">
        <f t="shared" si="42"/>
        <v>0</v>
      </c>
      <c r="O490" s="85">
        <f t="shared" si="43"/>
        <v>0</v>
      </c>
      <c r="P490" s="85">
        <f t="shared" si="44"/>
        <v>0</v>
      </c>
      <c r="V490" s="16"/>
      <c r="W490" s="16"/>
      <c r="AA490" s="16"/>
      <c r="AB490" s="16"/>
      <c r="AD490" s="22" t="str">
        <f t="shared" si="46"/>
        <v/>
      </c>
      <c r="AE490" s="16"/>
      <c r="AF490" s="34"/>
      <c r="AH490" s="22" t="str">
        <f t="shared" si="47"/>
        <v/>
      </c>
      <c r="AI490" s="16"/>
      <c r="AJ490" s="34"/>
      <c r="AK490" s="34"/>
      <c r="AL490" s="34"/>
      <c r="AM490" s="34"/>
      <c r="AN490" s="34"/>
      <c r="AO490" s="34"/>
    </row>
    <row r="491" spans="2:41" x14ac:dyDescent="0.3">
      <c r="B491" s="22" t="str">
        <f t="shared" si="45"/>
        <v/>
      </c>
      <c r="C491" s="16"/>
      <c r="D491" s="23"/>
      <c r="E491" s="23"/>
      <c r="F491" s="16"/>
      <c r="G491" s="16"/>
      <c r="I491" s="16"/>
      <c r="J491" s="16"/>
      <c r="K491" s="16"/>
      <c r="L491" s="16"/>
      <c r="N491" s="85">
        <f t="shared" si="42"/>
        <v>0</v>
      </c>
      <c r="O491" s="85">
        <f t="shared" si="43"/>
        <v>0</v>
      </c>
      <c r="P491" s="85">
        <f t="shared" si="44"/>
        <v>0</v>
      </c>
      <c r="V491" s="16"/>
      <c r="W491" s="16"/>
      <c r="AA491" s="16"/>
      <c r="AB491" s="16"/>
      <c r="AD491" s="22" t="str">
        <f t="shared" si="46"/>
        <v/>
      </c>
      <c r="AE491" s="16"/>
      <c r="AF491" s="34"/>
      <c r="AH491" s="22" t="str">
        <f t="shared" si="47"/>
        <v/>
      </c>
      <c r="AI491" s="16"/>
      <c r="AJ491" s="34"/>
      <c r="AK491" s="34"/>
      <c r="AL491" s="34"/>
      <c r="AM491" s="34"/>
      <c r="AN491" s="34"/>
      <c r="AO491" s="34"/>
    </row>
    <row r="492" spans="2:41" x14ac:dyDescent="0.3">
      <c r="B492" s="22" t="str">
        <f t="shared" si="45"/>
        <v/>
      </c>
      <c r="C492" s="16"/>
      <c r="D492" s="23"/>
      <c r="E492" s="23"/>
      <c r="F492" s="16"/>
      <c r="G492" s="16"/>
      <c r="I492" s="16"/>
      <c r="J492" s="16"/>
      <c r="K492" s="16"/>
      <c r="L492" s="16"/>
      <c r="N492" s="85">
        <f t="shared" si="42"/>
        <v>0</v>
      </c>
      <c r="O492" s="85">
        <f t="shared" si="43"/>
        <v>0</v>
      </c>
      <c r="P492" s="85">
        <f t="shared" si="44"/>
        <v>0</v>
      </c>
      <c r="V492" s="16"/>
      <c r="W492" s="16"/>
      <c r="AA492" s="16"/>
      <c r="AB492" s="16"/>
      <c r="AD492" s="22" t="str">
        <f t="shared" si="46"/>
        <v/>
      </c>
      <c r="AE492" s="16"/>
      <c r="AF492" s="34"/>
      <c r="AH492" s="22" t="str">
        <f t="shared" si="47"/>
        <v/>
      </c>
      <c r="AI492" s="16"/>
      <c r="AJ492" s="34"/>
      <c r="AK492" s="34"/>
      <c r="AL492" s="34"/>
      <c r="AM492" s="34"/>
      <c r="AN492" s="34"/>
      <c r="AO492" s="34"/>
    </row>
    <row r="493" spans="2:41" x14ac:dyDescent="0.3">
      <c r="B493" s="22" t="str">
        <f t="shared" si="45"/>
        <v/>
      </c>
      <c r="C493" s="16"/>
      <c r="D493" s="23"/>
      <c r="E493" s="23"/>
      <c r="F493" s="16"/>
      <c r="G493" s="16"/>
      <c r="I493" s="16"/>
      <c r="J493" s="16"/>
      <c r="K493" s="16"/>
      <c r="L493" s="16"/>
      <c r="N493" s="85">
        <f t="shared" si="42"/>
        <v>0</v>
      </c>
      <c r="O493" s="85">
        <f t="shared" si="43"/>
        <v>0</v>
      </c>
      <c r="P493" s="85">
        <f t="shared" si="44"/>
        <v>0</v>
      </c>
      <c r="V493" s="16"/>
      <c r="W493" s="16"/>
      <c r="AA493" s="16"/>
      <c r="AB493" s="16"/>
      <c r="AD493" s="22" t="str">
        <f t="shared" si="46"/>
        <v/>
      </c>
      <c r="AE493" s="16"/>
      <c r="AF493" s="34"/>
      <c r="AH493" s="22" t="str">
        <f t="shared" si="47"/>
        <v/>
      </c>
      <c r="AI493" s="16"/>
      <c r="AJ493" s="34"/>
      <c r="AK493" s="34"/>
      <c r="AL493" s="34"/>
      <c r="AM493" s="34"/>
      <c r="AN493" s="34"/>
      <c r="AO493" s="34"/>
    </row>
    <row r="494" spans="2:41" x14ac:dyDescent="0.3">
      <c r="B494" s="22" t="str">
        <f t="shared" si="45"/>
        <v/>
      </c>
      <c r="C494" s="16"/>
      <c r="D494" s="23"/>
      <c r="E494" s="23"/>
      <c r="F494" s="16"/>
      <c r="G494" s="16"/>
      <c r="I494" s="16"/>
      <c r="J494" s="16"/>
      <c r="K494" s="16"/>
      <c r="L494" s="16"/>
      <c r="N494" s="85">
        <f t="shared" si="42"/>
        <v>0</v>
      </c>
      <c r="O494" s="85">
        <f t="shared" si="43"/>
        <v>0</v>
      </c>
      <c r="P494" s="85">
        <f t="shared" si="44"/>
        <v>0</v>
      </c>
      <c r="V494" s="16"/>
      <c r="W494" s="16"/>
      <c r="AA494" s="16"/>
      <c r="AB494" s="16"/>
      <c r="AD494" s="22" t="str">
        <f t="shared" si="46"/>
        <v/>
      </c>
      <c r="AE494" s="16"/>
      <c r="AF494" s="34"/>
      <c r="AH494" s="22" t="str">
        <f t="shared" si="47"/>
        <v/>
      </c>
      <c r="AI494" s="16"/>
      <c r="AJ494" s="34"/>
      <c r="AK494" s="34"/>
      <c r="AL494" s="34"/>
      <c r="AM494" s="34"/>
      <c r="AN494" s="34"/>
      <c r="AO494" s="34"/>
    </row>
    <row r="495" spans="2:41" x14ac:dyDescent="0.3">
      <c r="B495" s="22" t="str">
        <f t="shared" si="45"/>
        <v/>
      </c>
      <c r="C495" s="16"/>
      <c r="D495" s="23"/>
      <c r="E495" s="23"/>
      <c r="F495" s="16"/>
      <c r="G495" s="16"/>
      <c r="I495" s="16"/>
      <c r="J495" s="16"/>
      <c r="K495" s="16"/>
      <c r="L495" s="16"/>
      <c r="N495" s="85">
        <f t="shared" si="42"/>
        <v>0</v>
      </c>
      <c r="O495" s="85">
        <f t="shared" si="43"/>
        <v>0</v>
      </c>
      <c r="P495" s="85">
        <f t="shared" si="44"/>
        <v>0</v>
      </c>
      <c r="V495" s="16"/>
      <c r="W495" s="16"/>
      <c r="AA495" s="16"/>
      <c r="AB495" s="16"/>
      <c r="AD495" s="22" t="str">
        <f t="shared" si="46"/>
        <v/>
      </c>
      <c r="AE495" s="16"/>
      <c r="AF495" s="34"/>
      <c r="AH495" s="22" t="str">
        <f t="shared" si="47"/>
        <v/>
      </c>
      <c r="AI495" s="16"/>
      <c r="AJ495" s="34"/>
      <c r="AK495" s="34"/>
      <c r="AL495" s="34"/>
      <c r="AM495" s="34"/>
      <c r="AN495" s="34"/>
      <c r="AO495" s="34"/>
    </row>
    <row r="496" spans="2:41" x14ac:dyDescent="0.3">
      <c r="B496" s="22" t="str">
        <f t="shared" si="45"/>
        <v/>
      </c>
      <c r="C496" s="16"/>
      <c r="D496" s="23"/>
      <c r="E496" s="23"/>
      <c r="F496" s="16"/>
      <c r="G496" s="16"/>
      <c r="I496" s="16"/>
      <c r="J496" s="16"/>
      <c r="K496" s="16"/>
      <c r="L496" s="16"/>
      <c r="N496" s="85">
        <f t="shared" si="42"/>
        <v>0</v>
      </c>
      <c r="O496" s="85">
        <f t="shared" si="43"/>
        <v>0</v>
      </c>
      <c r="P496" s="85">
        <f t="shared" si="44"/>
        <v>0</v>
      </c>
      <c r="V496" s="16"/>
      <c r="W496" s="16"/>
      <c r="AA496" s="16"/>
      <c r="AB496" s="16"/>
      <c r="AD496" s="22" t="str">
        <f t="shared" si="46"/>
        <v/>
      </c>
      <c r="AE496" s="16"/>
      <c r="AF496" s="34"/>
      <c r="AH496" s="22" t="str">
        <f t="shared" si="47"/>
        <v/>
      </c>
      <c r="AI496" s="16"/>
      <c r="AJ496" s="34"/>
      <c r="AK496" s="34"/>
      <c r="AL496" s="34"/>
      <c r="AM496" s="34"/>
      <c r="AN496" s="34"/>
      <c r="AO496" s="34"/>
    </row>
    <row r="497" spans="2:41" x14ac:dyDescent="0.3">
      <c r="B497" s="22" t="str">
        <f t="shared" si="45"/>
        <v/>
      </c>
      <c r="C497" s="16"/>
      <c r="D497" s="23"/>
      <c r="E497" s="23"/>
      <c r="F497" s="16"/>
      <c r="G497" s="16"/>
      <c r="I497" s="16"/>
      <c r="J497" s="16"/>
      <c r="K497" s="16"/>
      <c r="L497" s="16"/>
      <c r="N497" s="85">
        <f t="shared" si="42"/>
        <v>0</v>
      </c>
      <c r="O497" s="85">
        <f t="shared" si="43"/>
        <v>0</v>
      </c>
      <c r="P497" s="85">
        <f t="shared" si="44"/>
        <v>0</v>
      </c>
      <c r="V497" s="16"/>
      <c r="W497" s="16"/>
      <c r="AA497" s="16"/>
      <c r="AB497" s="16"/>
      <c r="AD497" s="22" t="str">
        <f t="shared" si="46"/>
        <v/>
      </c>
      <c r="AE497" s="16"/>
      <c r="AF497" s="34"/>
      <c r="AH497" s="22" t="str">
        <f t="shared" si="47"/>
        <v/>
      </c>
      <c r="AI497" s="16"/>
      <c r="AJ497" s="34"/>
      <c r="AK497" s="34"/>
      <c r="AL497" s="34"/>
      <c r="AM497" s="34"/>
      <c r="AN497" s="34"/>
      <c r="AO497" s="34"/>
    </row>
    <row r="498" spans="2:41" x14ac:dyDescent="0.3">
      <c r="B498" s="22" t="str">
        <f t="shared" si="45"/>
        <v/>
      </c>
      <c r="C498" s="16"/>
      <c r="D498" s="23"/>
      <c r="E498" s="23"/>
      <c r="F498" s="16"/>
      <c r="G498" s="16"/>
      <c r="I498" s="16"/>
      <c r="J498" s="16"/>
      <c r="K498" s="16"/>
      <c r="L498" s="16"/>
      <c r="N498" s="85">
        <f t="shared" si="42"/>
        <v>0</v>
      </c>
      <c r="O498" s="85">
        <f t="shared" si="43"/>
        <v>0</v>
      </c>
      <c r="P498" s="85">
        <f t="shared" si="44"/>
        <v>0</v>
      </c>
      <c r="V498" s="16"/>
      <c r="W498" s="16"/>
      <c r="AA498" s="16"/>
      <c r="AB498" s="16"/>
      <c r="AD498" s="22" t="str">
        <f t="shared" si="46"/>
        <v/>
      </c>
      <c r="AE498" s="16"/>
      <c r="AF498" s="34"/>
      <c r="AH498" s="22" t="str">
        <f t="shared" si="47"/>
        <v/>
      </c>
      <c r="AI498" s="16"/>
      <c r="AJ498" s="34"/>
      <c r="AK498" s="34"/>
      <c r="AL498" s="34"/>
      <c r="AM498" s="34"/>
      <c r="AN498" s="34"/>
      <c r="AO498" s="34"/>
    </row>
    <row r="499" spans="2:41" x14ac:dyDescent="0.3">
      <c r="B499" s="22" t="str">
        <f t="shared" si="45"/>
        <v/>
      </c>
      <c r="C499" s="16"/>
      <c r="D499" s="23"/>
      <c r="E499" s="23"/>
      <c r="F499" s="16"/>
      <c r="G499" s="16"/>
      <c r="I499" s="16"/>
      <c r="J499" s="16"/>
      <c r="K499" s="16"/>
      <c r="L499" s="16"/>
      <c r="N499" s="85">
        <f t="shared" si="42"/>
        <v>0</v>
      </c>
      <c r="O499" s="85">
        <f t="shared" si="43"/>
        <v>0</v>
      </c>
      <c r="P499" s="85">
        <f t="shared" si="44"/>
        <v>0</v>
      </c>
      <c r="V499" s="16"/>
      <c r="W499" s="16"/>
      <c r="AA499" s="16"/>
      <c r="AB499" s="16"/>
      <c r="AD499" s="22" t="str">
        <f t="shared" si="46"/>
        <v/>
      </c>
      <c r="AE499" s="16"/>
      <c r="AF499" s="34"/>
      <c r="AH499" s="22" t="str">
        <f t="shared" si="47"/>
        <v/>
      </c>
      <c r="AI499" s="16"/>
      <c r="AJ499" s="34"/>
      <c r="AK499" s="34"/>
      <c r="AL499" s="34"/>
      <c r="AM499" s="34"/>
      <c r="AN499" s="34"/>
      <c r="AO499" s="34"/>
    </row>
    <row r="500" spans="2:41" x14ac:dyDescent="0.3">
      <c r="B500" s="22" t="str">
        <f t="shared" si="45"/>
        <v/>
      </c>
      <c r="C500" s="16"/>
      <c r="D500" s="23"/>
      <c r="E500" s="23"/>
      <c r="F500" s="16"/>
      <c r="G500" s="16"/>
      <c r="I500" s="16"/>
      <c r="J500" s="16"/>
      <c r="K500" s="16"/>
      <c r="L500" s="16"/>
      <c r="N500" s="85">
        <f t="shared" si="42"/>
        <v>0</v>
      </c>
      <c r="O500" s="85">
        <f t="shared" si="43"/>
        <v>0</v>
      </c>
      <c r="P500" s="85">
        <f t="shared" si="44"/>
        <v>0</v>
      </c>
      <c r="V500" s="16"/>
      <c r="W500" s="16"/>
      <c r="AA500" s="16"/>
      <c r="AB500" s="16"/>
      <c r="AD500" s="22" t="str">
        <f t="shared" si="46"/>
        <v/>
      </c>
      <c r="AE500" s="16"/>
      <c r="AF500" s="34"/>
      <c r="AH500" s="22" t="str">
        <f t="shared" si="47"/>
        <v/>
      </c>
      <c r="AI500" s="16"/>
      <c r="AJ500" s="34"/>
      <c r="AK500" s="34"/>
      <c r="AL500" s="34"/>
      <c r="AM500" s="34"/>
      <c r="AN500" s="34"/>
      <c r="AO500" s="34"/>
    </row>
    <row r="501" spans="2:41" x14ac:dyDescent="0.3">
      <c r="B501" s="22" t="str">
        <f t="shared" si="45"/>
        <v/>
      </c>
      <c r="C501" s="16"/>
      <c r="D501" s="23"/>
      <c r="E501" s="23"/>
      <c r="F501" s="16"/>
      <c r="G501" s="16"/>
      <c r="I501" s="16"/>
      <c r="J501" s="16"/>
      <c r="K501" s="16"/>
      <c r="L501" s="16"/>
      <c r="N501" s="85">
        <f t="shared" si="42"/>
        <v>0</v>
      </c>
      <c r="O501" s="85">
        <f t="shared" si="43"/>
        <v>0</v>
      </c>
      <c r="P501" s="85">
        <f t="shared" si="44"/>
        <v>0</v>
      </c>
      <c r="V501" s="16"/>
      <c r="W501" s="16"/>
      <c r="AA501" s="16"/>
      <c r="AB501" s="16"/>
      <c r="AD501" s="22" t="str">
        <f t="shared" si="46"/>
        <v/>
      </c>
      <c r="AE501" s="16"/>
      <c r="AF501" s="34"/>
      <c r="AH501" s="22" t="str">
        <f t="shared" si="47"/>
        <v/>
      </c>
      <c r="AI501" s="16"/>
      <c r="AJ501" s="34"/>
      <c r="AK501" s="34"/>
      <c r="AL501" s="34"/>
      <c r="AM501" s="34"/>
      <c r="AN501" s="34"/>
      <c r="AO501" s="34"/>
    </row>
    <row r="502" spans="2:41" x14ac:dyDescent="0.3">
      <c r="B502" s="22" t="str">
        <f t="shared" si="45"/>
        <v/>
      </c>
      <c r="C502" s="16"/>
      <c r="D502" s="23"/>
      <c r="E502" s="23"/>
      <c r="F502" s="16"/>
      <c r="G502" s="16"/>
      <c r="I502" s="16"/>
      <c r="J502" s="16"/>
      <c r="K502" s="16"/>
      <c r="L502" s="16"/>
      <c r="N502" s="85">
        <f t="shared" si="42"/>
        <v>0</v>
      </c>
      <c r="O502" s="85">
        <f t="shared" si="43"/>
        <v>0</v>
      </c>
      <c r="P502" s="85">
        <f t="shared" si="44"/>
        <v>0</v>
      </c>
      <c r="V502" s="16"/>
      <c r="W502" s="16"/>
      <c r="AA502" s="16"/>
      <c r="AB502" s="16"/>
      <c r="AD502" s="22" t="str">
        <f t="shared" si="46"/>
        <v/>
      </c>
      <c r="AE502" s="16"/>
      <c r="AF502" s="34"/>
      <c r="AH502" s="22" t="str">
        <f t="shared" si="47"/>
        <v/>
      </c>
      <c r="AI502" s="16"/>
      <c r="AJ502" s="34"/>
      <c r="AK502" s="34"/>
      <c r="AL502" s="34"/>
      <c r="AM502" s="34"/>
      <c r="AN502" s="34"/>
      <c r="AO502" s="34"/>
    </row>
    <row r="503" spans="2:41" x14ac:dyDescent="0.3">
      <c r="B503" s="22" t="str">
        <f t="shared" si="45"/>
        <v/>
      </c>
      <c r="C503" s="16"/>
      <c r="D503" s="23"/>
      <c r="E503" s="23"/>
      <c r="F503" s="16"/>
      <c r="G503" s="16"/>
      <c r="I503" s="16"/>
      <c r="J503" s="16"/>
      <c r="K503" s="16"/>
      <c r="L503" s="16"/>
      <c r="N503" s="85">
        <f t="shared" si="42"/>
        <v>0</v>
      </c>
      <c r="O503" s="85">
        <f t="shared" si="43"/>
        <v>0</v>
      </c>
      <c r="P503" s="85">
        <f t="shared" si="44"/>
        <v>0</v>
      </c>
      <c r="V503" s="16"/>
      <c r="W503" s="16"/>
      <c r="AA503" s="16"/>
      <c r="AB503" s="16"/>
      <c r="AD503" s="22" t="str">
        <f t="shared" si="46"/>
        <v/>
      </c>
      <c r="AE503" s="16"/>
      <c r="AF503" s="34"/>
      <c r="AH503" s="22" t="str">
        <f t="shared" si="47"/>
        <v/>
      </c>
      <c r="AI503" s="16"/>
      <c r="AJ503" s="34"/>
      <c r="AK503" s="34"/>
      <c r="AL503" s="34"/>
      <c r="AM503" s="34"/>
      <c r="AN503" s="34"/>
      <c r="AO503" s="34"/>
    </row>
    <row r="504" spans="2:41" x14ac:dyDescent="0.3">
      <c r="B504" s="22" t="str">
        <f t="shared" si="45"/>
        <v/>
      </c>
      <c r="C504" s="16"/>
      <c r="D504" s="23"/>
      <c r="E504" s="23"/>
      <c r="F504" s="16"/>
      <c r="G504" s="16"/>
      <c r="I504" s="16"/>
      <c r="J504" s="16"/>
      <c r="K504" s="16"/>
      <c r="L504" s="16"/>
      <c r="N504" s="85">
        <f t="shared" si="42"/>
        <v>0</v>
      </c>
      <c r="O504" s="85">
        <f t="shared" si="43"/>
        <v>0</v>
      </c>
      <c r="P504" s="85">
        <f t="shared" si="44"/>
        <v>0</v>
      </c>
      <c r="V504" s="16"/>
      <c r="W504" s="16"/>
      <c r="AA504" s="16"/>
      <c r="AB504" s="16"/>
      <c r="AD504" s="22" t="str">
        <f t="shared" si="46"/>
        <v/>
      </c>
      <c r="AE504" s="16"/>
      <c r="AF504" s="34"/>
      <c r="AH504" s="22" t="str">
        <f t="shared" si="47"/>
        <v/>
      </c>
      <c r="AI504" s="16"/>
      <c r="AJ504" s="34"/>
      <c r="AK504" s="34"/>
      <c r="AL504" s="34"/>
      <c r="AM504" s="34"/>
      <c r="AN504" s="34"/>
      <c r="AO504" s="34"/>
    </row>
    <row r="505" spans="2:41" x14ac:dyDescent="0.3">
      <c r="B505" s="22" t="str">
        <f t="shared" si="45"/>
        <v/>
      </c>
      <c r="C505" s="16"/>
      <c r="D505" s="23"/>
      <c r="E505" s="23"/>
      <c r="F505" s="16"/>
      <c r="G505" s="16"/>
      <c r="I505" s="16"/>
      <c r="J505" s="16"/>
      <c r="K505" s="16"/>
      <c r="L505" s="16"/>
      <c r="N505" s="85">
        <f t="shared" si="42"/>
        <v>0</v>
      </c>
      <c r="O505" s="85">
        <f t="shared" si="43"/>
        <v>0</v>
      </c>
      <c r="P505" s="85">
        <f t="shared" si="44"/>
        <v>0</v>
      </c>
      <c r="V505" s="16"/>
      <c r="W505" s="16"/>
      <c r="AA505" s="16"/>
      <c r="AB505" s="16"/>
      <c r="AD505" s="22" t="str">
        <f t="shared" si="46"/>
        <v/>
      </c>
      <c r="AE505" s="16"/>
      <c r="AF505" s="34"/>
      <c r="AH505" s="22" t="str">
        <f t="shared" si="47"/>
        <v/>
      </c>
      <c r="AI505" s="16"/>
      <c r="AJ505" s="34"/>
      <c r="AK505" s="34"/>
      <c r="AL505" s="34"/>
      <c r="AM505" s="34"/>
      <c r="AN505" s="34"/>
      <c r="AO505" s="34"/>
    </row>
    <row r="506" spans="2:41" x14ac:dyDescent="0.3">
      <c r="B506" s="22" t="str">
        <f t="shared" si="45"/>
        <v/>
      </c>
      <c r="C506" s="16"/>
      <c r="D506" s="23"/>
      <c r="E506" s="23"/>
      <c r="F506" s="16"/>
      <c r="G506" s="16"/>
      <c r="I506" s="16"/>
      <c r="J506" s="16"/>
      <c r="K506" s="16"/>
      <c r="L506" s="16"/>
      <c r="N506" s="85">
        <f t="shared" si="42"/>
        <v>0</v>
      </c>
      <c r="O506" s="85">
        <f t="shared" si="43"/>
        <v>0</v>
      </c>
      <c r="P506" s="85">
        <f t="shared" si="44"/>
        <v>0</v>
      </c>
      <c r="V506" s="16"/>
      <c r="W506" s="16"/>
      <c r="AA506" s="16"/>
      <c r="AB506" s="16"/>
      <c r="AD506" s="22" t="str">
        <f t="shared" si="46"/>
        <v/>
      </c>
      <c r="AE506" s="16"/>
      <c r="AF506" s="34"/>
      <c r="AH506" s="22" t="str">
        <f t="shared" si="47"/>
        <v/>
      </c>
      <c r="AI506" s="16"/>
      <c r="AJ506" s="34"/>
      <c r="AK506" s="34"/>
      <c r="AL506" s="34"/>
      <c r="AM506" s="34"/>
      <c r="AN506" s="34"/>
      <c r="AO506" s="34"/>
    </row>
    <row r="507" spans="2:41" x14ac:dyDescent="0.3">
      <c r="B507" s="22" t="str">
        <f t="shared" si="45"/>
        <v/>
      </c>
      <c r="C507" s="16"/>
      <c r="D507" s="23"/>
      <c r="E507" s="23"/>
      <c r="F507" s="16"/>
      <c r="G507" s="16"/>
      <c r="I507" s="16"/>
      <c r="J507" s="16"/>
      <c r="K507" s="16"/>
      <c r="L507" s="16"/>
      <c r="N507" s="85">
        <f t="shared" si="42"/>
        <v>0</v>
      </c>
      <c r="O507" s="85">
        <f t="shared" si="43"/>
        <v>0</v>
      </c>
      <c r="P507" s="85">
        <f t="shared" si="44"/>
        <v>0</v>
      </c>
      <c r="V507" s="16"/>
      <c r="W507" s="16"/>
      <c r="AA507" s="16"/>
      <c r="AB507" s="16"/>
      <c r="AD507" s="22" t="str">
        <f t="shared" si="46"/>
        <v/>
      </c>
      <c r="AE507" s="16"/>
      <c r="AF507" s="34"/>
      <c r="AH507" s="22" t="str">
        <f t="shared" si="47"/>
        <v/>
      </c>
      <c r="AI507" s="16"/>
      <c r="AJ507" s="34"/>
      <c r="AK507" s="34"/>
      <c r="AL507" s="34"/>
      <c r="AM507" s="34"/>
      <c r="AN507" s="34"/>
      <c r="AO507" s="34"/>
    </row>
    <row r="508" spans="2:41" x14ac:dyDescent="0.3">
      <c r="B508" s="22" t="str">
        <f t="shared" si="45"/>
        <v/>
      </c>
      <c r="C508" s="16"/>
      <c r="D508" s="23"/>
      <c r="E508" s="23"/>
      <c r="F508" s="16"/>
      <c r="G508" s="16"/>
      <c r="I508" s="16"/>
      <c r="J508" s="16"/>
      <c r="K508" s="16"/>
      <c r="L508" s="16"/>
      <c r="N508" s="85">
        <f t="shared" si="42"/>
        <v>0</v>
      </c>
      <c r="O508" s="85">
        <f t="shared" si="43"/>
        <v>0</v>
      </c>
      <c r="P508" s="85">
        <f t="shared" si="44"/>
        <v>0</v>
      </c>
      <c r="V508" s="16"/>
      <c r="W508" s="16"/>
      <c r="AA508" s="16"/>
      <c r="AB508" s="16"/>
      <c r="AD508" s="22" t="str">
        <f t="shared" si="46"/>
        <v/>
      </c>
      <c r="AE508" s="16"/>
      <c r="AF508" s="34"/>
      <c r="AH508" s="22" t="str">
        <f t="shared" si="47"/>
        <v/>
      </c>
      <c r="AI508" s="16"/>
      <c r="AJ508" s="34"/>
      <c r="AK508" s="34"/>
      <c r="AL508" s="34"/>
      <c r="AM508" s="34"/>
      <c r="AN508" s="34"/>
      <c r="AO508" s="34"/>
    </row>
    <row r="509" spans="2:41" x14ac:dyDescent="0.3">
      <c r="B509" s="22" t="str">
        <f t="shared" si="45"/>
        <v/>
      </c>
      <c r="C509" s="16"/>
      <c r="D509" s="23"/>
      <c r="E509" s="23"/>
      <c r="F509" s="16"/>
      <c r="G509" s="16"/>
      <c r="I509" s="16"/>
      <c r="J509" s="16"/>
      <c r="K509" s="16"/>
      <c r="L509" s="16"/>
      <c r="N509" s="85">
        <f t="shared" si="42"/>
        <v>0</v>
      </c>
      <c r="O509" s="85">
        <f t="shared" si="43"/>
        <v>0</v>
      </c>
      <c r="P509" s="85">
        <f t="shared" si="44"/>
        <v>0</v>
      </c>
      <c r="V509" s="16"/>
      <c r="W509" s="16"/>
      <c r="AA509" s="16"/>
      <c r="AB509" s="16"/>
      <c r="AD509" s="22" t="str">
        <f t="shared" si="46"/>
        <v/>
      </c>
      <c r="AE509" s="16"/>
      <c r="AF509" s="34"/>
      <c r="AH509" s="22" t="str">
        <f t="shared" si="47"/>
        <v/>
      </c>
      <c r="AI509" s="16"/>
      <c r="AJ509" s="34"/>
      <c r="AK509" s="34"/>
      <c r="AL509" s="34"/>
      <c r="AM509" s="34"/>
      <c r="AN509" s="34"/>
      <c r="AO509" s="34"/>
    </row>
    <row r="510" spans="2:41" x14ac:dyDescent="0.3">
      <c r="B510" s="22" t="str">
        <f t="shared" si="45"/>
        <v/>
      </c>
      <c r="C510" s="16"/>
      <c r="D510" s="23"/>
      <c r="E510" s="23"/>
      <c r="F510" s="16"/>
      <c r="G510" s="16"/>
      <c r="I510" s="16"/>
      <c r="J510" s="16"/>
      <c r="K510" s="16"/>
      <c r="L510" s="16"/>
      <c r="N510" s="85">
        <f t="shared" si="42"/>
        <v>0</v>
      </c>
      <c r="O510" s="85">
        <f t="shared" si="43"/>
        <v>0</v>
      </c>
      <c r="P510" s="85">
        <f t="shared" si="44"/>
        <v>0</v>
      </c>
      <c r="V510" s="16"/>
      <c r="W510" s="16"/>
      <c r="AA510" s="16"/>
      <c r="AB510" s="16"/>
      <c r="AD510" s="22" t="str">
        <f t="shared" si="46"/>
        <v/>
      </c>
      <c r="AE510" s="16"/>
      <c r="AF510" s="34"/>
      <c r="AH510" s="22" t="str">
        <f t="shared" si="47"/>
        <v/>
      </c>
      <c r="AI510" s="16"/>
      <c r="AJ510" s="34"/>
      <c r="AK510" s="34"/>
      <c r="AL510" s="34"/>
      <c r="AM510" s="34"/>
      <c r="AN510" s="34"/>
      <c r="AO510" s="34"/>
    </row>
    <row r="511" spans="2:41" x14ac:dyDescent="0.3">
      <c r="B511" s="22" t="str">
        <f t="shared" si="45"/>
        <v/>
      </c>
      <c r="C511" s="16"/>
      <c r="D511" s="23"/>
      <c r="E511" s="23"/>
      <c r="F511" s="16"/>
      <c r="G511" s="16"/>
      <c r="I511" s="16"/>
      <c r="J511" s="16"/>
      <c r="K511" s="16"/>
      <c r="L511" s="16"/>
      <c r="N511" s="85">
        <f t="shared" si="42"/>
        <v>0</v>
      </c>
      <c r="O511" s="85">
        <f t="shared" si="43"/>
        <v>0</v>
      </c>
      <c r="P511" s="85">
        <f t="shared" si="44"/>
        <v>0</v>
      </c>
      <c r="V511" s="16"/>
      <c r="W511" s="16"/>
      <c r="AA511" s="16"/>
      <c r="AB511" s="16"/>
      <c r="AD511" s="22" t="str">
        <f t="shared" si="46"/>
        <v/>
      </c>
      <c r="AE511" s="16"/>
      <c r="AF511" s="34"/>
      <c r="AH511" s="22" t="str">
        <f t="shared" si="47"/>
        <v/>
      </c>
      <c r="AI511" s="16"/>
      <c r="AJ511" s="34"/>
      <c r="AK511" s="34"/>
      <c r="AL511" s="34"/>
      <c r="AM511" s="34"/>
      <c r="AN511" s="34"/>
      <c r="AO511" s="34"/>
    </row>
    <row r="512" spans="2:41" x14ac:dyDescent="0.3">
      <c r="B512" s="22" t="str">
        <f t="shared" si="45"/>
        <v/>
      </c>
      <c r="C512" s="16"/>
      <c r="D512" s="23"/>
      <c r="E512" s="23"/>
      <c r="F512" s="16"/>
      <c r="G512" s="16"/>
      <c r="I512" s="16"/>
      <c r="J512" s="16"/>
      <c r="K512" s="16"/>
      <c r="L512" s="16"/>
      <c r="N512" s="85">
        <f t="shared" si="42"/>
        <v>0</v>
      </c>
      <c r="O512" s="85">
        <f t="shared" si="43"/>
        <v>0</v>
      </c>
      <c r="P512" s="85">
        <f t="shared" si="44"/>
        <v>0</v>
      </c>
      <c r="V512" s="16"/>
      <c r="W512" s="16"/>
      <c r="AA512" s="16"/>
      <c r="AB512" s="16"/>
      <c r="AD512" s="22" t="str">
        <f t="shared" si="46"/>
        <v/>
      </c>
      <c r="AE512" s="16"/>
      <c r="AF512" s="34"/>
      <c r="AH512" s="22" t="str">
        <f t="shared" si="47"/>
        <v/>
      </c>
      <c r="AI512" s="16"/>
      <c r="AJ512" s="34"/>
      <c r="AK512" s="34"/>
      <c r="AL512" s="34"/>
      <c r="AM512" s="34"/>
      <c r="AN512" s="34"/>
      <c r="AO512" s="34"/>
    </row>
    <row r="513" spans="2:41" x14ac:dyDescent="0.3">
      <c r="B513" s="22" t="str">
        <f t="shared" si="45"/>
        <v/>
      </c>
      <c r="C513" s="16"/>
      <c r="D513" s="23"/>
      <c r="E513" s="23"/>
      <c r="F513" s="16"/>
      <c r="G513" s="16"/>
      <c r="I513" s="16"/>
      <c r="J513" s="16"/>
      <c r="K513" s="16"/>
      <c r="L513" s="16"/>
      <c r="N513" s="85">
        <f t="shared" si="42"/>
        <v>0</v>
      </c>
      <c r="O513" s="85">
        <f t="shared" si="43"/>
        <v>0</v>
      </c>
      <c r="P513" s="85">
        <f t="shared" si="44"/>
        <v>0</v>
      </c>
      <c r="V513" s="16"/>
      <c r="W513" s="16"/>
      <c r="AA513" s="16"/>
      <c r="AB513" s="16"/>
      <c r="AD513" s="22" t="str">
        <f t="shared" si="46"/>
        <v/>
      </c>
      <c r="AE513" s="16"/>
      <c r="AF513" s="34"/>
      <c r="AH513" s="22" t="str">
        <f t="shared" si="47"/>
        <v/>
      </c>
      <c r="AI513" s="16"/>
      <c r="AJ513" s="34"/>
      <c r="AK513" s="34"/>
      <c r="AL513" s="34"/>
      <c r="AM513" s="34"/>
      <c r="AN513" s="34"/>
      <c r="AO513" s="34"/>
    </row>
    <row r="514" spans="2:41" x14ac:dyDescent="0.3">
      <c r="B514" s="22" t="str">
        <f t="shared" si="45"/>
        <v/>
      </c>
      <c r="C514" s="16"/>
      <c r="D514" s="23"/>
      <c r="E514" s="23"/>
      <c r="F514" s="16"/>
      <c r="G514" s="16"/>
      <c r="I514" s="16"/>
      <c r="J514" s="16"/>
      <c r="K514" s="16"/>
      <c r="L514" s="16"/>
      <c r="N514" s="85">
        <f t="shared" si="42"/>
        <v>0</v>
      </c>
      <c r="O514" s="85">
        <f t="shared" si="43"/>
        <v>0</v>
      </c>
      <c r="P514" s="85">
        <f t="shared" si="44"/>
        <v>0</v>
      </c>
      <c r="V514" s="16"/>
      <c r="W514" s="16"/>
      <c r="AA514" s="16"/>
      <c r="AB514" s="16"/>
      <c r="AD514" s="22" t="str">
        <f t="shared" si="46"/>
        <v/>
      </c>
      <c r="AE514" s="16"/>
      <c r="AF514" s="34"/>
      <c r="AH514" s="22" t="str">
        <f t="shared" si="47"/>
        <v/>
      </c>
      <c r="AI514" s="16"/>
      <c r="AJ514" s="34"/>
      <c r="AK514" s="34"/>
      <c r="AL514" s="34"/>
      <c r="AM514" s="34"/>
      <c r="AN514" s="34"/>
      <c r="AO514" s="34"/>
    </row>
    <row r="515" spans="2:41" x14ac:dyDescent="0.3">
      <c r="B515" s="22" t="str">
        <f t="shared" si="45"/>
        <v/>
      </c>
      <c r="C515" s="16"/>
      <c r="D515" s="23"/>
      <c r="E515" s="23"/>
      <c r="F515" s="16"/>
      <c r="G515" s="16"/>
      <c r="I515" s="16"/>
      <c r="J515" s="16"/>
      <c r="K515" s="16"/>
      <c r="L515" s="16"/>
      <c r="N515" s="85">
        <f t="shared" si="42"/>
        <v>0</v>
      </c>
      <c r="O515" s="85">
        <f t="shared" si="43"/>
        <v>0</v>
      </c>
      <c r="P515" s="85">
        <f t="shared" si="44"/>
        <v>0</v>
      </c>
      <c r="V515" s="16"/>
      <c r="W515" s="16"/>
      <c r="AA515" s="16"/>
      <c r="AB515" s="16"/>
      <c r="AD515" s="22" t="str">
        <f t="shared" si="46"/>
        <v/>
      </c>
      <c r="AE515" s="16"/>
      <c r="AF515" s="34"/>
      <c r="AH515" s="22" t="str">
        <f t="shared" si="47"/>
        <v/>
      </c>
      <c r="AI515" s="16"/>
      <c r="AJ515" s="34"/>
      <c r="AK515" s="34"/>
      <c r="AL515" s="34"/>
      <c r="AM515" s="34"/>
      <c r="AN515" s="34"/>
      <c r="AO515" s="34"/>
    </row>
    <row r="516" spans="2:41" x14ac:dyDescent="0.3">
      <c r="B516" s="22" t="str">
        <f t="shared" si="45"/>
        <v/>
      </c>
      <c r="C516" s="16"/>
      <c r="D516" s="23"/>
      <c r="E516" s="23"/>
      <c r="F516" s="16"/>
      <c r="G516" s="16"/>
      <c r="I516" s="16"/>
      <c r="J516" s="16"/>
      <c r="K516" s="16"/>
      <c r="L516" s="16"/>
      <c r="N516" s="85">
        <f t="shared" si="42"/>
        <v>0</v>
      </c>
      <c r="O516" s="85">
        <f t="shared" si="43"/>
        <v>0</v>
      </c>
      <c r="P516" s="85">
        <f t="shared" si="44"/>
        <v>0</v>
      </c>
      <c r="V516" s="16"/>
      <c r="W516" s="16"/>
      <c r="AA516" s="16"/>
      <c r="AB516" s="16"/>
      <c r="AD516" s="22" t="str">
        <f t="shared" si="46"/>
        <v/>
      </c>
      <c r="AE516" s="16"/>
      <c r="AF516" s="34"/>
      <c r="AH516" s="22" t="str">
        <f t="shared" si="47"/>
        <v/>
      </c>
      <c r="AI516" s="16"/>
      <c r="AJ516" s="34"/>
      <c r="AK516" s="34"/>
      <c r="AL516" s="34"/>
      <c r="AM516" s="34"/>
      <c r="AN516" s="34"/>
      <c r="AO516" s="34"/>
    </row>
    <row r="517" spans="2:41" x14ac:dyDescent="0.3">
      <c r="B517" s="22" t="str">
        <f t="shared" si="45"/>
        <v/>
      </c>
      <c r="C517" s="16"/>
      <c r="D517" s="23"/>
      <c r="E517" s="23"/>
      <c r="F517" s="16"/>
      <c r="G517" s="16"/>
      <c r="I517" s="16"/>
      <c r="J517" s="16"/>
      <c r="K517" s="16"/>
      <c r="L517" s="16"/>
      <c r="N517" s="85">
        <f t="shared" si="42"/>
        <v>0</v>
      </c>
      <c r="O517" s="85">
        <f t="shared" si="43"/>
        <v>0</v>
      </c>
      <c r="P517" s="85">
        <f t="shared" si="44"/>
        <v>0</v>
      </c>
      <c r="V517" s="16"/>
      <c r="W517" s="16"/>
      <c r="AA517" s="16"/>
      <c r="AB517" s="16"/>
      <c r="AD517" s="22" t="str">
        <f t="shared" si="46"/>
        <v/>
      </c>
      <c r="AE517" s="16"/>
      <c r="AF517" s="34"/>
      <c r="AH517" s="22" t="str">
        <f t="shared" si="47"/>
        <v/>
      </c>
      <c r="AI517" s="16"/>
      <c r="AJ517" s="34"/>
      <c r="AK517" s="34"/>
      <c r="AL517" s="34"/>
      <c r="AM517" s="34"/>
      <c r="AN517" s="34"/>
      <c r="AO517" s="34"/>
    </row>
    <row r="518" spans="2:41" x14ac:dyDescent="0.3">
      <c r="B518" s="22" t="str">
        <f t="shared" si="45"/>
        <v/>
      </c>
      <c r="C518" s="16"/>
      <c r="D518" s="23"/>
      <c r="E518" s="23"/>
      <c r="F518" s="16"/>
      <c r="G518" s="16"/>
      <c r="I518" s="16"/>
      <c r="J518" s="16"/>
      <c r="K518" s="16"/>
      <c r="L518" s="16"/>
      <c r="N518" s="85">
        <f t="shared" si="42"/>
        <v>0</v>
      </c>
      <c r="O518" s="85">
        <f t="shared" si="43"/>
        <v>0</v>
      </c>
      <c r="P518" s="85">
        <f t="shared" si="44"/>
        <v>0</v>
      </c>
      <c r="V518" s="16"/>
      <c r="W518" s="16"/>
      <c r="AA518" s="16"/>
      <c r="AB518" s="16"/>
      <c r="AD518" s="22" t="str">
        <f t="shared" si="46"/>
        <v/>
      </c>
      <c r="AE518" s="16"/>
      <c r="AF518" s="34"/>
      <c r="AH518" s="22" t="str">
        <f t="shared" si="47"/>
        <v/>
      </c>
      <c r="AI518" s="16"/>
      <c r="AJ518" s="34"/>
      <c r="AK518" s="34"/>
      <c r="AL518" s="34"/>
      <c r="AM518" s="34"/>
      <c r="AN518" s="34"/>
      <c r="AO518" s="34"/>
    </row>
    <row r="519" spans="2:41" x14ac:dyDescent="0.3">
      <c r="B519" s="22" t="str">
        <f t="shared" si="45"/>
        <v/>
      </c>
      <c r="C519" s="16"/>
      <c r="D519" s="23"/>
      <c r="E519" s="23"/>
      <c r="F519" s="16"/>
      <c r="G519" s="16"/>
      <c r="I519" s="16"/>
      <c r="J519" s="16"/>
      <c r="K519" s="16"/>
      <c r="L519" s="16"/>
      <c r="N519" s="85">
        <f t="shared" si="42"/>
        <v>0</v>
      </c>
      <c r="O519" s="85">
        <f t="shared" si="43"/>
        <v>0</v>
      </c>
      <c r="P519" s="85">
        <f t="shared" si="44"/>
        <v>0</v>
      </c>
      <c r="V519" s="16"/>
      <c r="W519" s="16"/>
      <c r="AA519" s="16"/>
      <c r="AB519" s="16"/>
      <c r="AD519" s="22" t="str">
        <f t="shared" si="46"/>
        <v/>
      </c>
      <c r="AE519" s="16"/>
      <c r="AF519" s="34"/>
      <c r="AH519" s="22" t="str">
        <f t="shared" si="47"/>
        <v/>
      </c>
      <c r="AI519" s="16"/>
      <c r="AJ519" s="34"/>
      <c r="AK519" s="34"/>
      <c r="AL519" s="34"/>
      <c r="AM519" s="34"/>
      <c r="AN519" s="34"/>
      <c r="AO519" s="34"/>
    </row>
    <row r="520" spans="2:41" x14ac:dyDescent="0.3">
      <c r="B520" s="22" t="str">
        <f t="shared" si="45"/>
        <v/>
      </c>
      <c r="C520" s="16"/>
      <c r="D520" s="23"/>
      <c r="E520" s="23"/>
      <c r="F520" s="16"/>
      <c r="G520" s="16"/>
      <c r="I520" s="16"/>
      <c r="J520" s="16"/>
      <c r="K520" s="16"/>
      <c r="L520" s="16"/>
      <c r="N520" s="85">
        <f t="shared" si="42"/>
        <v>0</v>
      </c>
      <c r="O520" s="85">
        <f t="shared" si="43"/>
        <v>0</v>
      </c>
      <c r="P520" s="85">
        <f t="shared" si="44"/>
        <v>0</v>
      </c>
      <c r="V520" s="16"/>
      <c r="W520" s="16"/>
      <c r="AA520" s="16"/>
      <c r="AB520" s="16"/>
      <c r="AD520" s="22" t="str">
        <f t="shared" si="46"/>
        <v/>
      </c>
      <c r="AE520" s="16"/>
      <c r="AF520" s="34"/>
      <c r="AH520" s="22" t="str">
        <f t="shared" si="47"/>
        <v/>
      </c>
      <c r="AI520" s="16"/>
      <c r="AJ520" s="34"/>
      <c r="AK520" s="34"/>
      <c r="AL520" s="34"/>
      <c r="AM520" s="34"/>
      <c r="AN520" s="34"/>
      <c r="AO520" s="34"/>
    </row>
    <row r="521" spans="2:41" x14ac:dyDescent="0.3">
      <c r="B521" s="22" t="str">
        <f t="shared" si="45"/>
        <v/>
      </c>
      <c r="C521" s="16"/>
      <c r="D521" s="23"/>
      <c r="E521" s="23"/>
      <c r="F521" s="16"/>
      <c r="G521" s="16"/>
      <c r="I521" s="16"/>
      <c r="J521" s="16"/>
      <c r="K521" s="16"/>
      <c r="L521" s="16"/>
      <c r="N521" s="85">
        <f t="shared" si="42"/>
        <v>0</v>
      </c>
      <c r="O521" s="85">
        <f t="shared" si="43"/>
        <v>0</v>
      </c>
      <c r="P521" s="85">
        <f t="shared" si="44"/>
        <v>0</v>
      </c>
      <c r="V521" s="16"/>
      <c r="W521" s="16"/>
      <c r="AA521" s="16"/>
      <c r="AB521" s="16"/>
      <c r="AD521" s="22" t="str">
        <f t="shared" si="46"/>
        <v/>
      </c>
      <c r="AE521" s="16"/>
      <c r="AF521" s="34"/>
      <c r="AH521" s="22" t="str">
        <f t="shared" si="47"/>
        <v/>
      </c>
      <c r="AI521" s="16"/>
      <c r="AJ521" s="34"/>
      <c r="AK521" s="34"/>
      <c r="AL521" s="34"/>
      <c r="AM521" s="34"/>
      <c r="AN521" s="34"/>
      <c r="AO521" s="34"/>
    </row>
    <row r="522" spans="2:41" x14ac:dyDescent="0.3">
      <c r="B522" s="22" t="str">
        <f t="shared" si="45"/>
        <v/>
      </c>
      <c r="C522" s="16"/>
      <c r="D522" s="23"/>
      <c r="E522" s="23"/>
      <c r="F522" s="16"/>
      <c r="G522" s="16"/>
      <c r="I522" s="16"/>
      <c r="J522" s="16"/>
      <c r="K522" s="16"/>
      <c r="L522" s="16"/>
      <c r="N522" s="85">
        <f t="shared" si="42"/>
        <v>0</v>
      </c>
      <c r="O522" s="85">
        <f t="shared" si="43"/>
        <v>0</v>
      </c>
      <c r="P522" s="85">
        <f t="shared" si="44"/>
        <v>0</v>
      </c>
      <c r="V522" s="16"/>
      <c r="W522" s="16"/>
      <c r="AA522" s="16"/>
      <c r="AB522" s="16"/>
      <c r="AD522" s="22" t="str">
        <f t="shared" si="46"/>
        <v/>
      </c>
      <c r="AE522" s="16"/>
      <c r="AF522" s="34"/>
      <c r="AH522" s="22" t="str">
        <f t="shared" si="47"/>
        <v/>
      </c>
      <c r="AI522" s="16"/>
      <c r="AJ522" s="34"/>
      <c r="AK522" s="34"/>
      <c r="AL522" s="34"/>
      <c r="AM522" s="34"/>
      <c r="AN522" s="34"/>
      <c r="AO522" s="34"/>
    </row>
    <row r="523" spans="2:41" x14ac:dyDescent="0.3">
      <c r="B523" s="22" t="str">
        <f t="shared" si="45"/>
        <v/>
      </c>
      <c r="C523" s="16"/>
      <c r="D523" s="23"/>
      <c r="E523" s="23"/>
      <c r="F523" s="16"/>
      <c r="G523" s="16"/>
      <c r="I523" s="16"/>
      <c r="J523" s="16"/>
      <c r="K523" s="16"/>
      <c r="L523" s="16"/>
      <c r="N523" s="85">
        <f t="shared" si="42"/>
        <v>0</v>
      </c>
      <c r="O523" s="85">
        <f t="shared" si="43"/>
        <v>0</v>
      </c>
      <c r="P523" s="85">
        <f t="shared" si="44"/>
        <v>0</v>
      </c>
      <c r="V523" s="16"/>
      <c r="W523" s="16"/>
      <c r="AA523" s="16"/>
      <c r="AB523" s="16"/>
      <c r="AD523" s="22" t="str">
        <f t="shared" si="46"/>
        <v/>
      </c>
      <c r="AE523" s="16"/>
      <c r="AF523" s="34"/>
      <c r="AH523" s="22" t="str">
        <f t="shared" si="47"/>
        <v/>
      </c>
      <c r="AI523" s="16"/>
      <c r="AJ523" s="34"/>
      <c r="AK523" s="34"/>
      <c r="AL523" s="34"/>
      <c r="AM523" s="34"/>
      <c r="AN523" s="34"/>
      <c r="AO523" s="34"/>
    </row>
    <row r="524" spans="2:41" x14ac:dyDescent="0.3">
      <c r="B524" s="22" t="str">
        <f t="shared" si="45"/>
        <v/>
      </c>
      <c r="C524" s="16"/>
      <c r="D524" s="23"/>
      <c r="E524" s="23"/>
      <c r="F524" s="16"/>
      <c r="G524" s="16"/>
      <c r="I524" s="16"/>
      <c r="J524" s="16"/>
      <c r="K524" s="16"/>
      <c r="L524" s="16"/>
      <c r="N524" s="85">
        <f t="shared" si="42"/>
        <v>0</v>
      </c>
      <c r="O524" s="85">
        <f t="shared" si="43"/>
        <v>0</v>
      </c>
      <c r="P524" s="85">
        <f t="shared" si="44"/>
        <v>0</v>
      </c>
      <c r="V524" s="16"/>
      <c r="W524" s="16"/>
      <c r="AA524" s="16"/>
      <c r="AB524" s="16"/>
      <c r="AD524" s="22" t="str">
        <f t="shared" si="46"/>
        <v/>
      </c>
      <c r="AE524" s="16"/>
      <c r="AF524" s="34"/>
      <c r="AH524" s="22" t="str">
        <f t="shared" si="47"/>
        <v/>
      </c>
      <c r="AI524" s="16"/>
      <c r="AJ524" s="34"/>
      <c r="AK524" s="34"/>
      <c r="AL524" s="34"/>
      <c r="AM524" s="34"/>
      <c r="AN524" s="34"/>
      <c r="AO524" s="34"/>
    </row>
    <row r="525" spans="2:41" x14ac:dyDescent="0.3">
      <c r="B525" s="22" t="str">
        <f t="shared" si="45"/>
        <v/>
      </c>
      <c r="C525" s="16"/>
      <c r="D525" s="23"/>
      <c r="E525" s="23"/>
      <c r="F525" s="16"/>
      <c r="G525" s="16"/>
      <c r="I525" s="16"/>
      <c r="J525" s="16"/>
      <c r="K525" s="16"/>
      <c r="L525" s="16"/>
      <c r="N525" s="85">
        <f t="shared" si="42"/>
        <v>0</v>
      </c>
      <c r="O525" s="85">
        <f t="shared" si="43"/>
        <v>0</v>
      </c>
      <c r="P525" s="85">
        <f t="shared" si="44"/>
        <v>0</v>
      </c>
      <c r="V525" s="16"/>
      <c r="W525" s="16"/>
      <c r="AA525" s="16"/>
      <c r="AB525" s="16"/>
      <c r="AD525" s="22" t="str">
        <f t="shared" si="46"/>
        <v/>
      </c>
      <c r="AE525" s="16"/>
      <c r="AF525" s="34"/>
      <c r="AH525" s="22" t="str">
        <f t="shared" si="47"/>
        <v/>
      </c>
      <c r="AI525" s="16"/>
      <c r="AJ525" s="34"/>
      <c r="AK525" s="34"/>
      <c r="AL525" s="34"/>
      <c r="AM525" s="34"/>
      <c r="AN525" s="34"/>
      <c r="AO525" s="34"/>
    </row>
    <row r="526" spans="2:41" x14ac:dyDescent="0.3">
      <c r="B526" s="22" t="str">
        <f t="shared" si="45"/>
        <v/>
      </c>
      <c r="C526" s="16"/>
      <c r="D526" s="23"/>
      <c r="E526" s="23"/>
      <c r="F526" s="16"/>
      <c r="G526" s="16"/>
      <c r="I526" s="16"/>
      <c r="J526" s="16"/>
      <c r="K526" s="16"/>
      <c r="L526" s="16"/>
      <c r="N526" s="85">
        <f t="shared" ref="N526:N589" si="48">C526*E526</f>
        <v>0</v>
      </c>
      <c r="O526" s="85">
        <f t="shared" ref="O526:O589" si="49">MIN(N526,C526*ROUND($O$13,0))</f>
        <v>0</v>
      </c>
      <c r="P526" s="85">
        <f t="shared" ref="P526:P589" si="50">MIN(N526,C526*ROUND($P$13,0))</f>
        <v>0</v>
      </c>
      <c r="V526" s="16"/>
      <c r="W526" s="16"/>
      <c r="AA526" s="16"/>
      <c r="AB526" s="16"/>
      <c r="AD526" s="22" t="str">
        <f t="shared" si="46"/>
        <v/>
      </c>
      <c r="AE526" s="16"/>
      <c r="AF526" s="34"/>
      <c r="AH526" s="22" t="str">
        <f t="shared" si="47"/>
        <v/>
      </c>
      <c r="AI526" s="16"/>
      <c r="AJ526" s="34"/>
      <c r="AK526" s="34"/>
      <c r="AL526" s="34"/>
      <c r="AM526" s="34"/>
      <c r="AN526" s="34"/>
      <c r="AO526" s="34"/>
    </row>
    <row r="527" spans="2:41" x14ac:dyDescent="0.3">
      <c r="B527" s="22" t="str">
        <f t="shared" si="45"/>
        <v/>
      </c>
      <c r="C527" s="16"/>
      <c r="D527" s="23"/>
      <c r="E527" s="23"/>
      <c r="F527" s="16"/>
      <c r="G527" s="16"/>
      <c r="I527" s="16"/>
      <c r="J527" s="16"/>
      <c r="K527" s="16"/>
      <c r="L527" s="16"/>
      <c r="N527" s="85">
        <f t="shared" si="48"/>
        <v>0</v>
      </c>
      <c r="O527" s="85">
        <f t="shared" si="49"/>
        <v>0</v>
      </c>
      <c r="P527" s="85">
        <f t="shared" si="50"/>
        <v>0</v>
      </c>
      <c r="V527" s="16"/>
      <c r="W527" s="16"/>
      <c r="AA527" s="16"/>
      <c r="AB527" s="16"/>
      <c r="AD527" s="22" t="str">
        <f t="shared" si="46"/>
        <v/>
      </c>
      <c r="AE527" s="16"/>
      <c r="AF527" s="34"/>
      <c r="AH527" s="22" t="str">
        <f t="shared" si="47"/>
        <v/>
      </c>
      <c r="AI527" s="16"/>
      <c r="AJ527" s="34"/>
      <c r="AK527" s="34"/>
      <c r="AL527" s="34"/>
      <c r="AM527" s="34"/>
      <c r="AN527" s="34"/>
      <c r="AO527" s="34"/>
    </row>
    <row r="528" spans="2:41" x14ac:dyDescent="0.3">
      <c r="B528" s="22" t="str">
        <f t="shared" si="45"/>
        <v/>
      </c>
      <c r="C528" s="16"/>
      <c r="D528" s="23"/>
      <c r="E528" s="23"/>
      <c r="F528" s="16"/>
      <c r="G528" s="16"/>
      <c r="I528" s="16"/>
      <c r="J528" s="16"/>
      <c r="K528" s="16"/>
      <c r="L528" s="16"/>
      <c r="N528" s="85">
        <f t="shared" si="48"/>
        <v>0</v>
      </c>
      <c r="O528" s="85">
        <f t="shared" si="49"/>
        <v>0</v>
      </c>
      <c r="P528" s="85">
        <f t="shared" si="50"/>
        <v>0</v>
      </c>
      <c r="V528" s="16"/>
      <c r="W528" s="16"/>
      <c r="AA528" s="16"/>
      <c r="AB528" s="16"/>
      <c r="AD528" s="22" t="str">
        <f t="shared" si="46"/>
        <v/>
      </c>
      <c r="AE528" s="16"/>
      <c r="AF528" s="34"/>
      <c r="AH528" s="22" t="str">
        <f t="shared" si="47"/>
        <v/>
      </c>
      <c r="AI528" s="16"/>
      <c r="AJ528" s="34"/>
      <c r="AK528" s="34"/>
      <c r="AL528" s="34"/>
      <c r="AM528" s="34"/>
      <c r="AN528" s="34"/>
      <c r="AO528" s="34"/>
    </row>
    <row r="529" spans="2:41" x14ac:dyDescent="0.3">
      <c r="B529" s="22" t="str">
        <f t="shared" ref="B529:B592" si="51">IF(C529="","",B528+C529)</f>
        <v/>
      </c>
      <c r="C529" s="16"/>
      <c r="D529" s="23"/>
      <c r="E529" s="23"/>
      <c r="F529" s="16"/>
      <c r="G529" s="16"/>
      <c r="I529" s="16"/>
      <c r="J529" s="16"/>
      <c r="K529" s="16"/>
      <c r="L529" s="16"/>
      <c r="N529" s="85">
        <f t="shared" si="48"/>
        <v>0</v>
      </c>
      <c r="O529" s="85">
        <f t="shared" si="49"/>
        <v>0</v>
      </c>
      <c r="P529" s="85">
        <f t="shared" si="50"/>
        <v>0</v>
      </c>
      <c r="V529" s="16"/>
      <c r="W529" s="16"/>
      <c r="AA529" s="16"/>
      <c r="AB529" s="16"/>
      <c r="AD529" s="22" t="str">
        <f t="shared" si="46"/>
        <v/>
      </c>
      <c r="AE529" s="16"/>
      <c r="AF529" s="34"/>
      <c r="AH529" s="22" t="str">
        <f t="shared" si="47"/>
        <v/>
      </c>
      <c r="AI529" s="16"/>
      <c r="AJ529" s="34"/>
      <c r="AK529" s="34"/>
      <c r="AL529" s="34"/>
      <c r="AM529" s="34"/>
      <c r="AN529" s="34"/>
      <c r="AO529" s="34"/>
    </row>
    <row r="530" spans="2:41" x14ac:dyDescent="0.3">
      <c r="B530" s="22" t="str">
        <f t="shared" si="51"/>
        <v/>
      </c>
      <c r="C530" s="16"/>
      <c r="D530" s="23"/>
      <c r="E530" s="23"/>
      <c r="F530" s="16"/>
      <c r="G530" s="16"/>
      <c r="I530" s="16"/>
      <c r="J530" s="16"/>
      <c r="K530" s="16"/>
      <c r="L530" s="16"/>
      <c r="N530" s="85">
        <f t="shared" si="48"/>
        <v>0</v>
      </c>
      <c r="O530" s="85">
        <f t="shared" si="49"/>
        <v>0</v>
      </c>
      <c r="P530" s="85">
        <f t="shared" si="50"/>
        <v>0</v>
      </c>
      <c r="V530" s="16"/>
      <c r="W530" s="16"/>
      <c r="AA530" s="16"/>
      <c r="AB530" s="16"/>
      <c r="AD530" s="22" t="str">
        <f t="shared" si="46"/>
        <v/>
      </c>
      <c r="AE530" s="16"/>
      <c r="AF530" s="34"/>
      <c r="AH530" s="22" t="str">
        <f t="shared" si="47"/>
        <v/>
      </c>
      <c r="AI530" s="16"/>
      <c r="AJ530" s="34"/>
      <c r="AK530" s="34"/>
      <c r="AL530" s="34"/>
      <c r="AM530" s="34"/>
      <c r="AN530" s="34"/>
      <c r="AO530" s="34"/>
    </row>
    <row r="531" spans="2:41" x14ac:dyDescent="0.3">
      <c r="B531" s="22" t="str">
        <f t="shared" si="51"/>
        <v/>
      </c>
      <c r="C531" s="16"/>
      <c r="D531" s="23"/>
      <c r="E531" s="23"/>
      <c r="F531" s="16"/>
      <c r="G531" s="16"/>
      <c r="I531" s="16"/>
      <c r="J531" s="16"/>
      <c r="K531" s="16"/>
      <c r="L531" s="16"/>
      <c r="N531" s="85">
        <f t="shared" si="48"/>
        <v>0</v>
      </c>
      <c r="O531" s="85">
        <f t="shared" si="49"/>
        <v>0</v>
      </c>
      <c r="P531" s="85">
        <f t="shared" si="50"/>
        <v>0</v>
      </c>
      <c r="V531" s="16"/>
      <c r="W531" s="16"/>
      <c r="AA531" s="16"/>
      <c r="AB531" s="16"/>
      <c r="AD531" s="22" t="str">
        <f t="shared" ref="AD531:AD594" si="52">IF(AE531="","",AD530+AE531)</f>
        <v/>
      </c>
      <c r="AE531" s="16"/>
      <c r="AF531" s="34"/>
      <c r="AH531" s="22" t="str">
        <f t="shared" ref="AH531:AH594" si="53">IF(AI531="","",AH530+AI531)</f>
        <v/>
      </c>
      <c r="AI531" s="16"/>
      <c r="AJ531" s="34"/>
      <c r="AK531" s="34"/>
      <c r="AL531" s="34"/>
      <c r="AM531" s="34"/>
      <c r="AN531" s="34"/>
      <c r="AO531" s="34"/>
    </row>
    <row r="532" spans="2:41" x14ac:dyDescent="0.3">
      <c r="B532" s="22" t="str">
        <f t="shared" si="51"/>
        <v/>
      </c>
      <c r="C532" s="16"/>
      <c r="D532" s="23"/>
      <c r="E532" s="23"/>
      <c r="F532" s="16"/>
      <c r="G532" s="16"/>
      <c r="I532" s="16"/>
      <c r="J532" s="16"/>
      <c r="K532" s="16"/>
      <c r="L532" s="16"/>
      <c r="N532" s="85">
        <f t="shared" si="48"/>
        <v>0</v>
      </c>
      <c r="O532" s="85">
        <f t="shared" si="49"/>
        <v>0</v>
      </c>
      <c r="P532" s="85">
        <f t="shared" si="50"/>
        <v>0</v>
      </c>
      <c r="V532" s="16"/>
      <c r="W532" s="16"/>
      <c r="AA532" s="16"/>
      <c r="AB532" s="16"/>
      <c r="AD532" s="22" t="str">
        <f t="shared" si="52"/>
        <v/>
      </c>
      <c r="AE532" s="16"/>
      <c r="AF532" s="34"/>
      <c r="AH532" s="22" t="str">
        <f t="shared" si="53"/>
        <v/>
      </c>
      <c r="AI532" s="16"/>
      <c r="AJ532" s="34"/>
      <c r="AK532" s="34"/>
      <c r="AL532" s="34"/>
      <c r="AM532" s="34"/>
      <c r="AN532" s="34"/>
      <c r="AO532" s="34"/>
    </row>
    <row r="533" spans="2:41" x14ac:dyDescent="0.3">
      <c r="B533" s="22" t="str">
        <f t="shared" si="51"/>
        <v/>
      </c>
      <c r="C533" s="16"/>
      <c r="D533" s="23"/>
      <c r="E533" s="23"/>
      <c r="F533" s="16"/>
      <c r="G533" s="16"/>
      <c r="I533" s="16"/>
      <c r="J533" s="16"/>
      <c r="K533" s="16"/>
      <c r="L533" s="16"/>
      <c r="N533" s="85">
        <f t="shared" si="48"/>
        <v>0</v>
      </c>
      <c r="O533" s="85">
        <f t="shared" si="49"/>
        <v>0</v>
      </c>
      <c r="P533" s="85">
        <f t="shared" si="50"/>
        <v>0</v>
      </c>
      <c r="V533" s="16"/>
      <c r="W533" s="16"/>
      <c r="AA533" s="16"/>
      <c r="AB533" s="16"/>
      <c r="AD533" s="22" t="str">
        <f t="shared" si="52"/>
        <v/>
      </c>
      <c r="AE533" s="16"/>
      <c r="AF533" s="34"/>
      <c r="AH533" s="22" t="str">
        <f t="shared" si="53"/>
        <v/>
      </c>
      <c r="AI533" s="16"/>
      <c r="AJ533" s="34"/>
      <c r="AK533" s="34"/>
      <c r="AL533" s="34"/>
      <c r="AM533" s="34"/>
      <c r="AN533" s="34"/>
      <c r="AO533" s="34"/>
    </row>
    <row r="534" spans="2:41" x14ac:dyDescent="0.3">
      <c r="B534" s="22" t="str">
        <f t="shared" si="51"/>
        <v/>
      </c>
      <c r="C534" s="16"/>
      <c r="D534" s="23"/>
      <c r="E534" s="23"/>
      <c r="F534" s="16"/>
      <c r="G534" s="16"/>
      <c r="I534" s="16"/>
      <c r="J534" s="16"/>
      <c r="K534" s="16"/>
      <c r="L534" s="16"/>
      <c r="N534" s="85">
        <f t="shared" si="48"/>
        <v>0</v>
      </c>
      <c r="O534" s="85">
        <f t="shared" si="49"/>
        <v>0</v>
      </c>
      <c r="P534" s="85">
        <f t="shared" si="50"/>
        <v>0</v>
      </c>
      <c r="V534" s="16"/>
      <c r="W534" s="16"/>
      <c r="AA534" s="16"/>
      <c r="AB534" s="16"/>
      <c r="AD534" s="22" t="str">
        <f t="shared" si="52"/>
        <v/>
      </c>
      <c r="AE534" s="16"/>
      <c r="AF534" s="34"/>
      <c r="AH534" s="22" t="str">
        <f t="shared" si="53"/>
        <v/>
      </c>
      <c r="AI534" s="16"/>
      <c r="AJ534" s="34"/>
      <c r="AK534" s="34"/>
      <c r="AL534" s="34"/>
      <c r="AM534" s="34"/>
      <c r="AN534" s="34"/>
      <c r="AO534" s="34"/>
    </row>
    <row r="535" spans="2:41" x14ac:dyDescent="0.3">
      <c r="B535" s="22" t="str">
        <f t="shared" si="51"/>
        <v/>
      </c>
      <c r="C535" s="16"/>
      <c r="D535" s="23"/>
      <c r="E535" s="23"/>
      <c r="F535" s="16"/>
      <c r="G535" s="16"/>
      <c r="I535" s="16"/>
      <c r="J535" s="16"/>
      <c r="K535" s="16"/>
      <c r="L535" s="16"/>
      <c r="N535" s="85">
        <f t="shared" si="48"/>
        <v>0</v>
      </c>
      <c r="O535" s="85">
        <f t="shared" si="49"/>
        <v>0</v>
      </c>
      <c r="P535" s="85">
        <f t="shared" si="50"/>
        <v>0</v>
      </c>
      <c r="V535" s="16"/>
      <c r="W535" s="16"/>
      <c r="AA535" s="16"/>
      <c r="AB535" s="16"/>
      <c r="AD535" s="22" t="str">
        <f t="shared" si="52"/>
        <v/>
      </c>
      <c r="AE535" s="16"/>
      <c r="AF535" s="34"/>
      <c r="AH535" s="22" t="str">
        <f t="shared" si="53"/>
        <v/>
      </c>
      <c r="AI535" s="16"/>
      <c r="AJ535" s="34"/>
      <c r="AK535" s="34"/>
      <c r="AL535" s="34"/>
      <c r="AM535" s="34"/>
      <c r="AN535" s="34"/>
      <c r="AO535" s="34"/>
    </row>
    <row r="536" spans="2:41" x14ac:dyDescent="0.3">
      <c r="B536" s="22" t="str">
        <f t="shared" si="51"/>
        <v/>
      </c>
      <c r="C536" s="16"/>
      <c r="D536" s="23"/>
      <c r="E536" s="23"/>
      <c r="F536" s="16"/>
      <c r="G536" s="16"/>
      <c r="I536" s="16"/>
      <c r="J536" s="16"/>
      <c r="K536" s="16"/>
      <c r="L536" s="16"/>
      <c r="N536" s="85">
        <f t="shared" si="48"/>
        <v>0</v>
      </c>
      <c r="O536" s="85">
        <f t="shared" si="49"/>
        <v>0</v>
      </c>
      <c r="P536" s="85">
        <f t="shared" si="50"/>
        <v>0</v>
      </c>
      <c r="V536" s="16"/>
      <c r="W536" s="16"/>
      <c r="AA536" s="16"/>
      <c r="AB536" s="16"/>
      <c r="AD536" s="22" t="str">
        <f t="shared" si="52"/>
        <v/>
      </c>
      <c r="AE536" s="16"/>
      <c r="AF536" s="34"/>
      <c r="AH536" s="22" t="str">
        <f t="shared" si="53"/>
        <v/>
      </c>
      <c r="AI536" s="16"/>
      <c r="AJ536" s="34"/>
      <c r="AK536" s="34"/>
      <c r="AL536" s="34"/>
      <c r="AM536" s="34"/>
      <c r="AN536" s="34"/>
      <c r="AO536" s="34"/>
    </row>
    <row r="537" spans="2:41" x14ac:dyDescent="0.3">
      <c r="B537" s="22" t="str">
        <f t="shared" si="51"/>
        <v/>
      </c>
      <c r="C537" s="16"/>
      <c r="D537" s="23"/>
      <c r="E537" s="23"/>
      <c r="F537" s="16"/>
      <c r="G537" s="16"/>
      <c r="I537" s="16"/>
      <c r="J537" s="16"/>
      <c r="K537" s="16"/>
      <c r="L537" s="16"/>
      <c r="N537" s="85">
        <f t="shared" si="48"/>
        <v>0</v>
      </c>
      <c r="O537" s="85">
        <f t="shared" si="49"/>
        <v>0</v>
      </c>
      <c r="P537" s="85">
        <f t="shared" si="50"/>
        <v>0</v>
      </c>
      <c r="V537" s="16"/>
      <c r="W537" s="16"/>
      <c r="AA537" s="16"/>
      <c r="AB537" s="16"/>
      <c r="AD537" s="22" t="str">
        <f t="shared" si="52"/>
        <v/>
      </c>
      <c r="AE537" s="16"/>
      <c r="AF537" s="34"/>
      <c r="AH537" s="22" t="str">
        <f t="shared" si="53"/>
        <v/>
      </c>
      <c r="AI537" s="16"/>
      <c r="AJ537" s="34"/>
      <c r="AK537" s="34"/>
      <c r="AL537" s="34"/>
      <c r="AM537" s="34"/>
      <c r="AN537" s="34"/>
      <c r="AO537" s="34"/>
    </row>
    <row r="538" spans="2:41" x14ac:dyDescent="0.3">
      <c r="B538" s="22" t="str">
        <f t="shared" si="51"/>
        <v/>
      </c>
      <c r="C538" s="16"/>
      <c r="D538" s="23"/>
      <c r="E538" s="23"/>
      <c r="F538" s="16"/>
      <c r="G538" s="16"/>
      <c r="I538" s="16"/>
      <c r="J538" s="16"/>
      <c r="K538" s="16"/>
      <c r="L538" s="16"/>
      <c r="N538" s="85">
        <f t="shared" si="48"/>
        <v>0</v>
      </c>
      <c r="O538" s="85">
        <f t="shared" si="49"/>
        <v>0</v>
      </c>
      <c r="P538" s="85">
        <f t="shared" si="50"/>
        <v>0</v>
      </c>
      <c r="V538" s="16"/>
      <c r="W538" s="16"/>
      <c r="AA538" s="16"/>
      <c r="AB538" s="16"/>
      <c r="AD538" s="22" t="str">
        <f t="shared" si="52"/>
        <v/>
      </c>
      <c r="AE538" s="16"/>
      <c r="AF538" s="34"/>
      <c r="AH538" s="22" t="str">
        <f t="shared" si="53"/>
        <v/>
      </c>
      <c r="AI538" s="16"/>
      <c r="AJ538" s="34"/>
      <c r="AK538" s="34"/>
      <c r="AL538" s="34"/>
      <c r="AM538" s="34"/>
      <c r="AN538" s="34"/>
      <c r="AO538" s="34"/>
    </row>
    <row r="539" spans="2:41" x14ac:dyDescent="0.3">
      <c r="B539" s="22" t="str">
        <f t="shared" si="51"/>
        <v/>
      </c>
      <c r="C539" s="16"/>
      <c r="D539" s="23"/>
      <c r="E539" s="23"/>
      <c r="F539" s="16"/>
      <c r="G539" s="16"/>
      <c r="I539" s="16"/>
      <c r="J539" s="16"/>
      <c r="K539" s="16"/>
      <c r="L539" s="16"/>
      <c r="N539" s="85">
        <f t="shared" si="48"/>
        <v>0</v>
      </c>
      <c r="O539" s="85">
        <f t="shared" si="49"/>
        <v>0</v>
      </c>
      <c r="P539" s="85">
        <f t="shared" si="50"/>
        <v>0</v>
      </c>
      <c r="V539" s="16"/>
      <c r="W539" s="16"/>
      <c r="AA539" s="16"/>
      <c r="AB539" s="16"/>
      <c r="AD539" s="22" t="str">
        <f t="shared" si="52"/>
        <v/>
      </c>
      <c r="AE539" s="16"/>
      <c r="AF539" s="34"/>
      <c r="AH539" s="22" t="str">
        <f t="shared" si="53"/>
        <v/>
      </c>
      <c r="AI539" s="16"/>
      <c r="AJ539" s="34"/>
      <c r="AK539" s="34"/>
      <c r="AL539" s="34"/>
      <c r="AM539" s="34"/>
      <c r="AN539" s="34"/>
      <c r="AO539" s="34"/>
    </row>
    <row r="540" spans="2:41" x14ac:dyDescent="0.3">
      <c r="B540" s="22" t="str">
        <f t="shared" si="51"/>
        <v/>
      </c>
      <c r="C540" s="16"/>
      <c r="D540" s="23"/>
      <c r="E540" s="23"/>
      <c r="F540" s="16"/>
      <c r="G540" s="16"/>
      <c r="I540" s="16"/>
      <c r="J540" s="16"/>
      <c r="K540" s="16"/>
      <c r="L540" s="16"/>
      <c r="N540" s="85">
        <f t="shared" si="48"/>
        <v>0</v>
      </c>
      <c r="O540" s="85">
        <f t="shared" si="49"/>
        <v>0</v>
      </c>
      <c r="P540" s="85">
        <f t="shared" si="50"/>
        <v>0</v>
      </c>
      <c r="V540" s="16"/>
      <c r="W540" s="16"/>
      <c r="AA540" s="16"/>
      <c r="AB540" s="16"/>
      <c r="AD540" s="22" t="str">
        <f t="shared" si="52"/>
        <v/>
      </c>
      <c r="AE540" s="16"/>
      <c r="AF540" s="34"/>
      <c r="AH540" s="22" t="str">
        <f t="shared" si="53"/>
        <v/>
      </c>
      <c r="AI540" s="16"/>
      <c r="AJ540" s="34"/>
      <c r="AK540" s="34"/>
      <c r="AL540" s="34"/>
      <c r="AM540" s="34"/>
      <c r="AN540" s="34"/>
      <c r="AO540" s="34"/>
    </row>
    <row r="541" spans="2:41" x14ac:dyDescent="0.3">
      <c r="B541" s="22" t="str">
        <f t="shared" si="51"/>
        <v/>
      </c>
      <c r="C541" s="16"/>
      <c r="D541" s="23"/>
      <c r="E541" s="23"/>
      <c r="F541" s="16"/>
      <c r="G541" s="16"/>
      <c r="I541" s="16"/>
      <c r="J541" s="16"/>
      <c r="K541" s="16"/>
      <c r="L541" s="16"/>
      <c r="N541" s="85">
        <f t="shared" si="48"/>
        <v>0</v>
      </c>
      <c r="O541" s="85">
        <f t="shared" si="49"/>
        <v>0</v>
      </c>
      <c r="P541" s="85">
        <f t="shared" si="50"/>
        <v>0</v>
      </c>
      <c r="V541" s="16"/>
      <c r="W541" s="16"/>
      <c r="AA541" s="16"/>
      <c r="AB541" s="16"/>
      <c r="AD541" s="22" t="str">
        <f t="shared" si="52"/>
        <v/>
      </c>
      <c r="AE541" s="16"/>
      <c r="AF541" s="34"/>
      <c r="AH541" s="22" t="str">
        <f t="shared" si="53"/>
        <v/>
      </c>
      <c r="AI541" s="16"/>
      <c r="AJ541" s="34"/>
      <c r="AK541" s="34"/>
      <c r="AL541" s="34"/>
      <c r="AM541" s="34"/>
      <c r="AN541" s="34"/>
      <c r="AO541" s="34"/>
    </row>
    <row r="542" spans="2:41" x14ac:dyDescent="0.3">
      <c r="B542" s="22" t="str">
        <f t="shared" si="51"/>
        <v/>
      </c>
      <c r="C542" s="16"/>
      <c r="D542" s="23"/>
      <c r="E542" s="23"/>
      <c r="F542" s="16"/>
      <c r="G542" s="16"/>
      <c r="I542" s="16"/>
      <c r="J542" s="16"/>
      <c r="K542" s="16"/>
      <c r="L542" s="16"/>
      <c r="N542" s="85">
        <f t="shared" si="48"/>
        <v>0</v>
      </c>
      <c r="O542" s="85">
        <f t="shared" si="49"/>
        <v>0</v>
      </c>
      <c r="P542" s="85">
        <f t="shared" si="50"/>
        <v>0</v>
      </c>
      <c r="V542" s="16"/>
      <c r="W542" s="16"/>
      <c r="AA542" s="16"/>
      <c r="AB542" s="16"/>
      <c r="AD542" s="22" t="str">
        <f t="shared" si="52"/>
        <v/>
      </c>
      <c r="AE542" s="16"/>
      <c r="AF542" s="34"/>
      <c r="AH542" s="22" t="str">
        <f t="shared" si="53"/>
        <v/>
      </c>
      <c r="AI542" s="16"/>
      <c r="AJ542" s="34"/>
      <c r="AK542" s="34"/>
      <c r="AL542" s="34"/>
      <c r="AM542" s="34"/>
      <c r="AN542" s="34"/>
      <c r="AO542" s="34"/>
    </row>
    <row r="543" spans="2:41" x14ac:dyDescent="0.3">
      <c r="B543" s="22" t="str">
        <f t="shared" si="51"/>
        <v/>
      </c>
      <c r="C543" s="16"/>
      <c r="D543" s="23"/>
      <c r="E543" s="23"/>
      <c r="F543" s="16"/>
      <c r="G543" s="16"/>
      <c r="I543" s="16"/>
      <c r="J543" s="16"/>
      <c r="K543" s="16"/>
      <c r="L543" s="16"/>
      <c r="N543" s="85">
        <f t="shared" si="48"/>
        <v>0</v>
      </c>
      <c r="O543" s="85">
        <f t="shared" si="49"/>
        <v>0</v>
      </c>
      <c r="P543" s="85">
        <f t="shared" si="50"/>
        <v>0</v>
      </c>
      <c r="V543" s="16"/>
      <c r="W543" s="16"/>
      <c r="AA543" s="16"/>
      <c r="AB543" s="16"/>
      <c r="AD543" s="22" t="str">
        <f t="shared" si="52"/>
        <v/>
      </c>
      <c r="AE543" s="16"/>
      <c r="AF543" s="34"/>
      <c r="AH543" s="22" t="str">
        <f t="shared" si="53"/>
        <v/>
      </c>
      <c r="AI543" s="16"/>
      <c r="AJ543" s="34"/>
      <c r="AK543" s="34"/>
      <c r="AL543" s="34"/>
      <c r="AM543" s="34"/>
      <c r="AN543" s="34"/>
      <c r="AO543" s="34"/>
    </row>
    <row r="544" spans="2:41" x14ac:dyDescent="0.3">
      <c r="B544" s="22" t="str">
        <f t="shared" si="51"/>
        <v/>
      </c>
      <c r="C544" s="16"/>
      <c r="D544" s="23"/>
      <c r="E544" s="23"/>
      <c r="F544" s="16"/>
      <c r="G544" s="16"/>
      <c r="I544" s="16"/>
      <c r="J544" s="16"/>
      <c r="K544" s="16"/>
      <c r="L544" s="16"/>
      <c r="N544" s="85">
        <f t="shared" si="48"/>
        <v>0</v>
      </c>
      <c r="O544" s="85">
        <f t="shared" si="49"/>
        <v>0</v>
      </c>
      <c r="P544" s="85">
        <f t="shared" si="50"/>
        <v>0</v>
      </c>
      <c r="V544" s="16"/>
      <c r="W544" s="16"/>
      <c r="AA544" s="16"/>
      <c r="AB544" s="16"/>
      <c r="AD544" s="22" t="str">
        <f t="shared" si="52"/>
        <v/>
      </c>
      <c r="AE544" s="16"/>
      <c r="AF544" s="34"/>
      <c r="AH544" s="22" t="str">
        <f t="shared" si="53"/>
        <v/>
      </c>
      <c r="AI544" s="16"/>
      <c r="AJ544" s="34"/>
      <c r="AK544" s="34"/>
      <c r="AL544" s="34"/>
      <c r="AM544" s="34"/>
      <c r="AN544" s="34"/>
      <c r="AO544" s="34"/>
    </row>
    <row r="545" spans="2:41" x14ac:dyDescent="0.3">
      <c r="B545" s="22" t="str">
        <f t="shared" si="51"/>
        <v/>
      </c>
      <c r="C545" s="16"/>
      <c r="D545" s="23"/>
      <c r="E545" s="23"/>
      <c r="F545" s="16"/>
      <c r="G545" s="16"/>
      <c r="I545" s="16"/>
      <c r="J545" s="16"/>
      <c r="K545" s="16"/>
      <c r="L545" s="16"/>
      <c r="N545" s="85">
        <f t="shared" si="48"/>
        <v>0</v>
      </c>
      <c r="O545" s="85">
        <f t="shared" si="49"/>
        <v>0</v>
      </c>
      <c r="P545" s="85">
        <f t="shared" si="50"/>
        <v>0</v>
      </c>
      <c r="V545" s="16"/>
      <c r="W545" s="16"/>
      <c r="AA545" s="16"/>
      <c r="AB545" s="16"/>
      <c r="AD545" s="22" t="str">
        <f t="shared" si="52"/>
        <v/>
      </c>
      <c r="AE545" s="16"/>
      <c r="AF545" s="34"/>
      <c r="AH545" s="22" t="str">
        <f t="shared" si="53"/>
        <v/>
      </c>
      <c r="AI545" s="16"/>
      <c r="AJ545" s="34"/>
      <c r="AK545" s="34"/>
      <c r="AL545" s="34"/>
      <c r="AM545" s="34"/>
      <c r="AN545" s="34"/>
      <c r="AO545" s="34"/>
    </row>
    <row r="546" spans="2:41" x14ac:dyDescent="0.3">
      <c r="B546" s="22" t="str">
        <f t="shared" si="51"/>
        <v/>
      </c>
      <c r="C546" s="16"/>
      <c r="D546" s="23"/>
      <c r="E546" s="23"/>
      <c r="F546" s="16"/>
      <c r="G546" s="16"/>
      <c r="I546" s="16"/>
      <c r="J546" s="16"/>
      <c r="K546" s="16"/>
      <c r="L546" s="16"/>
      <c r="N546" s="85">
        <f t="shared" si="48"/>
        <v>0</v>
      </c>
      <c r="O546" s="85">
        <f t="shared" si="49"/>
        <v>0</v>
      </c>
      <c r="P546" s="85">
        <f t="shared" si="50"/>
        <v>0</v>
      </c>
      <c r="V546" s="16"/>
      <c r="W546" s="16"/>
      <c r="AA546" s="16"/>
      <c r="AB546" s="16"/>
      <c r="AD546" s="22" t="str">
        <f t="shared" si="52"/>
        <v/>
      </c>
      <c r="AE546" s="16"/>
      <c r="AF546" s="34"/>
      <c r="AH546" s="22" t="str">
        <f t="shared" si="53"/>
        <v/>
      </c>
      <c r="AI546" s="16"/>
      <c r="AJ546" s="34"/>
      <c r="AK546" s="34"/>
      <c r="AL546" s="34"/>
      <c r="AM546" s="34"/>
      <c r="AN546" s="34"/>
      <c r="AO546" s="34"/>
    </row>
    <row r="547" spans="2:41" x14ac:dyDescent="0.3">
      <c r="B547" s="22" t="str">
        <f t="shared" si="51"/>
        <v/>
      </c>
      <c r="C547" s="16"/>
      <c r="D547" s="23"/>
      <c r="E547" s="23"/>
      <c r="F547" s="16"/>
      <c r="G547" s="16"/>
      <c r="I547" s="16"/>
      <c r="J547" s="16"/>
      <c r="K547" s="16"/>
      <c r="L547" s="16"/>
      <c r="N547" s="85">
        <f t="shared" si="48"/>
        <v>0</v>
      </c>
      <c r="O547" s="85">
        <f t="shared" si="49"/>
        <v>0</v>
      </c>
      <c r="P547" s="85">
        <f t="shared" si="50"/>
        <v>0</v>
      </c>
      <c r="V547" s="16"/>
      <c r="W547" s="16"/>
      <c r="AA547" s="16"/>
      <c r="AB547" s="16"/>
      <c r="AD547" s="22" t="str">
        <f t="shared" si="52"/>
        <v/>
      </c>
      <c r="AE547" s="16"/>
      <c r="AF547" s="34"/>
      <c r="AH547" s="22" t="str">
        <f t="shared" si="53"/>
        <v/>
      </c>
      <c r="AI547" s="16"/>
      <c r="AJ547" s="34"/>
      <c r="AK547" s="34"/>
      <c r="AL547" s="34"/>
      <c r="AM547" s="34"/>
      <c r="AN547" s="34"/>
      <c r="AO547" s="34"/>
    </row>
    <row r="548" spans="2:41" x14ac:dyDescent="0.3">
      <c r="B548" s="22" t="str">
        <f t="shared" si="51"/>
        <v/>
      </c>
      <c r="C548" s="16"/>
      <c r="D548" s="23"/>
      <c r="E548" s="23"/>
      <c r="F548" s="16"/>
      <c r="G548" s="16"/>
      <c r="I548" s="16"/>
      <c r="J548" s="16"/>
      <c r="K548" s="16"/>
      <c r="L548" s="16"/>
      <c r="N548" s="85">
        <f t="shared" si="48"/>
        <v>0</v>
      </c>
      <c r="O548" s="85">
        <f t="shared" si="49"/>
        <v>0</v>
      </c>
      <c r="P548" s="85">
        <f t="shared" si="50"/>
        <v>0</v>
      </c>
      <c r="V548" s="16"/>
      <c r="W548" s="16"/>
      <c r="AA548" s="16"/>
      <c r="AB548" s="16"/>
      <c r="AD548" s="22" t="str">
        <f t="shared" si="52"/>
        <v/>
      </c>
      <c r="AE548" s="16"/>
      <c r="AF548" s="34"/>
      <c r="AH548" s="22" t="str">
        <f t="shared" si="53"/>
        <v/>
      </c>
      <c r="AI548" s="16"/>
      <c r="AJ548" s="34"/>
      <c r="AK548" s="34"/>
      <c r="AL548" s="34"/>
      <c r="AM548" s="34"/>
      <c r="AN548" s="34"/>
      <c r="AO548" s="34"/>
    </row>
    <row r="549" spans="2:41" x14ac:dyDescent="0.3">
      <c r="B549" s="22" t="str">
        <f t="shared" si="51"/>
        <v/>
      </c>
      <c r="C549" s="16"/>
      <c r="D549" s="23"/>
      <c r="E549" s="23"/>
      <c r="F549" s="16"/>
      <c r="G549" s="16"/>
      <c r="I549" s="16"/>
      <c r="J549" s="16"/>
      <c r="K549" s="16"/>
      <c r="L549" s="16"/>
      <c r="N549" s="85">
        <f t="shared" si="48"/>
        <v>0</v>
      </c>
      <c r="O549" s="85">
        <f t="shared" si="49"/>
        <v>0</v>
      </c>
      <c r="P549" s="85">
        <f t="shared" si="50"/>
        <v>0</v>
      </c>
      <c r="V549" s="16"/>
      <c r="W549" s="16"/>
      <c r="AA549" s="16"/>
      <c r="AB549" s="16"/>
      <c r="AD549" s="22" t="str">
        <f t="shared" si="52"/>
        <v/>
      </c>
      <c r="AE549" s="16"/>
      <c r="AF549" s="34"/>
      <c r="AH549" s="22" t="str">
        <f t="shared" si="53"/>
        <v/>
      </c>
      <c r="AI549" s="16"/>
      <c r="AJ549" s="34"/>
      <c r="AK549" s="34"/>
      <c r="AL549" s="34"/>
      <c r="AM549" s="34"/>
      <c r="AN549" s="34"/>
      <c r="AO549" s="34"/>
    </row>
    <row r="550" spans="2:41" x14ac:dyDescent="0.3">
      <c r="B550" s="22" t="str">
        <f t="shared" si="51"/>
        <v/>
      </c>
      <c r="C550" s="16"/>
      <c r="D550" s="23"/>
      <c r="E550" s="23"/>
      <c r="F550" s="16"/>
      <c r="G550" s="16"/>
      <c r="I550" s="16"/>
      <c r="J550" s="16"/>
      <c r="K550" s="16"/>
      <c r="L550" s="16"/>
      <c r="N550" s="85">
        <f t="shared" si="48"/>
        <v>0</v>
      </c>
      <c r="O550" s="85">
        <f t="shared" si="49"/>
        <v>0</v>
      </c>
      <c r="P550" s="85">
        <f t="shared" si="50"/>
        <v>0</v>
      </c>
      <c r="V550" s="16"/>
      <c r="W550" s="16"/>
      <c r="AA550" s="16"/>
      <c r="AB550" s="16"/>
      <c r="AD550" s="22" t="str">
        <f t="shared" si="52"/>
        <v/>
      </c>
      <c r="AE550" s="16"/>
      <c r="AF550" s="34"/>
      <c r="AH550" s="22" t="str">
        <f t="shared" si="53"/>
        <v/>
      </c>
      <c r="AI550" s="16"/>
      <c r="AJ550" s="34"/>
      <c r="AK550" s="34"/>
      <c r="AL550" s="34"/>
      <c r="AM550" s="34"/>
      <c r="AN550" s="34"/>
      <c r="AO550" s="34"/>
    </row>
    <row r="551" spans="2:41" x14ac:dyDescent="0.3">
      <c r="B551" s="22" t="str">
        <f t="shared" si="51"/>
        <v/>
      </c>
      <c r="C551" s="16"/>
      <c r="D551" s="23"/>
      <c r="E551" s="23"/>
      <c r="F551" s="16"/>
      <c r="G551" s="16"/>
      <c r="I551" s="16"/>
      <c r="J551" s="16"/>
      <c r="K551" s="16"/>
      <c r="L551" s="16"/>
      <c r="N551" s="85">
        <f t="shared" si="48"/>
        <v>0</v>
      </c>
      <c r="O551" s="85">
        <f t="shared" si="49"/>
        <v>0</v>
      </c>
      <c r="P551" s="85">
        <f t="shared" si="50"/>
        <v>0</v>
      </c>
      <c r="V551" s="16"/>
      <c r="W551" s="16"/>
      <c r="AA551" s="16"/>
      <c r="AB551" s="16"/>
      <c r="AD551" s="22" t="str">
        <f t="shared" si="52"/>
        <v/>
      </c>
      <c r="AE551" s="16"/>
      <c r="AF551" s="34"/>
      <c r="AH551" s="22" t="str">
        <f t="shared" si="53"/>
        <v/>
      </c>
      <c r="AI551" s="16"/>
      <c r="AJ551" s="34"/>
      <c r="AK551" s="34"/>
      <c r="AL551" s="34"/>
      <c r="AM551" s="34"/>
      <c r="AN551" s="34"/>
      <c r="AO551" s="34"/>
    </row>
    <row r="552" spans="2:41" x14ac:dyDescent="0.3">
      <c r="B552" s="22" t="str">
        <f t="shared" si="51"/>
        <v/>
      </c>
      <c r="C552" s="16"/>
      <c r="D552" s="23"/>
      <c r="E552" s="23"/>
      <c r="F552" s="16"/>
      <c r="G552" s="16"/>
      <c r="I552" s="16"/>
      <c r="J552" s="16"/>
      <c r="K552" s="16"/>
      <c r="L552" s="16"/>
      <c r="N552" s="85">
        <f t="shared" si="48"/>
        <v>0</v>
      </c>
      <c r="O552" s="85">
        <f t="shared" si="49"/>
        <v>0</v>
      </c>
      <c r="P552" s="85">
        <f t="shared" si="50"/>
        <v>0</v>
      </c>
      <c r="V552" s="16"/>
      <c r="W552" s="16"/>
      <c r="AA552" s="16"/>
      <c r="AB552" s="16"/>
      <c r="AD552" s="22" t="str">
        <f t="shared" si="52"/>
        <v/>
      </c>
      <c r="AE552" s="16"/>
      <c r="AF552" s="34"/>
      <c r="AH552" s="22" t="str">
        <f t="shared" si="53"/>
        <v/>
      </c>
      <c r="AI552" s="16"/>
      <c r="AJ552" s="34"/>
      <c r="AK552" s="34"/>
      <c r="AL552" s="34"/>
      <c r="AM552" s="34"/>
      <c r="AN552" s="34"/>
      <c r="AO552" s="34"/>
    </row>
    <row r="553" spans="2:41" x14ac:dyDescent="0.3">
      <c r="B553" s="22" t="str">
        <f t="shared" si="51"/>
        <v/>
      </c>
      <c r="C553" s="16"/>
      <c r="D553" s="23"/>
      <c r="E553" s="23"/>
      <c r="F553" s="16"/>
      <c r="G553" s="16"/>
      <c r="I553" s="16"/>
      <c r="J553" s="16"/>
      <c r="K553" s="16"/>
      <c r="L553" s="16"/>
      <c r="N553" s="85">
        <f t="shared" si="48"/>
        <v>0</v>
      </c>
      <c r="O553" s="85">
        <f t="shared" si="49"/>
        <v>0</v>
      </c>
      <c r="P553" s="85">
        <f t="shared" si="50"/>
        <v>0</v>
      </c>
      <c r="V553" s="16"/>
      <c r="W553" s="16"/>
      <c r="AA553" s="16"/>
      <c r="AB553" s="16"/>
      <c r="AD553" s="22" t="str">
        <f t="shared" si="52"/>
        <v/>
      </c>
      <c r="AE553" s="16"/>
      <c r="AF553" s="34"/>
      <c r="AH553" s="22" t="str">
        <f t="shared" si="53"/>
        <v/>
      </c>
      <c r="AI553" s="16"/>
      <c r="AJ553" s="34"/>
      <c r="AK553" s="34"/>
      <c r="AL553" s="34"/>
      <c r="AM553" s="34"/>
      <c r="AN553" s="34"/>
      <c r="AO553" s="34"/>
    </row>
    <row r="554" spans="2:41" x14ac:dyDescent="0.3">
      <c r="B554" s="22" t="str">
        <f t="shared" si="51"/>
        <v/>
      </c>
      <c r="C554" s="16"/>
      <c r="D554" s="23"/>
      <c r="E554" s="23"/>
      <c r="F554" s="16"/>
      <c r="G554" s="16"/>
      <c r="I554" s="16"/>
      <c r="J554" s="16"/>
      <c r="K554" s="16"/>
      <c r="L554" s="16"/>
      <c r="N554" s="85">
        <f t="shared" si="48"/>
        <v>0</v>
      </c>
      <c r="O554" s="85">
        <f t="shared" si="49"/>
        <v>0</v>
      </c>
      <c r="P554" s="85">
        <f t="shared" si="50"/>
        <v>0</v>
      </c>
      <c r="V554" s="16"/>
      <c r="W554" s="16"/>
      <c r="AA554" s="16"/>
      <c r="AB554" s="16"/>
      <c r="AD554" s="22" t="str">
        <f t="shared" si="52"/>
        <v/>
      </c>
      <c r="AE554" s="16"/>
      <c r="AF554" s="34"/>
      <c r="AH554" s="22" t="str">
        <f t="shared" si="53"/>
        <v/>
      </c>
      <c r="AI554" s="16"/>
      <c r="AJ554" s="34"/>
      <c r="AK554" s="34"/>
      <c r="AL554" s="34"/>
      <c r="AM554" s="34"/>
      <c r="AN554" s="34"/>
      <c r="AO554" s="34"/>
    </row>
    <row r="555" spans="2:41" x14ac:dyDescent="0.3">
      <c r="B555" s="22" t="str">
        <f t="shared" si="51"/>
        <v/>
      </c>
      <c r="C555" s="16"/>
      <c r="D555" s="23"/>
      <c r="E555" s="23"/>
      <c r="F555" s="16"/>
      <c r="G555" s="16"/>
      <c r="I555" s="16"/>
      <c r="J555" s="16"/>
      <c r="K555" s="16"/>
      <c r="L555" s="16"/>
      <c r="N555" s="85">
        <f t="shared" si="48"/>
        <v>0</v>
      </c>
      <c r="O555" s="85">
        <f t="shared" si="49"/>
        <v>0</v>
      </c>
      <c r="P555" s="85">
        <f t="shared" si="50"/>
        <v>0</v>
      </c>
      <c r="V555" s="16"/>
      <c r="W555" s="16"/>
      <c r="AA555" s="16"/>
      <c r="AB555" s="16"/>
      <c r="AD555" s="22" t="str">
        <f t="shared" si="52"/>
        <v/>
      </c>
      <c r="AE555" s="16"/>
      <c r="AF555" s="34"/>
      <c r="AH555" s="22" t="str">
        <f t="shared" si="53"/>
        <v/>
      </c>
      <c r="AI555" s="16"/>
      <c r="AJ555" s="34"/>
      <c r="AK555" s="34"/>
      <c r="AL555" s="34"/>
      <c r="AM555" s="34"/>
      <c r="AN555" s="34"/>
      <c r="AO555" s="34"/>
    </row>
    <row r="556" spans="2:41" x14ac:dyDescent="0.3">
      <c r="B556" s="22" t="str">
        <f t="shared" si="51"/>
        <v/>
      </c>
      <c r="C556" s="16"/>
      <c r="D556" s="23"/>
      <c r="E556" s="23"/>
      <c r="F556" s="16"/>
      <c r="G556" s="16"/>
      <c r="I556" s="16"/>
      <c r="J556" s="16"/>
      <c r="K556" s="16"/>
      <c r="L556" s="16"/>
      <c r="N556" s="85">
        <f t="shared" si="48"/>
        <v>0</v>
      </c>
      <c r="O556" s="85">
        <f t="shared" si="49"/>
        <v>0</v>
      </c>
      <c r="P556" s="85">
        <f t="shared" si="50"/>
        <v>0</v>
      </c>
      <c r="V556" s="16"/>
      <c r="W556" s="16"/>
      <c r="AA556" s="16"/>
      <c r="AB556" s="16"/>
      <c r="AD556" s="22" t="str">
        <f t="shared" si="52"/>
        <v/>
      </c>
      <c r="AE556" s="16"/>
      <c r="AF556" s="34"/>
      <c r="AH556" s="22" t="str">
        <f t="shared" si="53"/>
        <v/>
      </c>
      <c r="AI556" s="16"/>
      <c r="AJ556" s="34"/>
      <c r="AK556" s="34"/>
      <c r="AL556" s="34"/>
      <c r="AM556" s="34"/>
      <c r="AN556" s="34"/>
      <c r="AO556" s="34"/>
    </row>
    <row r="557" spans="2:41" x14ac:dyDescent="0.3">
      <c r="B557" s="22" t="str">
        <f t="shared" si="51"/>
        <v/>
      </c>
      <c r="C557" s="16"/>
      <c r="D557" s="23"/>
      <c r="E557" s="23"/>
      <c r="F557" s="16"/>
      <c r="G557" s="16"/>
      <c r="I557" s="16"/>
      <c r="J557" s="16"/>
      <c r="K557" s="16"/>
      <c r="L557" s="16"/>
      <c r="N557" s="85">
        <f t="shared" si="48"/>
        <v>0</v>
      </c>
      <c r="O557" s="85">
        <f t="shared" si="49"/>
        <v>0</v>
      </c>
      <c r="P557" s="85">
        <f t="shared" si="50"/>
        <v>0</v>
      </c>
      <c r="V557" s="16"/>
      <c r="W557" s="16"/>
      <c r="AA557" s="16"/>
      <c r="AB557" s="16"/>
      <c r="AD557" s="22" t="str">
        <f t="shared" si="52"/>
        <v/>
      </c>
      <c r="AE557" s="16"/>
      <c r="AF557" s="34"/>
      <c r="AH557" s="22" t="str">
        <f t="shared" si="53"/>
        <v/>
      </c>
      <c r="AI557" s="16"/>
      <c r="AJ557" s="34"/>
      <c r="AK557" s="34"/>
      <c r="AL557" s="34"/>
      <c r="AM557" s="34"/>
      <c r="AN557" s="34"/>
      <c r="AO557" s="34"/>
    </row>
    <row r="558" spans="2:41" x14ac:dyDescent="0.3">
      <c r="B558" s="22" t="str">
        <f t="shared" si="51"/>
        <v/>
      </c>
      <c r="C558" s="16"/>
      <c r="D558" s="23"/>
      <c r="E558" s="23"/>
      <c r="F558" s="16"/>
      <c r="G558" s="16"/>
      <c r="I558" s="16"/>
      <c r="J558" s="16"/>
      <c r="K558" s="16"/>
      <c r="L558" s="16"/>
      <c r="N558" s="85">
        <f t="shared" si="48"/>
        <v>0</v>
      </c>
      <c r="O558" s="85">
        <f t="shared" si="49"/>
        <v>0</v>
      </c>
      <c r="P558" s="85">
        <f t="shared" si="50"/>
        <v>0</v>
      </c>
      <c r="V558" s="16"/>
      <c r="W558" s="16"/>
      <c r="AA558" s="16"/>
      <c r="AB558" s="16"/>
      <c r="AD558" s="22" t="str">
        <f t="shared" si="52"/>
        <v/>
      </c>
      <c r="AE558" s="16"/>
      <c r="AF558" s="34"/>
      <c r="AH558" s="22" t="str">
        <f t="shared" si="53"/>
        <v/>
      </c>
      <c r="AI558" s="16"/>
      <c r="AJ558" s="34"/>
      <c r="AK558" s="34"/>
      <c r="AL558" s="34"/>
      <c r="AM558" s="34"/>
      <c r="AN558" s="34"/>
      <c r="AO558" s="34"/>
    </row>
    <row r="559" spans="2:41" x14ac:dyDescent="0.3">
      <c r="B559" s="22" t="str">
        <f t="shared" si="51"/>
        <v/>
      </c>
      <c r="C559" s="16"/>
      <c r="D559" s="23"/>
      <c r="E559" s="23"/>
      <c r="F559" s="16"/>
      <c r="G559" s="16"/>
      <c r="I559" s="16"/>
      <c r="J559" s="16"/>
      <c r="K559" s="16"/>
      <c r="L559" s="16"/>
      <c r="N559" s="85">
        <f t="shared" si="48"/>
        <v>0</v>
      </c>
      <c r="O559" s="85">
        <f t="shared" si="49"/>
        <v>0</v>
      </c>
      <c r="P559" s="85">
        <f t="shared" si="50"/>
        <v>0</v>
      </c>
      <c r="V559" s="16"/>
      <c r="W559" s="16"/>
      <c r="AA559" s="16"/>
      <c r="AB559" s="16"/>
      <c r="AD559" s="22" t="str">
        <f t="shared" si="52"/>
        <v/>
      </c>
      <c r="AE559" s="16"/>
      <c r="AF559" s="34"/>
      <c r="AH559" s="22" t="str">
        <f t="shared" si="53"/>
        <v/>
      </c>
      <c r="AI559" s="16"/>
      <c r="AJ559" s="34"/>
      <c r="AK559" s="34"/>
      <c r="AL559" s="34"/>
      <c r="AM559" s="34"/>
      <c r="AN559" s="34"/>
      <c r="AO559" s="34"/>
    </row>
    <row r="560" spans="2:41" x14ac:dyDescent="0.3">
      <c r="B560" s="22" t="str">
        <f t="shared" si="51"/>
        <v/>
      </c>
      <c r="C560" s="16"/>
      <c r="D560" s="23"/>
      <c r="E560" s="23"/>
      <c r="F560" s="16"/>
      <c r="G560" s="16"/>
      <c r="I560" s="16"/>
      <c r="J560" s="16"/>
      <c r="K560" s="16"/>
      <c r="L560" s="16"/>
      <c r="N560" s="85">
        <f t="shared" si="48"/>
        <v>0</v>
      </c>
      <c r="O560" s="85">
        <f t="shared" si="49"/>
        <v>0</v>
      </c>
      <c r="P560" s="85">
        <f t="shared" si="50"/>
        <v>0</v>
      </c>
      <c r="V560" s="16"/>
      <c r="W560" s="16"/>
      <c r="AA560" s="16"/>
      <c r="AB560" s="16"/>
      <c r="AD560" s="22" t="str">
        <f t="shared" si="52"/>
        <v/>
      </c>
      <c r="AE560" s="16"/>
      <c r="AF560" s="34"/>
      <c r="AH560" s="22" t="str">
        <f t="shared" si="53"/>
        <v/>
      </c>
      <c r="AI560" s="16"/>
      <c r="AJ560" s="34"/>
      <c r="AK560" s="34"/>
      <c r="AL560" s="34"/>
      <c r="AM560" s="34"/>
      <c r="AN560" s="34"/>
      <c r="AO560" s="34"/>
    </row>
    <row r="561" spans="2:41" x14ac:dyDescent="0.3">
      <c r="B561" s="22" t="str">
        <f t="shared" si="51"/>
        <v/>
      </c>
      <c r="C561" s="16"/>
      <c r="D561" s="23"/>
      <c r="E561" s="23"/>
      <c r="F561" s="16"/>
      <c r="G561" s="16"/>
      <c r="I561" s="16"/>
      <c r="J561" s="16"/>
      <c r="K561" s="16"/>
      <c r="L561" s="16"/>
      <c r="N561" s="85">
        <f t="shared" si="48"/>
        <v>0</v>
      </c>
      <c r="O561" s="85">
        <f t="shared" si="49"/>
        <v>0</v>
      </c>
      <c r="P561" s="85">
        <f t="shared" si="50"/>
        <v>0</v>
      </c>
      <c r="V561" s="16"/>
      <c r="W561" s="16"/>
      <c r="AA561" s="16"/>
      <c r="AB561" s="16"/>
      <c r="AD561" s="22" t="str">
        <f t="shared" si="52"/>
        <v/>
      </c>
      <c r="AE561" s="16"/>
      <c r="AF561" s="34"/>
      <c r="AH561" s="22" t="str">
        <f t="shared" si="53"/>
        <v/>
      </c>
      <c r="AI561" s="16"/>
      <c r="AJ561" s="34"/>
      <c r="AK561" s="34"/>
      <c r="AL561" s="34"/>
      <c r="AM561" s="34"/>
      <c r="AN561" s="34"/>
      <c r="AO561" s="34"/>
    </row>
    <row r="562" spans="2:41" x14ac:dyDescent="0.3">
      <c r="B562" s="22" t="str">
        <f t="shared" si="51"/>
        <v/>
      </c>
      <c r="C562" s="16"/>
      <c r="D562" s="23"/>
      <c r="E562" s="23"/>
      <c r="N562" s="85">
        <f t="shared" si="48"/>
        <v>0</v>
      </c>
      <c r="O562" s="85">
        <f t="shared" si="49"/>
        <v>0</v>
      </c>
      <c r="P562" s="85">
        <f t="shared" si="50"/>
        <v>0</v>
      </c>
      <c r="AD562" s="22" t="str">
        <f t="shared" si="52"/>
        <v/>
      </c>
      <c r="AE562" s="16"/>
      <c r="AF562" s="34"/>
      <c r="AH562" s="22" t="str">
        <f t="shared" si="53"/>
        <v/>
      </c>
      <c r="AI562" s="16"/>
      <c r="AJ562" s="34"/>
      <c r="AK562" s="34"/>
      <c r="AL562" s="34"/>
      <c r="AM562" s="34"/>
      <c r="AN562" s="34"/>
      <c r="AO562" s="34"/>
    </row>
    <row r="563" spans="2:41" x14ac:dyDescent="0.3">
      <c r="B563" s="22" t="str">
        <f t="shared" si="51"/>
        <v/>
      </c>
      <c r="C563" s="16"/>
      <c r="D563" s="23"/>
      <c r="E563" s="23"/>
      <c r="N563" s="85">
        <f t="shared" si="48"/>
        <v>0</v>
      </c>
      <c r="O563" s="85">
        <f t="shared" si="49"/>
        <v>0</v>
      </c>
      <c r="P563" s="85">
        <f t="shared" si="50"/>
        <v>0</v>
      </c>
      <c r="AD563" s="22" t="str">
        <f t="shared" si="52"/>
        <v/>
      </c>
      <c r="AE563" s="16"/>
      <c r="AF563" s="34"/>
      <c r="AH563" s="22" t="str">
        <f t="shared" si="53"/>
        <v/>
      </c>
      <c r="AI563" s="16"/>
      <c r="AJ563" s="34"/>
      <c r="AK563" s="34"/>
      <c r="AL563" s="34"/>
      <c r="AM563" s="34"/>
      <c r="AN563" s="34"/>
      <c r="AO563" s="34"/>
    </row>
    <row r="564" spans="2:41" x14ac:dyDescent="0.3">
      <c r="B564" s="22" t="str">
        <f t="shared" si="51"/>
        <v/>
      </c>
      <c r="C564" s="16"/>
      <c r="D564" s="23"/>
      <c r="E564" s="23"/>
      <c r="N564" s="85">
        <f t="shared" si="48"/>
        <v>0</v>
      </c>
      <c r="O564" s="85">
        <f t="shared" si="49"/>
        <v>0</v>
      </c>
      <c r="P564" s="85">
        <f t="shared" si="50"/>
        <v>0</v>
      </c>
      <c r="AD564" s="22" t="str">
        <f t="shared" si="52"/>
        <v/>
      </c>
      <c r="AE564" s="16"/>
      <c r="AF564" s="34"/>
      <c r="AH564" s="22" t="str">
        <f t="shared" si="53"/>
        <v/>
      </c>
      <c r="AI564" s="16"/>
      <c r="AJ564" s="34"/>
      <c r="AK564" s="34"/>
      <c r="AL564" s="34"/>
      <c r="AM564" s="34"/>
      <c r="AN564" s="34"/>
      <c r="AO564" s="34"/>
    </row>
    <row r="565" spans="2:41" x14ac:dyDescent="0.3">
      <c r="B565" s="22" t="str">
        <f t="shared" si="51"/>
        <v/>
      </c>
      <c r="C565" s="16"/>
      <c r="D565" s="23"/>
      <c r="E565" s="23"/>
      <c r="N565" s="85">
        <f t="shared" si="48"/>
        <v>0</v>
      </c>
      <c r="O565" s="85">
        <f t="shared" si="49"/>
        <v>0</v>
      </c>
      <c r="P565" s="85">
        <f t="shared" si="50"/>
        <v>0</v>
      </c>
      <c r="AD565" s="22" t="str">
        <f t="shared" si="52"/>
        <v/>
      </c>
      <c r="AE565" s="16"/>
      <c r="AF565" s="34"/>
      <c r="AH565" s="22" t="str">
        <f t="shared" si="53"/>
        <v/>
      </c>
      <c r="AI565" s="16"/>
      <c r="AJ565" s="34"/>
      <c r="AK565" s="34"/>
      <c r="AL565" s="34"/>
      <c r="AM565" s="34"/>
      <c r="AN565" s="34"/>
      <c r="AO565" s="34"/>
    </row>
    <row r="566" spans="2:41" x14ac:dyDescent="0.3">
      <c r="B566" s="22" t="str">
        <f t="shared" si="51"/>
        <v/>
      </c>
      <c r="C566" s="16"/>
      <c r="D566" s="23"/>
      <c r="E566" s="23"/>
      <c r="N566" s="85">
        <f t="shared" si="48"/>
        <v>0</v>
      </c>
      <c r="O566" s="85">
        <f t="shared" si="49"/>
        <v>0</v>
      </c>
      <c r="P566" s="85">
        <f t="shared" si="50"/>
        <v>0</v>
      </c>
      <c r="AD566" s="22" t="str">
        <f t="shared" si="52"/>
        <v/>
      </c>
      <c r="AE566" s="16"/>
      <c r="AF566" s="34"/>
      <c r="AH566" s="22" t="str">
        <f t="shared" si="53"/>
        <v/>
      </c>
      <c r="AI566" s="16"/>
      <c r="AJ566" s="34"/>
      <c r="AK566" s="34"/>
      <c r="AL566" s="34"/>
      <c r="AM566" s="34"/>
      <c r="AN566" s="34"/>
      <c r="AO566" s="34"/>
    </row>
    <row r="567" spans="2:41" x14ac:dyDescent="0.3">
      <c r="B567" s="22" t="str">
        <f t="shared" si="51"/>
        <v/>
      </c>
      <c r="C567" s="16"/>
      <c r="D567" s="23"/>
      <c r="E567" s="23"/>
      <c r="N567" s="85">
        <f t="shared" si="48"/>
        <v>0</v>
      </c>
      <c r="O567" s="85">
        <f t="shared" si="49"/>
        <v>0</v>
      </c>
      <c r="P567" s="85">
        <f t="shared" si="50"/>
        <v>0</v>
      </c>
      <c r="AD567" s="22" t="str">
        <f t="shared" si="52"/>
        <v/>
      </c>
      <c r="AE567" s="16"/>
      <c r="AF567" s="34"/>
      <c r="AH567" s="22" t="str">
        <f t="shared" si="53"/>
        <v/>
      </c>
      <c r="AI567" s="16"/>
      <c r="AJ567" s="34"/>
      <c r="AK567" s="34"/>
      <c r="AL567" s="34"/>
      <c r="AM567" s="34"/>
      <c r="AN567" s="34"/>
      <c r="AO567" s="34"/>
    </row>
    <row r="568" spans="2:41" x14ac:dyDescent="0.3">
      <c r="B568" s="22" t="str">
        <f t="shared" si="51"/>
        <v/>
      </c>
      <c r="C568" s="16"/>
      <c r="D568" s="23"/>
      <c r="E568" s="23"/>
      <c r="N568" s="85">
        <f t="shared" si="48"/>
        <v>0</v>
      </c>
      <c r="O568" s="85">
        <f t="shared" si="49"/>
        <v>0</v>
      </c>
      <c r="P568" s="85">
        <f t="shared" si="50"/>
        <v>0</v>
      </c>
      <c r="AD568" s="22" t="str">
        <f t="shared" si="52"/>
        <v/>
      </c>
      <c r="AE568" s="16"/>
      <c r="AF568" s="34"/>
      <c r="AH568" s="22" t="str">
        <f t="shared" si="53"/>
        <v/>
      </c>
      <c r="AI568" s="16"/>
      <c r="AJ568" s="34"/>
      <c r="AK568" s="34"/>
      <c r="AL568" s="34"/>
      <c r="AM568" s="34"/>
      <c r="AN568" s="34"/>
      <c r="AO568" s="34"/>
    </row>
    <row r="569" spans="2:41" x14ac:dyDescent="0.3">
      <c r="B569" s="22" t="str">
        <f t="shared" si="51"/>
        <v/>
      </c>
      <c r="C569" s="16"/>
      <c r="D569" s="23"/>
      <c r="E569" s="23"/>
      <c r="N569" s="85">
        <f t="shared" si="48"/>
        <v>0</v>
      </c>
      <c r="O569" s="85">
        <f t="shared" si="49"/>
        <v>0</v>
      </c>
      <c r="P569" s="85">
        <f t="shared" si="50"/>
        <v>0</v>
      </c>
      <c r="AD569" s="22" t="str">
        <f t="shared" si="52"/>
        <v/>
      </c>
      <c r="AE569" s="16"/>
      <c r="AF569" s="34"/>
      <c r="AH569" s="22" t="str">
        <f t="shared" si="53"/>
        <v/>
      </c>
      <c r="AI569" s="16"/>
      <c r="AJ569" s="34"/>
      <c r="AK569" s="34"/>
      <c r="AL569" s="34"/>
      <c r="AM569" s="34"/>
      <c r="AN569" s="34"/>
      <c r="AO569" s="34"/>
    </row>
    <row r="570" spans="2:41" x14ac:dyDescent="0.3">
      <c r="B570" s="22" t="str">
        <f t="shared" si="51"/>
        <v/>
      </c>
      <c r="C570" s="16"/>
      <c r="D570" s="23"/>
      <c r="E570" s="23"/>
      <c r="N570" s="85">
        <f t="shared" si="48"/>
        <v>0</v>
      </c>
      <c r="O570" s="85">
        <f t="shared" si="49"/>
        <v>0</v>
      </c>
      <c r="P570" s="85">
        <f t="shared" si="50"/>
        <v>0</v>
      </c>
      <c r="AD570" s="22" t="str">
        <f t="shared" si="52"/>
        <v/>
      </c>
      <c r="AE570" s="16"/>
      <c r="AF570" s="34"/>
      <c r="AH570" s="22" t="str">
        <f t="shared" si="53"/>
        <v/>
      </c>
      <c r="AI570" s="16"/>
      <c r="AJ570" s="34"/>
      <c r="AK570" s="34"/>
      <c r="AL570" s="34"/>
      <c r="AM570" s="34"/>
      <c r="AN570" s="34"/>
      <c r="AO570" s="34"/>
    </row>
    <row r="571" spans="2:41" x14ac:dyDescent="0.3">
      <c r="B571" s="22" t="str">
        <f t="shared" si="51"/>
        <v/>
      </c>
      <c r="C571" s="16"/>
      <c r="D571" s="23"/>
      <c r="E571" s="23"/>
      <c r="N571" s="85">
        <f t="shared" si="48"/>
        <v>0</v>
      </c>
      <c r="O571" s="85">
        <f t="shared" si="49"/>
        <v>0</v>
      </c>
      <c r="P571" s="85">
        <f t="shared" si="50"/>
        <v>0</v>
      </c>
      <c r="AD571" s="22" t="str">
        <f t="shared" si="52"/>
        <v/>
      </c>
      <c r="AE571" s="16"/>
      <c r="AF571" s="34"/>
      <c r="AH571" s="22" t="str">
        <f t="shared" si="53"/>
        <v/>
      </c>
      <c r="AI571" s="16"/>
      <c r="AJ571" s="34"/>
      <c r="AK571" s="34"/>
      <c r="AL571" s="34"/>
      <c r="AM571" s="34"/>
      <c r="AN571" s="34"/>
      <c r="AO571" s="34"/>
    </row>
    <row r="572" spans="2:41" x14ac:dyDescent="0.3">
      <c r="B572" s="22" t="str">
        <f t="shared" si="51"/>
        <v/>
      </c>
      <c r="C572" s="16"/>
      <c r="D572" s="23"/>
      <c r="E572" s="23"/>
      <c r="N572" s="85">
        <f t="shared" si="48"/>
        <v>0</v>
      </c>
      <c r="O572" s="85">
        <f t="shared" si="49"/>
        <v>0</v>
      </c>
      <c r="P572" s="85">
        <f t="shared" si="50"/>
        <v>0</v>
      </c>
      <c r="AD572" s="22" t="str">
        <f t="shared" si="52"/>
        <v/>
      </c>
      <c r="AE572" s="16"/>
      <c r="AF572" s="34"/>
      <c r="AH572" s="22" t="str">
        <f t="shared" si="53"/>
        <v/>
      </c>
      <c r="AI572" s="16"/>
      <c r="AJ572" s="34"/>
      <c r="AK572" s="34"/>
      <c r="AL572" s="34"/>
      <c r="AM572" s="34"/>
      <c r="AN572" s="34"/>
      <c r="AO572" s="34"/>
    </row>
    <row r="573" spans="2:41" x14ac:dyDescent="0.3">
      <c r="B573" s="22" t="str">
        <f t="shared" si="51"/>
        <v/>
      </c>
      <c r="C573" s="16"/>
      <c r="D573" s="23"/>
      <c r="E573" s="23"/>
      <c r="N573" s="85">
        <f t="shared" si="48"/>
        <v>0</v>
      </c>
      <c r="O573" s="85">
        <f t="shared" si="49"/>
        <v>0</v>
      </c>
      <c r="P573" s="85">
        <f t="shared" si="50"/>
        <v>0</v>
      </c>
      <c r="AD573" s="22" t="str">
        <f t="shared" si="52"/>
        <v/>
      </c>
      <c r="AE573" s="16"/>
      <c r="AF573" s="34"/>
      <c r="AH573" s="22" t="str">
        <f t="shared" si="53"/>
        <v/>
      </c>
      <c r="AI573" s="16"/>
      <c r="AJ573" s="34"/>
      <c r="AK573" s="34"/>
      <c r="AL573" s="34"/>
      <c r="AM573" s="34"/>
      <c r="AN573" s="34"/>
      <c r="AO573" s="34"/>
    </row>
    <row r="574" spans="2:41" x14ac:dyDescent="0.3">
      <c r="B574" s="22" t="str">
        <f t="shared" si="51"/>
        <v/>
      </c>
      <c r="C574" s="16"/>
      <c r="D574" s="23"/>
      <c r="E574" s="23"/>
      <c r="N574" s="85">
        <f t="shared" si="48"/>
        <v>0</v>
      </c>
      <c r="O574" s="85">
        <f t="shared" si="49"/>
        <v>0</v>
      </c>
      <c r="P574" s="85">
        <f t="shared" si="50"/>
        <v>0</v>
      </c>
      <c r="AD574" s="22" t="str">
        <f t="shared" si="52"/>
        <v/>
      </c>
      <c r="AE574" s="16"/>
      <c r="AF574" s="34"/>
      <c r="AH574" s="22" t="str">
        <f t="shared" si="53"/>
        <v/>
      </c>
      <c r="AI574" s="16"/>
      <c r="AJ574" s="34"/>
      <c r="AK574" s="34"/>
      <c r="AL574" s="34"/>
      <c r="AM574" s="34"/>
      <c r="AN574" s="34"/>
      <c r="AO574" s="34"/>
    </row>
    <row r="575" spans="2:41" x14ac:dyDescent="0.3">
      <c r="B575" s="22" t="str">
        <f t="shared" si="51"/>
        <v/>
      </c>
      <c r="C575" s="16"/>
      <c r="D575" s="23"/>
      <c r="E575" s="23"/>
      <c r="N575" s="85">
        <f t="shared" si="48"/>
        <v>0</v>
      </c>
      <c r="O575" s="85">
        <f t="shared" si="49"/>
        <v>0</v>
      </c>
      <c r="P575" s="85">
        <f t="shared" si="50"/>
        <v>0</v>
      </c>
      <c r="AD575" s="22" t="str">
        <f t="shared" si="52"/>
        <v/>
      </c>
      <c r="AE575" s="16"/>
      <c r="AF575" s="34"/>
      <c r="AH575" s="22" t="str">
        <f t="shared" si="53"/>
        <v/>
      </c>
      <c r="AI575" s="16"/>
      <c r="AJ575" s="34"/>
      <c r="AK575" s="34"/>
      <c r="AL575" s="34"/>
      <c r="AM575" s="34"/>
      <c r="AN575" s="34"/>
      <c r="AO575" s="34"/>
    </row>
    <row r="576" spans="2:41" x14ac:dyDescent="0.3">
      <c r="B576" s="22" t="str">
        <f t="shared" si="51"/>
        <v/>
      </c>
      <c r="C576" s="16"/>
      <c r="D576" s="23"/>
      <c r="E576" s="23"/>
      <c r="N576" s="85">
        <f t="shared" si="48"/>
        <v>0</v>
      </c>
      <c r="O576" s="85">
        <f t="shared" si="49"/>
        <v>0</v>
      </c>
      <c r="P576" s="85">
        <f t="shared" si="50"/>
        <v>0</v>
      </c>
      <c r="AD576" s="22" t="str">
        <f t="shared" si="52"/>
        <v/>
      </c>
      <c r="AE576" s="16"/>
      <c r="AF576" s="34"/>
      <c r="AH576" s="22" t="str">
        <f t="shared" si="53"/>
        <v/>
      </c>
      <c r="AI576" s="16"/>
      <c r="AJ576" s="34"/>
      <c r="AK576" s="34"/>
      <c r="AL576" s="34"/>
      <c r="AM576" s="34"/>
      <c r="AN576" s="34"/>
      <c r="AO576" s="34"/>
    </row>
    <row r="577" spans="2:41" x14ac:dyDescent="0.3">
      <c r="B577" s="22" t="str">
        <f t="shared" si="51"/>
        <v/>
      </c>
      <c r="C577" s="16"/>
      <c r="D577" s="23"/>
      <c r="E577" s="23"/>
      <c r="N577" s="85">
        <f t="shared" si="48"/>
        <v>0</v>
      </c>
      <c r="O577" s="85">
        <f t="shared" si="49"/>
        <v>0</v>
      </c>
      <c r="P577" s="85">
        <f t="shared" si="50"/>
        <v>0</v>
      </c>
      <c r="AD577" s="22" t="str">
        <f t="shared" si="52"/>
        <v/>
      </c>
      <c r="AE577" s="16"/>
      <c r="AF577" s="34"/>
      <c r="AH577" s="22" t="str">
        <f t="shared" si="53"/>
        <v/>
      </c>
      <c r="AI577" s="16"/>
      <c r="AJ577" s="34"/>
      <c r="AK577" s="34"/>
      <c r="AL577" s="34"/>
      <c r="AM577" s="34"/>
      <c r="AN577" s="34"/>
      <c r="AO577" s="34"/>
    </row>
    <row r="578" spans="2:41" x14ac:dyDescent="0.3">
      <c r="B578" s="22" t="str">
        <f t="shared" si="51"/>
        <v/>
      </c>
      <c r="C578" s="16"/>
      <c r="D578" s="23"/>
      <c r="E578" s="23"/>
      <c r="N578" s="85">
        <f t="shared" si="48"/>
        <v>0</v>
      </c>
      <c r="O578" s="85">
        <f t="shared" si="49"/>
        <v>0</v>
      </c>
      <c r="P578" s="85">
        <f t="shared" si="50"/>
        <v>0</v>
      </c>
      <c r="AD578" s="22" t="str">
        <f t="shared" si="52"/>
        <v/>
      </c>
      <c r="AE578" s="16"/>
      <c r="AF578" s="34"/>
      <c r="AH578" s="22" t="str">
        <f t="shared" si="53"/>
        <v/>
      </c>
      <c r="AI578" s="16"/>
      <c r="AJ578" s="34"/>
      <c r="AK578" s="34"/>
      <c r="AL578" s="34"/>
      <c r="AM578" s="34"/>
      <c r="AN578" s="34"/>
      <c r="AO578" s="34"/>
    </row>
    <row r="579" spans="2:41" x14ac:dyDescent="0.3">
      <c r="B579" s="22" t="str">
        <f t="shared" si="51"/>
        <v/>
      </c>
      <c r="C579" s="16"/>
      <c r="D579" s="23"/>
      <c r="E579" s="23"/>
      <c r="N579" s="85">
        <f t="shared" si="48"/>
        <v>0</v>
      </c>
      <c r="O579" s="85">
        <f t="shared" si="49"/>
        <v>0</v>
      </c>
      <c r="P579" s="85">
        <f t="shared" si="50"/>
        <v>0</v>
      </c>
      <c r="AD579" s="22" t="str">
        <f t="shared" si="52"/>
        <v/>
      </c>
      <c r="AE579" s="16"/>
      <c r="AF579" s="34"/>
      <c r="AH579" s="22" t="str">
        <f t="shared" si="53"/>
        <v/>
      </c>
      <c r="AI579" s="16"/>
      <c r="AJ579" s="34"/>
      <c r="AK579" s="34"/>
      <c r="AL579" s="34"/>
      <c r="AM579" s="34"/>
      <c r="AN579" s="34"/>
      <c r="AO579" s="34"/>
    </row>
    <row r="580" spans="2:41" x14ac:dyDescent="0.3">
      <c r="B580" s="22" t="str">
        <f t="shared" si="51"/>
        <v/>
      </c>
      <c r="C580" s="16"/>
      <c r="D580" s="23"/>
      <c r="E580" s="23"/>
      <c r="N580" s="85">
        <f t="shared" si="48"/>
        <v>0</v>
      </c>
      <c r="O580" s="85">
        <f t="shared" si="49"/>
        <v>0</v>
      </c>
      <c r="P580" s="85">
        <f t="shared" si="50"/>
        <v>0</v>
      </c>
      <c r="AD580" s="22" t="str">
        <f t="shared" si="52"/>
        <v/>
      </c>
      <c r="AE580" s="16"/>
      <c r="AF580" s="34"/>
      <c r="AH580" s="22" t="str">
        <f t="shared" si="53"/>
        <v/>
      </c>
      <c r="AI580" s="16"/>
      <c r="AJ580" s="34"/>
      <c r="AK580" s="34"/>
      <c r="AL580" s="34"/>
      <c r="AM580" s="34"/>
      <c r="AN580" s="34"/>
      <c r="AO580" s="34"/>
    </row>
    <row r="581" spans="2:41" x14ac:dyDescent="0.3">
      <c r="B581" s="22" t="str">
        <f t="shared" si="51"/>
        <v/>
      </c>
      <c r="C581" s="16"/>
      <c r="D581" s="23"/>
      <c r="E581" s="23"/>
      <c r="N581" s="85">
        <f t="shared" si="48"/>
        <v>0</v>
      </c>
      <c r="O581" s="85">
        <f t="shared" si="49"/>
        <v>0</v>
      </c>
      <c r="P581" s="85">
        <f t="shared" si="50"/>
        <v>0</v>
      </c>
      <c r="AD581" s="22" t="str">
        <f t="shared" si="52"/>
        <v/>
      </c>
      <c r="AE581" s="16"/>
      <c r="AF581" s="34"/>
      <c r="AH581" s="22" t="str">
        <f t="shared" si="53"/>
        <v/>
      </c>
      <c r="AI581" s="16"/>
      <c r="AJ581" s="34"/>
      <c r="AK581" s="34"/>
      <c r="AL581" s="34"/>
      <c r="AM581" s="34"/>
      <c r="AN581" s="34"/>
      <c r="AO581" s="34"/>
    </row>
    <row r="582" spans="2:41" x14ac:dyDescent="0.3">
      <c r="B582" s="22" t="str">
        <f t="shared" si="51"/>
        <v/>
      </c>
      <c r="C582" s="16"/>
      <c r="D582" s="23"/>
      <c r="E582" s="23"/>
      <c r="N582" s="85">
        <f t="shared" si="48"/>
        <v>0</v>
      </c>
      <c r="O582" s="85">
        <f t="shared" si="49"/>
        <v>0</v>
      </c>
      <c r="P582" s="85">
        <f t="shared" si="50"/>
        <v>0</v>
      </c>
      <c r="AD582" s="22" t="str">
        <f t="shared" si="52"/>
        <v/>
      </c>
      <c r="AE582" s="16"/>
      <c r="AF582" s="34"/>
      <c r="AH582" s="22" t="str">
        <f t="shared" si="53"/>
        <v/>
      </c>
      <c r="AI582" s="16"/>
      <c r="AJ582" s="34"/>
      <c r="AK582" s="34"/>
      <c r="AL582" s="34"/>
      <c r="AM582" s="34"/>
      <c r="AN582" s="34"/>
      <c r="AO582" s="34"/>
    </row>
    <row r="583" spans="2:41" x14ac:dyDescent="0.3">
      <c r="B583" s="22" t="str">
        <f t="shared" si="51"/>
        <v/>
      </c>
      <c r="C583" s="16"/>
      <c r="D583" s="23"/>
      <c r="E583" s="23"/>
      <c r="N583" s="85">
        <f t="shared" si="48"/>
        <v>0</v>
      </c>
      <c r="O583" s="85">
        <f t="shared" si="49"/>
        <v>0</v>
      </c>
      <c r="P583" s="85">
        <f t="shared" si="50"/>
        <v>0</v>
      </c>
      <c r="AD583" s="22" t="str">
        <f t="shared" si="52"/>
        <v/>
      </c>
      <c r="AE583" s="16"/>
      <c r="AF583" s="34"/>
      <c r="AH583" s="22" t="str">
        <f t="shared" si="53"/>
        <v/>
      </c>
      <c r="AI583" s="16"/>
      <c r="AJ583" s="34"/>
      <c r="AK583" s="34"/>
      <c r="AL583" s="34"/>
      <c r="AM583" s="34"/>
      <c r="AN583" s="34"/>
      <c r="AO583" s="34"/>
    </row>
    <row r="584" spans="2:41" x14ac:dyDescent="0.3">
      <c r="B584" s="22" t="str">
        <f t="shared" si="51"/>
        <v/>
      </c>
      <c r="C584" s="16"/>
      <c r="D584" s="23"/>
      <c r="E584" s="23"/>
      <c r="N584" s="85">
        <f t="shared" si="48"/>
        <v>0</v>
      </c>
      <c r="O584" s="85">
        <f t="shared" si="49"/>
        <v>0</v>
      </c>
      <c r="P584" s="85">
        <f t="shared" si="50"/>
        <v>0</v>
      </c>
      <c r="AD584" s="22" t="str">
        <f t="shared" si="52"/>
        <v/>
      </c>
      <c r="AE584" s="16"/>
      <c r="AF584" s="34"/>
      <c r="AH584" s="22" t="str">
        <f t="shared" si="53"/>
        <v/>
      </c>
      <c r="AI584" s="16"/>
      <c r="AJ584" s="34"/>
      <c r="AK584" s="34"/>
      <c r="AL584" s="34"/>
      <c r="AM584" s="34"/>
      <c r="AN584" s="34"/>
      <c r="AO584" s="34"/>
    </row>
    <row r="585" spans="2:41" x14ac:dyDescent="0.3">
      <c r="B585" s="22" t="str">
        <f t="shared" si="51"/>
        <v/>
      </c>
      <c r="C585" s="16"/>
      <c r="D585" s="23"/>
      <c r="E585" s="23"/>
      <c r="N585" s="85">
        <f t="shared" si="48"/>
        <v>0</v>
      </c>
      <c r="O585" s="85">
        <f t="shared" si="49"/>
        <v>0</v>
      </c>
      <c r="P585" s="85">
        <f t="shared" si="50"/>
        <v>0</v>
      </c>
      <c r="AD585" s="22" t="str">
        <f t="shared" si="52"/>
        <v/>
      </c>
      <c r="AE585" s="16"/>
      <c r="AF585" s="34"/>
      <c r="AH585" s="22" t="str">
        <f t="shared" si="53"/>
        <v/>
      </c>
      <c r="AI585" s="16"/>
      <c r="AJ585" s="34"/>
      <c r="AK585" s="34"/>
      <c r="AL585" s="34"/>
      <c r="AM585" s="34"/>
      <c r="AN585" s="34"/>
      <c r="AO585" s="34"/>
    </row>
    <row r="586" spans="2:41" x14ac:dyDescent="0.3">
      <c r="B586" s="22" t="str">
        <f t="shared" si="51"/>
        <v/>
      </c>
      <c r="C586" s="16"/>
      <c r="D586" s="23"/>
      <c r="E586" s="23"/>
      <c r="N586" s="85">
        <f t="shared" si="48"/>
        <v>0</v>
      </c>
      <c r="O586" s="85">
        <f t="shared" si="49"/>
        <v>0</v>
      </c>
      <c r="P586" s="85">
        <f t="shared" si="50"/>
        <v>0</v>
      </c>
      <c r="AD586" s="22" t="str">
        <f t="shared" si="52"/>
        <v/>
      </c>
      <c r="AE586" s="16"/>
      <c r="AF586" s="34"/>
      <c r="AH586" s="22" t="str">
        <f t="shared" si="53"/>
        <v/>
      </c>
      <c r="AI586" s="16"/>
      <c r="AJ586" s="34"/>
      <c r="AK586" s="34"/>
      <c r="AL586" s="34"/>
      <c r="AM586" s="34"/>
      <c r="AN586" s="34"/>
      <c r="AO586" s="34"/>
    </row>
    <row r="587" spans="2:41" x14ac:dyDescent="0.3">
      <c r="B587" s="22" t="str">
        <f t="shared" si="51"/>
        <v/>
      </c>
      <c r="C587" s="16"/>
      <c r="D587" s="23"/>
      <c r="E587" s="23"/>
      <c r="N587" s="85">
        <f t="shared" si="48"/>
        <v>0</v>
      </c>
      <c r="O587" s="85">
        <f t="shared" si="49"/>
        <v>0</v>
      </c>
      <c r="P587" s="85">
        <f t="shared" si="50"/>
        <v>0</v>
      </c>
      <c r="AD587" s="22" t="str">
        <f t="shared" si="52"/>
        <v/>
      </c>
      <c r="AE587" s="16"/>
      <c r="AF587" s="34"/>
      <c r="AH587" s="22" t="str">
        <f t="shared" si="53"/>
        <v/>
      </c>
      <c r="AI587" s="16"/>
      <c r="AJ587" s="34"/>
      <c r="AK587" s="34"/>
      <c r="AL587" s="34"/>
      <c r="AM587" s="34"/>
      <c r="AN587" s="34"/>
      <c r="AO587" s="34"/>
    </row>
    <row r="588" spans="2:41" x14ac:dyDescent="0.3">
      <c r="B588" s="22" t="str">
        <f t="shared" si="51"/>
        <v/>
      </c>
      <c r="C588" s="16"/>
      <c r="D588" s="23"/>
      <c r="E588" s="23"/>
      <c r="N588" s="85">
        <f t="shared" si="48"/>
        <v>0</v>
      </c>
      <c r="O588" s="85">
        <f t="shared" si="49"/>
        <v>0</v>
      </c>
      <c r="P588" s="85">
        <f t="shared" si="50"/>
        <v>0</v>
      </c>
      <c r="AD588" s="22" t="str">
        <f t="shared" si="52"/>
        <v/>
      </c>
      <c r="AE588" s="16"/>
      <c r="AF588" s="34"/>
      <c r="AH588" s="22" t="str">
        <f t="shared" si="53"/>
        <v/>
      </c>
      <c r="AI588" s="16"/>
      <c r="AJ588" s="34"/>
      <c r="AK588" s="34"/>
      <c r="AL588" s="34"/>
      <c r="AM588" s="34"/>
      <c r="AN588" s="34"/>
      <c r="AO588" s="34"/>
    </row>
    <row r="589" spans="2:41" x14ac:dyDescent="0.3">
      <c r="B589" s="22" t="str">
        <f t="shared" si="51"/>
        <v/>
      </c>
      <c r="C589" s="16"/>
      <c r="D589" s="23"/>
      <c r="E589" s="23"/>
      <c r="N589" s="85">
        <f t="shared" si="48"/>
        <v>0</v>
      </c>
      <c r="O589" s="85">
        <f t="shared" si="49"/>
        <v>0</v>
      </c>
      <c r="P589" s="85">
        <f t="shared" si="50"/>
        <v>0</v>
      </c>
      <c r="AD589" s="22" t="str">
        <f t="shared" si="52"/>
        <v/>
      </c>
      <c r="AE589" s="16"/>
      <c r="AF589" s="34"/>
      <c r="AH589" s="22" t="str">
        <f t="shared" si="53"/>
        <v/>
      </c>
      <c r="AI589" s="16"/>
      <c r="AJ589" s="34"/>
      <c r="AK589" s="34"/>
      <c r="AL589" s="34"/>
      <c r="AM589" s="34"/>
      <c r="AN589" s="34"/>
      <c r="AO589" s="34"/>
    </row>
    <row r="590" spans="2:41" x14ac:dyDescent="0.3">
      <c r="B590" s="22" t="str">
        <f t="shared" si="51"/>
        <v/>
      </c>
      <c r="C590" s="16"/>
      <c r="D590" s="23"/>
      <c r="E590" s="23"/>
      <c r="N590" s="85">
        <f t="shared" ref="N590:N653" si="54">C590*E590</f>
        <v>0</v>
      </c>
      <c r="O590" s="85">
        <f t="shared" ref="O590:O653" si="55">MIN(N590,C590*ROUND($O$13,0))</f>
        <v>0</v>
      </c>
      <c r="P590" s="85">
        <f t="shared" ref="P590:P653" si="56">MIN(N590,C590*ROUND($P$13,0))</f>
        <v>0</v>
      </c>
      <c r="AD590" s="22" t="str">
        <f t="shared" si="52"/>
        <v/>
      </c>
      <c r="AE590" s="16"/>
      <c r="AF590" s="34"/>
      <c r="AH590" s="22" t="str">
        <f t="shared" si="53"/>
        <v/>
      </c>
      <c r="AI590" s="16"/>
      <c r="AJ590" s="34"/>
      <c r="AK590" s="34"/>
      <c r="AL590" s="34"/>
      <c r="AM590" s="34"/>
      <c r="AN590" s="34"/>
      <c r="AO590" s="34"/>
    </row>
    <row r="591" spans="2:41" x14ac:dyDescent="0.3">
      <c r="B591" s="22" t="str">
        <f t="shared" si="51"/>
        <v/>
      </c>
      <c r="C591" s="16"/>
      <c r="D591" s="23"/>
      <c r="E591" s="23"/>
      <c r="N591" s="85">
        <f t="shared" si="54"/>
        <v>0</v>
      </c>
      <c r="O591" s="85">
        <f t="shared" si="55"/>
        <v>0</v>
      </c>
      <c r="P591" s="85">
        <f t="shared" si="56"/>
        <v>0</v>
      </c>
      <c r="AD591" s="22" t="str">
        <f t="shared" si="52"/>
        <v/>
      </c>
      <c r="AE591" s="16"/>
      <c r="AF591" s="34"/>
      <c r="AH591" s="22" t="str">
        <f t="shared" si="53"/>
        <v/>
      </c>
      <c r="AI591" s="16"/>
      <c r="AJ591" s="34"/>
      <c r="AK591" s="34"/>
      <c r="AL591" s="34"/>
      <c r="AM591" s="34"/>
      <c r="AN591" s="34"/>
      <c r="AO591" s="34"/>
    </row>
    <row r="592" spans="2:41" x14ac:dyDescent="0.3">
      <c r="B592" s="22" t="str">
        <f t="shared" si="51"/>
        <v/>
      </c>
      <c r="C592" s="16"/>
      <c r="D592" s="23"/>
      <c r="E592" s="23"/>
      <c r="N592" s="85">
        <f t="shared" si="54"/>
        <v>0</v>
      </c>
      <c r="O592" s="85">
        <f t="shared" si="55"/>
        <v>0</v>
      </c>
      <c r="P592" s="85">
        <f t="shared" si="56"/>
        <v>0</v>
      </c>
      <c r="AD592" s="22" t="str">
        <f t="shared" si="52"/>
        <v/>
      </c>
      <c r="AE592" s="16"/>
      <c r="AF592" s="34"/>
      <c r="AH592" s="22" t="str">
        <f t="shared" si="53"/>
        <v/>
      </c>
      <c r="AI592" s="16"/>
      <c r="AJ592" s="34"/>
      <c r="AK592" s="34"/>
      <c r="AL592" s="34"/>
      <c r="AM592" s="34"/>
      <c r="AN592" s="34"/>
      <c r="AO592" s="34"/>
    </row>
    <row r="593" spans="2:41" x14ac:dyDescent="0.3">
      <c r="B593" s="22" t="str">
        <f t="shared" ref="B593:B656" si="57">IF(C593="","",B592+C593)</f>
        <v/>
      </c>
      <c r="C593" s="16"/>
      <c r="D593" s="23"/>
      <c r="E593" s="23"/>
      <c r="N593" s="85">
        <f t="shared" si="54"/>
        <v>0</v>
      </c>
      <c r="O593" s="85">
        <f t="shared" si="55"/>
        <v>0</v>
      </c>
      <c r="P593" s="85">
        <f t="shared" si="56"/>
        <v>0</v>
      </c>
      <c r="AD593" s="22" t="str">
        <f t="shared" si="52"/>
        <v/>
      </c>
      <c r="AE593" s="16"/>
      <c r="AF593" s="34"/>
      <c r="AH593" s="22" t="str">
        <f t="shared" si="53"/>
        <v/>
      </c>
      <c r="AI593" s="16"/>
      <c r="AJ593" s="34"/>
      <c r="AK593" s="34"/>
      <c r="AL593" s="34"/>
      <c r="AM593" s="34"/>
      <c r="AN593" s="34"/>
      <c r="AO593" s="34"/>
    </row>
    <row r="594" spans="2:41" x14ac:dyDescent="0.3">
      <c r="B594" s="22" t="str">
        <f t="shared" si="57"/>
        <v/>
      </c>
      <c r="C594" s="16"/>
      <c r="D594" s="23"/>
      <c r="E594" s="23"/>
      <c r="N594" s="85">
        <f t="shared" si="54"/>
        <v>0</v>
      </c>
      <c r="O594" s="85">
        <f t="shared" si="55"/>
        <v>0</v>
      </c>
      <c r="P594" s="85">
        <f t="shared" si="56"/>
        <v>0</v>
      </c>
      <c r="AD594" s="22" t="str">
        <f t="shared" si="52"/>
        <v/>
      </c>
      <c r="AE594" s="16"/>
      <c r="AF594" s="34"/>
      <c r="AH594" s="22" t="str">
        <f t="shared" si="53"/>
        <v/>
      </c>
      <c r="AI594" s="16"/>
      <c r="AJ594" s="34"/>
      <c r="AK594" s="34"/>
      <c r="AL594" s="34"/>
      <c r="AM594" s="34"/>
      <c r="AN594" s="34"/>
      <c r="AO594" s="34"/>
    </row>
    <row r="595" spans="2:41" x14ac:dyDescent="0.3">
      <c r="B595" s="22" t="str">
        <f t="shared" si="57"/>
        <v/>
      </c>
      <c r="C595" s="16"/>
      <c r="D595" s="23"/>
      <c r="E595" s="23"/>
      <c r="N595" s="85">
        <f t="shared" si="54"/>
        <v>0</v>
      </c>
      <c r="O595" s="85">
        <f t="shared" si="55"/>
        <v>0</v>
      </c>
      <c r="P595" s="85">
        <f t="shared" si="56"/>
        <v>0</v>
      </c>
      <c r="AD595" s="22" t="str">
        <f t="shared" ref="AD595:AD658" si="58">IF(AE595="","",AD594+AE595)</f>
        <v/>
      </c>
      <c r="AE595" s="16"/>
      <c r="AF595" s="34"/>
      <c r="AH595" s="22" t="str">
        <f t="shared" ref="AH595:AH658" si="59">IF(AI595="","",AH594+AI595)</f>
        <v/>
      </c>
      <c r="AI595" s="16"/>
      <c r="AJ595" s="34"/>
      <c r="AK595" s="34"/>
      <c r="AL595" s="34"/>
      <c r="AM595" s="34"/>
      <c r="AN595" s="34"/>
      <c r="AO595" s="34"/>
    </row>
    <row r="596" spans="2:41" x14ac:dyDescent="0.3">
      <c r="B596" s="22" t="str">
        <f t="shared" si="57"/>
        <v/>
      </c>
      <c r="C596" s="16"/>
      <c r="D596" s="23"/>
      <c r="E596" s="23"/>
      <c r="N596" s="85">
        <f t="shared" si="54"/>
        <v>0</v>
      </c>
      <c r="O596" s="85">
        <f t="shared" si="55"/>
        <v>0</v>
      </c>
      <c r="P596" s="85">
        <f t="shared" si="56"/>
        <v>0</v>
      </c>
      <c r="AD596" s="22" t="str">
        <f t="shared" si="58"/>
        <v/>
      </c>
      <c r="AE596" s="16"/>
      <c r="AF596" s="34"/>
      <c r="AH596" s="22" t="str">
        <f t="shared" si="59"/>
        <v/>
      </c>
      <c r="AI596" s="16"/>
      <c r="AJ596" s="34"/>
      <c r="AK596" s="34"/>
      <c r="AL596" s="34"/>
      <c r="AM596" s="34"/>
      <c r="AN596" s="34"/>
      <c r="AO596" s="34"/>
    </row>
    <row r="597" spans="2:41" x14ac:dyDescent="0.3">
      <c r="B597" s="22" t="str">
        <f t="shared" si="57"/>
        <v/>
      </c>
      <c r="C597" s="16"/>
      <c r="D597" s="23"/>
      <c r="E597" s="23"/>
      <c r="N597" s="85">
        <f t="shared" si="54"/>
        <v>0</v>
      </c>
      <c r="O597" s="85">
        <f t="shared" si="55"/>
        <v>0</v>
      </c>
      <c r="P597" s="85">
        <f t="shared" si="56"/>
        <v>0</v>
      </c>
      <c r="AD597" s="22" t="str">
        <f t="shared" si="58"/>
        <v/>
      </c>
      <c r="AE597" s="16"/>
      <c r="AF597" s="34"/>
      <c r="AH597" s="22" t="str">
        <f t="shared" si="59"/>
        <v/>
      </c>
      <c r="AI597" s="16"/>
      <c r="AJ597" s="34"/>
      <c r="AK597" s="34"/>
      <c r="AL597" s="34"/>
      <c r="AM597" s="34"/>
      <c r="AN597" s="34"/>
      <c r="AO597" s="34"/>
    </row>
    <row r="598" spans="2:41" x14ac:dyDescent="0.3">
      <c r="B598" s="22" t="str">
        <f t="shared" si="57"/>
        <v/>
      </c>
      <c r="C598" s="16"/>
      <c r="D598" s="23"/>
      <c r="E598" s="23"/>
      <c r="N598" s="85">
        <f t="shared" si="54"/>
        <v>0</v>
      </c>
      <c r="O598" s="85">
        <f t="shared" si="55"/>
        <v>0</v>
      </c>
      <c r="P598" s="85">
        <f t="shared" si="56"/>
        <v>0</v>
      </c>
      <c r="AD598" s="22" t="str">
        <f t="shared" si="58"/>
        <v/>
      </c>
      <c r="AE598" s="16"/>
      <c r="AF598" s="34"/>
      <c r="AH598" s="22" t="str">
        <f t="shared" si="59"/>
        <v/>
      </c>
      <c r="AI598" s="16"/>
      <c r="AJ598" s="34"/>
      <c r="AK598" s="34"/>
      <c r="AL598" s="34"/>
      <c r="AM598" s="34"/>
      <c r="AN598" s="34"/>
      <c r="AO598" s="34"/>
    </row>
    <row r="599" spans="2:41" x14ac:dyDescent="0.3">
      <c r="B599" s="22" t="str">
        <f t="shared" si="57"/>
        <v/>
      </c>
      <c r="C599" s="16"/>
      <c r="D599" s="23"/>
      <c r="E599" s="23"/>
      <c r="N599" s="85">
        <f t="shared" si="54"/>
        <v>0</v>
      </c>
      <c r="O599" s="85">
        <f t="shared" si="55"/>
        <v>0</v>
      </c>
      <c r="P599" s="85">
        <f t="shared" si="56"/>
        <v>0</v>
      </c>
      <c r="AD599" s="22" t="str">
        <f t="shared" si="58"/>
        <v/>
      </c>
      <c r="AE599" s="16"/>
      <c r="AF599" s="34"/>
      <c r="AH599" s="22" t="str">
        <f t="shared" si="59"/>
        <v/>
      </c>
      <c r="AI599" s="16"/>
      <c r="AJ599" s="34"/>
      <c r="AK599" s="34"/>
      <c r="AL599" s="34"/>
      <c r="AM599" s="34"/>
      <c r="AN599" s="34"/>
      <c r="AO599" s="34"/>
    </row>
    <row r="600" spans="2:41" x14ac:dyDescent="0.3">
      <c r="B600" s="22" t="str">
        <f t="shared" si="57"/>
        <v/>
      </c>
      <c r="C600" s="16"/>
      <c r="D600" s="23"/>
      <c r="E600" s="23"/>
      <c r="N600" s="85">
        <f t="shared" si="54"/>
        <v>0</v>
      </c>
      <c r="O600" s="85">
        <f t="shared" si="55"/>
        <v>0</v>
      </c>
      <c r="P600" s="85">
        <f t="shared" si="56"/>
        <v>0</v>
      </c>
      <c r="AD600" s="22" t="str">
        <f t="shared" si="58"/>
        <v/>
      </c>
      <c r="AE600" s="16"/>
      <c r="AF600" s="34"/>
      <c r="AH600" s="22" t="str">
        <f t="shared" si="59"/>
        <v/>
      </c>
      <c r="AI600" s="16"/>
      <c r="AJ600" s="34"/>
      <c r="AK600" s="34"/>
      <c r="AL600" s="34"/>
      <c r="AM600" s="34"/>
      <c r="AN600" s="34"/>
      <c r="AO600" s="34"/>
    </row>
    <row r="601" spans="2:41" x14ac:dyDescent="0.3">
      <c r="B601" s="22" t="str">
        <f t="shared" si="57"/>
        <v/>
      </c>
      <c r="C601" s="16"/>
      <c r="D601" s="23"/>
      <c r="E601" s="23"/>
      <c r="N601" s="85">
        <f t="shared" si="54"/>
        <v>0</v>
      </c>
      <c r="O601" s="85">
        <f t="shared" si="55"/>
        <v>0</v>
      </c>
      <c r="P601" s="85">
        <f t="shared" si="56"/>
        <v>0</v>
      </c>
      <c r="AD601" s="22" t="str">
        <f t="shared" si="58"/>
        <v/>
      </c>
      <c r="AE601" s="16"/>
      <c r="AF601" s="34"/>
      <c r="AH601" s="22" t="str">
        <f t="shared" si="59"/>
        <v/>
      </c>
      <c r="AI601" s="16"/>
      <c r="AJ601" s="34"/>
      <c r="AK601" s="34"/>
      <c r="AL601" s="34"/>
      <c r="AM601" s="34"/>
      <c r="AN601" s="34"/>
      <c r="AO601" s="34"/>
    </row>
    <row r="602" spans="2:41" x14ac:dyDescent="0.3">
      <c r="B602" s="22" t="str">
        <f t="shared" si="57"/>
        <v/>
      </c>
      <c r="C602" s="16"/>
      <c r="D602" s="23"/>
      <c r="E602" s="23"/>
      <c r="N602" s="85">
        <f t="shared" si="54"/>
        <v>0</v>
      </c>
      <c r="O602" s="85">
        <f t="shared" si="55"/>
        <v>0</v>
      </c>
      <c r="P602" s="85">
        <f t="shared" si="56"/>
        <v>0</v>
      </c>
      <c r="AD602" s="22" t="str">
        <f t="shared" si="58"/>
        <v/>
      </c>
      <c r="AE602" s="16"/>
      <c r="AF602" s="34"/>
      <c r="AH602" s="22" t="str">
        <f t="shared" si="59"/>
        <v/>
      </c>
      <c r="AI602" s="16"/>
      <c r="AJ602" s="34"/>
      <c r="AK602" s="34"/>
      <c r="AL602" s="34"/>
      <c r="AM602" s="34"/>
      <c r="AN602" s="34"/>
      <c r="AO602" s="34"/>
    </row>
    <row r="603" spans="2:41" x14ac:dyDescent="0.3">
      <c r="B603" s="22" t="str">
        <f t="shared" si="57"/>
        <v/>
      </c>
      <c r="C603" s="16"/>
      <c r="D603" s="23"/>
      <c r="E603" s="23"/>
      <c r="N603" s="85">
        <f t="shared" si="54"/>
        <v>0</v>
      </c>
      <c r="O603" s="85">
        <f t="shared" si="55"/>
        <v>0</v>
      </c>
      <c r="P603" s="85">
        <f t="shared" si="56"/>
        <v>0</v>
      </c>
      <c r="AD603" s="22" t="str">
        <f t="shared" si="58"/>
        <v/>
      </c>
      <c r="AE603" s="16"/>
      <c r="AF603" s="34"/>
      <c r="AH603" s="22" t="str">
        <f t="shared" si="59"/>
        <v/>
      </c>
      <c r="AI603" s="16"/>
      <c r="AJ603" s="34"/>
      <c r="AK603" s="34"/>
      <c r="AL603" s="34"/>
      <c r="AM603" s="34"/>
      <c r="AN603" s="34"/>
      <c r="AO603" s="34"/>
    </row>
    <row r="604" spans="2:41" x14ac:dyDescent="0.3">
      <c r="B604" s="22" t="str">
        <f t="shared" si="57"/>
        <v/>
      </c>
      <c r="C604" s="16"/>
      <c r="D604" s="23"/>
      <c r="E604" s="23"/>
      <c r="N604" s="85">
        <f t="shared" si="54"/>
        <v>0</v>
      </c>
      <c r="O604" s="85">
        <f t="shared" si="55"/>
        <v>0</v>
      </c>
      <c r="P604" s="85">
        <f t="shared" si="56"/>
        <v>0</v>
      </c>
      <c r="AD604" s="22" t="str">
        <f t="shared" si="58"/>
        <v/>
      </c>
      <c r="AE604" s="16"/>
      <c r="AF604" s="34"/>
      <c r="AH604" s="22" t="str">
        <f t="shared" si="59"/>
        <v/>
      </c>
      <c r="AI604" s="16"/>
      <c r="AJ604" s="34"/>
      <c r="AK604" s="34"/>
      <c r="AL604" s="34"/>
      <c r="AM604" s="34"/>
      <c r="AN604" s="34"/>
      <c r="AO604" s="34"/>
    </row>
    <row r="605" spans="2:41" x14ac:dyDescent="0.3">
      <c r="B605" s="22" t="str">
        <f t="shared" si="57"/>
        <v/>
      </c>
      <c r="C605" s="16"/>
      <c r="D605" s="23"/>
      <c r="E605" s="23"/>
      <c r="N605" s="85">
        <f t="shared" si="54"/>
        <v>0</v>
      </c>
      <c r="O605" s="85">
        <f t="shared" si="55"/>
        <v>0</v>
      </c>
      <c r="P605" s="85">
        <f t="shared" si="56"/>
        <v>0</v>
      </c>
      <c r="AD605" s="22" t="str">
        <f t="shared" si="58"/>
        <v/>
      </c>
      <c r="AE605" s="16"/>
      <c r="AF605" s="34"/>
      <c r="AH605" s="22" t="str">
        <f t="shared" si="59"/>
        <v/>
      </c>
      <c r="AI605" s="16"/>
      <c r="AJ605" s="34"/>
      <c r="AK605" s="34"/>
      <c r="AL605" s="34"/>
      <c r="AM605" s="34"/>
      <c r="AN605" s="34"/>
      <c r="AO605" s="34"/>
    </row>
    <row r="606" spans="2:41" x14ac:dyDescent="0.3">
      <c r="B606" s="22" t="str">
        <f t="shared" si="57"/>
        <v/>
      </c>
      <c r="C606" s="16"/>
      <c r="D606" s="23"/>
      <c r="E606" s="23"/>
      <c r="N606" s="85">
        <f t="shared" si="54"/>
        <v>0</v>
      </c>
      <c r="O606" s="85">
        <f t="shared" si="55"/>
        <v>0</v>
      </c>
      <c r="P606" s="85">
        <f t="shared" si="56"/>
        <v>0</v>
      </c>
      <c r="AD606" s="22" t="str">
        <f t="shared" si="58"/>
        <v/>
      </c>
      <c r="AE606" s="16"/>
      <c r="AF606" s="34"/>
      <c r="AH606" s="22" t="str">
        <f t="shared" si="59"/>
        <v/>
      </c>
      <c r="AI606" s="16"/>
      <c r="AJ606" s="34"/>
      <c r="AK606" s="34"/>
      <c r="AL606" s="34"/>
      <c r="AM606" s="34"/>
      <c r="AN606" s="34"/>
      <c r="AO606" s="34"/>
    </row>
    <row r="607" spans="2:41" x14ac:dyDescent="0.3">
      <c r="B607" s="22" t="str">
        <f t="shared" si="57"/>
        <v/>
      </c>
      <c r="C607" s="16"/>
      <c r="D607" s="23"/>
      <c r="E607" s="23"/>
      <c r="N607" s="85">
        <f t="shared" si="54"/>
        <v>0</v>
      </c>
      <c r="O607" s="85">
        <f t="shared" si="55"/>
        <v>0</v>
      </c>
      <c r="P607" s="85">
        <f t="shared" si="56"/>
        <v>0</v>
      </c>
      <c r="AD607" s="22" t="str">
        <f t="shared" si="58"/>
        <v/>
      </c>
      <c r="AE607" s="16"/>
      <c r="AF607" s="34"/>
      <c r="AH607" s="22" t="str">
        <f t="shared" si="59"/>
        <v/>
      </c>
      <c r="AI607" s="16"/>
      <c r="AJ607" s="34"/>
      <c r="AK607" s="34"/>
      <c r="AL607" s="34"/>
      <c r="AM607" s="34"/>
      <c r="AN607" s="34"/>
      <c r="AO607" s="34"/>
    </row>
    <row r="608" spans="2:41" x14ac:dyDescent="0.3">
      <c r="B608" s="22" t="str">
        <f t="shared" si="57"/>
        <v/>
      </c>
      <c r="C608" s="16"/>
      <c r="D608" s="23"/>
      <c r="E608" s="23"/>
      <c r="N608" s="85">
        <f t="shared" si="54"/>
        <v>0</v>
      </c>
      <c r="O608" s="85">
        <f t="shared" si="55"/>
        <v>0</v>
      </c>
      <c r="P608" s="85">
        <f t="shared" si="56"/>
        <v>0</v>
      </c>
      <c r="AD608" s="22" t="str">
        <f t="shared" si="58"/>
        <v/>
      </c>
      <c r="AE608" s="16"/>
      <c r="AF608" s="34"/>
      <c r="AH608" s="22" t="str">
        <f t="shared" si="59"/>
        <v/>
      </c>
      <c r="AI608" s="16"/>
      <c r="AJ608" s="34"/>
      <c r="AK608" s="34"/>
      <c r="AL608" s="34"/>
      <c r="AM608" s="34"/>
      <c r="AN608" s="34"/>
      <c r="AO608" s="34"/>
    </row>
    <row r="609" spans="2:41" x14ac:dyDescent="0.3">
      <c r="B609" s="22" t="str">
        <f t="shared" si="57"/>
        <v/>
      </c>
      <c r="C609" s="16"/>
      <c r="D609" s="23"/>
      <c r="E609" s="23"/>
      <c r="N609" s="85">
        <f t="shared" si="54"/>
        <v>0</v>
      </c>
      <c r="O609" s="85">
        <f t="shared" si="55"/>
        <v>0</v>
      </c>
      <c r="P609" s="85">
        <f t="shared" si="56"/>
        <v>0</v>
      </c>
      <c r="AD609" s="22" t="str">
        <f t="shared" si="58"/>
        <v/>
      </c>
      <c r="AE609" s="16"/>
      <c r="AF609" s="34"/>
      <c r="AH609" s="22" t="str">
        <f t="shared" si="59"/>
        <v/>
      </c>
      <c r="AI609" s="16"/>
      <c r="AJ609" s="34"/>
      <c r="AK609" s="34"/>
      <c r="AL609" s="34"/>
      <c r="AM609" s="34"/>
      <c r="AN609" s="34"/>
      <c r="AO609" s="34"/>
    </row>
    <row r="610" spans="2:41" x14ac:dyDescent="0.3">
      <c r="B610" s="22" t="str">
        <f t="shared" si="57"/>
        <v/>
      </c>
      <c r="C610" s="16"/>
      <c r="D610" s="23"/>
      <c r="E610" s="23"/>
      <c r="N610" s="85">
        <f t="shared" si="54"/>
        <v>0</v>
      </c>
      <c r="O610" s="85">
        <f t="shared" si="55"/>
        <v>0</v>
      </c>
      <c r="P610" s="85">
        <f t="shared" si="56"/>
        <v>0</v>
      </c>
      <c r="AD610" s="22" t="str">
        <f t="shared" si="58"/>
        <v/>
      </c>
      <c r="AE610" s="16"/>
      <c r="AF610" s="34"/>
      <c r="AH610" s="22" t="str">
        <f t="shared" si="59"/>
        <v/>
      </c>
      <c r="AI610" s="16"/>
      <c r="AJ610" s="34"/>
      <c r="AK610" s="34"/>
      <c r="AL610" s="34"/>
      <c r="AM610" s="34"/>
      <c r="AN610" s="34"/>
      <c r="AO610" s="34"/>
    </row>
    <row r="611" spans="2:41" x14ac:dyDescent="0.3">
      <c r="B611" s="22" t="str">
        <f t="shared" si="57"/>
        <v/>
      </c>
      <c r="C611" s="16"/>
      <c r="D611" s="23"/>
      <c r="E611" s="23"/>
      <c r="N611" s="85">
        <f t="shared" si="54"/>
        <v>0</v>
      </c>
      <c r="O611" s="85">
        <f t="shared" si="55"/>
        <v>0</v>
      </c>
      <c r="P611" s="85">
        <f t="shared" si="56"/>
        <v>0</v>
      </c>
      <c r="AD611" s="22" t="str">
        <f t="shared" si="58"/>
        <v/>
      </c>
      <c r="AE611" s="16"/>
      <c r="AF611" s="34"/>
      <c r="AH611" s="22" t="str">
        <f t="shared" si="59"/>
        <v/>
      </c>
      <c r="AI611" s="16"/>
      <c r="AJ611" s="34"/>
      <c r="AK611" s="34"/>
      <c r="AL611" s="34"/>
      <c r="AM611" s="34"/>
      <c r="AN611" s="34"/>
      <c r="AO611" s="34"/>
    </row>
    <row r="612" spans="2:41" x14ac:dyDescent="0.3">
      <c r="B612" s="22" t="str">
        <f t="shared" si="57"/>
        <v/>
      </c>
      <c r="C612" s="16"/>
      <c r="D612" s="23"/>
      <c r="E612" s="23"/>
      <c r="N612" s="85">
        <f t="shared" si="54"/>
        <v>0</v>
      </c>
      <c r="O612" s="85">
        <f t="shared" si="55"/>
        <v>0</v>
      </c>
      <c r="P612" s="85">
        <f t="shared" si="56"/>
        <v>0</v>
      </c>
      <c r="AD612" s="22" t="str">
        <f t="shared" si="58"/>
        <v/>
      </c>
      <c r="AE612" s="16"/>
      <c r="AF612" s="34"/>
      <c r="AH612" s="22" t="str">
        <f t="shared" si="59"/>
        <v/>
      </c>
      <c r="AI612" s="16"/>
      <c r="AJ612" s="34"/>
      <c r="AK612" s="34"/>
      <c r="AL612" s="34"/>
      <c r="AM612" s="34"/>
      <c r="AN612" s="34"/>
      <c r="AO612" s="34"/>
    </row>
    <row r="613" spans="2:41" x14ac:dyDescent="0.3">
      <c r="B613" s="22" t="str">
        <f t="shared" si="57"/>
        <v/>
      </c>
      <c r="C613" s="16"/>
      <c r="D613" s="23"/>
      <c r="E613" s="23"/>
      <c r="N613" s="85">
        <f t="shared" si="54"/>
        <v>0</v>
      </c>
      <c r="O613" s="85">
        <f t="shared" si="55"/>
        <v>0</v>
      </c>
      <c r="P613" s="85">
        <f t="shared" si="56"/>
        <v>0</v>
      </c>
      <c r="AD613" s="22" t="str">
        <f t="shared" si="58"/>
        <v/>
      </c>
      <c r="AE613" s="16"/>
      <c r="AF613" s="34"/>
      <c r="AH613" s="22" t="str">
        <f t="shared" si="59"/>
        <v/>
      </c>
      <c r="AI613" s="16"/>
      <c r="AJ613" s="34"/>
      <c r="AK613" s="34"/>
      <c r="AL613" s="34"/>
      <c r="AM613" s="34"/>
      <c r="AN613" s="34"/>
      <c r="AO613" s="34"/>
    </row>
    <row r="614" spans="2:41" x14ac:dyDescent="0.3">
      <c r="B614" s="22" t="str">
        <f t="shared" si="57"/>
        <v/>
      </c>
      <c r="C614" s="16"/>
      <c r="D614" s="23"/>
      <c r="E614" s="23"/>
      <c r="N614" s="85">
        <f t="shared" si="54"/>
        <v>0</v>
      </c>
      <c r="O614" s="85">
        <f t="shared" si="55"/>
        <v>0</v>
      </c>
      <c r="P614" s="85">
        <f t="shared" si="56"/>
        <v>0</v>
      </c>
      <c r="AD614" s="22" t="str">
        <f t="shared" si="58"/>
        <v/>
      </c>
      <c r="AE614" s="16"/>
      <c r="AF614" s="34"/>
      <c r="AH614" s="22" t="str">
        <f t="shared" si="59"/>
        <v/>
      </c>
      <c r="AI614" s="16"/>
      <c r="AJ614" s="34"/>
      <c r="AK614" s="34"/>
      <c r="AL614" s="34"/>
      <c r="AM614" s="34"/>
      <c r="AN614" s="34"/>
      <c r="AO614" s="34"/>
    </row>
    <row r="615" spans="2:41" x14ac:dyDescent="0.3">
      <c r="B615" s="22" t="str">
        <f t="shared" si="57"/>
        <v/>
      </c>
      <c r="C615" s="16"/>
      <c r="D615" s="23"/>
      <c r="E615" s="23"/>
      <c r="N615" s="85">
        <f t="shared" si="54"/>
        <v>0</v>
      </c>
      <c r="O615" s="85">
        <f t="shared" si="55"/>
        <v>0</v>
      </c>
      <c r="P615" s="85">
        <f t="shared" si="56"/>
        <v>0</v>
      </c>
      <c r="AD615" s="22" t="str">
        <f t="shared" si="58"/>
        <v/>
      </c>
      <c r="AE615" s="16"/>
      <c r="AF615" s="34"/>
      <c r="AH615" s="22" t="str">
        <f t="shared" si="59"/>
        <v/>
      </c>
      <c r="AI615" s="16"/>
      <c r="AJ615" s="34"/>
      <c r="AK615" s="34"/>
      <c r="AL615" s="34"/>
      <c r="AM615" s="34"/>
      <c r="AN615" s="34"/>
      <c r="AO615" s="34"/>
    </row>
    <row r="616" spans="2:41" x14ac:dyDescent="0.3">
      <c r="B616" s="22" t="str">
        <f t="shared" si="57"/>
        <v/>
      </c>
      <c r="C616" s="16"/>
      <c r="D616" s="23"/>
      <c r="E616" s="23"/>
      <c r="N616" s="85">
        <f t="shared" si="54"/>
        <v>0</v>
      </c>
      <c r="O616" s="85">
        <f t="shared" si="55"/>
        <v>0</v>
      </c>
      <c r="P616" s="85">
        <f t="shared" si="56"/>
        <v>0</v>
      </c>
      <c r="AD616" s="22" t="str">
        <f t="shared" si="58"/>
        <v/>
      </c>
      <c r="AE616" s="16"/>
      <c r="AF616" s="34"/>
      <c r="AH616" s="22" t="str">
        <f t="shared" si="59"/>
        <v/>
      </c>
      <c r="AI616" s="16"/>
      <c r="AJ616" s="34"/>
      <c r="AK616" s="34"/>
      <c r="AL616" s="34"/>
      <c r="AM616" s="34"/>
      <c r="AN616" s="34"/>
      <c r="AO616" s="34"/>
    </row>
    <row r="617" spans="2:41" x14ac:dyDescent="0.3">
      <c r="B617" s="22" t="str">
        <f t="shared" si="57"/>
        <v/>
      </c>
      <c r="C617" s="16"/>
      <c r="D617" s="23"/>
      <c r="E617" s="23"/>
      <c r="N617" s="85">
        <f t="shared" si="54"/>
        <v>0</v>
      </c>
      <c r="O617" s="85">
        <f t="shared" si="55"/>
        <v>0</v>
      </c>
      <c r="P617" s="85">
        <f t="shared" si="56"/>
        <v>0</v>
      </c>
      <c r="AD617" s="22" t="str">
        <f t="shared" si="58"/>
        <v/>
      </c>
      <c r="AE617" s="16"/>
      <c r="AF617" s="34"/>
      <c r="AH617" s="22" t="str">
        <f t="shared" si="59"/>
        <v/>
      </c>
      <c r="AI617" s="16"/>
      <c r="AJ617" s="34"/>
      <c r="AK617" s="34"/>
      <c r="AL617" s="34"/>
      <c r="AM617" s="34"/>
      <c r="AN617" s="34"/>
      <c r="AO617" s="34"/>
    </row>
    <row r="618" spans="2:41" x14ac:dyDescent="0.3">
      <c r="B618" s="22" t="str">
        <f t="shared" si="57"/>
        <v/>
      </c>
      <c r="C618" s="16"/>
      <c r="D618" s="23"/>
      <c r="E618" s="23"/>
      <c r="N618" s="85">
        <f t="shared" si="54"/>
        <v>0</v>
      </c>
      <c r="O618" s="85">
        <f t="shared" si="55"/>
        <v>0</v>
      </c>
      <c r="P618" s="85">
        <f t="shared" si="56"/>
        <v>0</v>
      </c>
      <c r="AD618" s="22" t="str">
        <f t="shared" si="58"/>
        <v/>
      </c>
      <c r="AE618" s="16"/>
      <c r="AF618" s="34"/>
      <c r="AH618" s="22" t="str">
        <f t="shared" si="59"/>
        <v/>
      </c>
      <c r="AI618" s="16"/>
      <c r="AJ618" s="34"/>
      <c r="AK618" s="34"/>
      <c r="AL618" s="34"/>
      <c r="AM618" s="34"/>
      <c r="AN618" s="34"/>
      <c r="AO618" s="34"/>
    </row>
    <row r="619" spans="2:41" x14ac:dyDescent="0.3">
      <c r="B619" s="22" t="str">
        <f t="shared" si="57"/>
        <v/>
      </c>
      <c r="C619" s="16"/>
      <c r="D619" s="23"/>
      <c r="E619" s="23"/>
      <c r="N619" s="85">
        <f t="shared" si="54"/>
        <v>0</v>
      </c>
      <c r="O619" s="85">
        <f t="shared" si="55"/>
        <v>0</v>
      </c>
      <c r="P619" s="85">
        <f t="shared" si="56"/>
        <v>0</v>
      </c>
      <c r="AD619" s="22" t="str">
        <f t="shared" si="58"/>
        <v/>
      </c>
      <c r="AE619" s="16"/>
      <c r="AF619" s="34"/>
      <c r="AH619" s="22" t="str">
        <f t="shared" si="59"/>
        <v/>
      </c>
      <c r="AI619" s="16"/>
      <c r="AJ619" s="34"/>
      <c r="AK619" s="34"/>
      <c r="AL619" s="34"/>
      <c r="AM619" s="34"/>
      <c r="AN619" s="34"/>
      <c r="AO619" s="34"/>
    </row>
    <row r="620" spans="2:41" x14ac:dyDescent="0.3">
      <c r="B620" s="22" t="str">
        <f t="shared" si="57"/>
        <v/>
      </c>
      <c r="C620" s="16"/>
      <c r="D620" s="23"/>
      <c r="E620" s="23"/>
      <c r="N620" s="85">
        <f t="shared" si="54"/>
        <v>0</v>
      </c>
      <c r="O620" s="85">
        <f t="shared" si="55"/>
        <v>0</v>
      </c>
      <c r="P620" s="85">
        <f t="shared" si="56"/>
        <v>0</v>
      </c>
      <c r="AD620" s="22" t="str">
        <f t="shared" si="58"/>
        <v/>
      </c>
      <c r="AE620" s="16"/>
      <c r="AF620" s="34"/>
      <c r="AH620" s="22" t="str">
        <f t="shared" si="59"/>
        <v/>
      </c>
      <c r="AI620" s="16"/>
      <c r="AJ620" s="34"/>
      <c r="AK620" s="34"/>
      <c r="AL620" s="34"/>
      <c r="AM620" s="34"/>
      <c r="AN620" s="34"/>
      <c r="AO620" s="34"/>
    </row>
    <row r="621" spans="2:41" x14ac:dyDescent="0.3">
      <c r="B621" s="22" t="str">
        <f t="shared" si="57"/>
        <v/>
      </c>
      <c r="C621" s="16"/>
      <c r="D621" s="23"/>
      <c r="E621" s="23"/>
      <c r="N621" s="85">
        <f t="shared" si="54"/>
        <v>0</v>
      </c>
      <c r="O621" s="85">
        <f t="shared" si="55"/>
        <v>0</v>
      </c>
      <c r="P621" s="85">
        <f t="shared" si="56"/>
        <v>0</v>
      </c>
      <c r="AD621" s="22" t="str">
        <f t="shared" si="58"/>
        <v/>
      </c>
      <c r="AE621" s="16"/>
      <c r="AF621" s="34"/>
      <c r="AH621" s="22" t="str">
        <f t="shared" si="59"/>
        <v/>
      </c>
      <c r="AI621" s="16"/>
      <c r="AJ621" s="34"/>
      <c r="AK621" s="34"/>
      <c r="AL621" s="34"/>
      <c r="AM621" s="34"/>
      <c r="AN621" s="34"/>
      <c r="AO621" s="34"/>
    </row>
    <row r="622" spans="2:41" x14ac:dyDescent="0.3">
      <c r="B622" s="22" t="str">
        <f t="shared" si="57"/>
        <v/>
      </c>
      <c r="C622" s="16"/>
      <c r="D622" s="23"/>
      <c r="E622" s="23"/>
      <c r="N622" s="85">
        <f t="shared" si="54"/>
        <v>0</v>
      </c>
      <c r="O622" s="85">
        <f t="shared" si="55"/>
        <v>0</v>
      </c>
      <c r="P622" s="85">
        <f t="shared" si="56"/>
        <v>0</v>
      </c>
      <c r="AD622" s="22" t="str">
        <f t="shared" si="58"/>
        <v/>
      </c>
      <c r="AE622" s="16"/>
      <c r="AF622" s="34"/>
      <c r="AH622" s="22" t="str">
        <f t="shared" si="59"/>
        <v/>
      </c>
      <c r="AI622" s="16"/>
      <c r="AJ622" s="34"/>
      <c r="AK622" s="34"/>
      <c r="AL622" s="34"/>
      <c r="AM622" s="34"/>
      <c r="AN622" s="34"/>
      <c r="AO622" s="34"/>
    </row>
    <row r="623" spans="2:41" x14ac:dyDescent="0.3">
      <c r="B623" s="22" t="str">
        <f t="shared" si="57"/>
        <v/>
      </c>
      <c r="C623" s="16"/>
      <c r="D623" s="23"/>
      <c r="E623" s="23"/>
      <c r="N623" s="85">
        <f t="shared" si="54"/>
        <v>0</v>
      </c>
      <c r="O623" s="85">
        <f t="shared" si="55"/>
        <v>0</v>
      </c>
      <c r="P623" s="85">
        <f t="shared" si="56"/>
        <v>0</v>
      </c>
      <c r="AD623" s="22" t="str">
        <f t="shared" si="58"/>
        <v/>
      </c>
      <c r="AE623" s="16"/>
      <c r="AF623" s="34"/>
      <c r="AH623" s="22" t="str">
        <f t="shared" si="59"/>
        <v/>
      </c>
      <c r="AI623" s="16"/>
      <c r="AJ623" s="34"/>
      <c r="AK623" s="34"/>
      <c r="AL623" s="34"/>
      <c r="AM623" s="34"/>
      <c r="AN623" s="34"/>
      <c r="AO623" s="34"/>
    </row>
    <row r="624" spans="2:41" x14ac:dyDescent="0.3">
      <c r="B624" s="22" t="str">
        <f t="shared" si="57"/>
        <v/>
      </c>
      <c r="C624" s="16"/>
      <c r="D624" s="23"/>
      <c r="E624" s="23"/>
      <c r="N624" s="85">
        <f t="shared" si="54"/>
        <v>0</v>
      </c>
      <c r="O624" s="85">
        <f t="shared" si="55"/>
        <v>0</v>
      </c>
      <c r="P624" s="85">
        <f t="shared" si="56"/>
        <v>0</v>
      </c>
      <c r="AD624" s="22" t="str">
        <f t="shared" si="58"/>
        <v/>
      </c>
      <c r="AE624" s="16"/>
      <c r="AF624" s="34"/>
      <c r="AH624" s="22" t="str">
        <f t="shared" si="59"/>
        <v/>
      </c>
      <c r="AI624" s="16"/>
      <c r="AJ624" s="34"/>
      <c r="AK624" s="34"/>
      <c r="AL624" s="34"/>
      <c r="AM624" s="34"/>
      <c r="AN624" s="34"/>
      <c r="AO624" s="34"/>
    </row>
    <row r="625" spans="2:41" x14ac:dyDescent="0.3">
      <c r="B625" s="22" t="str">
        <f t="shared" si="57"/>
        <v/>
      </c>
      <c r="C625" s="16"/>
      <c r="D625" s="23"/>
      <c r="E625" s="23"/>
      <c r="N625" s="85">
        <f t="shared" si="54"/>
        <v>0</v>
      </c>
      <c r="O625" s="85">
        <f t="shared" si="55"/>
        <v>0</v>
      </c>
      <c r="P625" s="85">
        <f t="shared" si="56"/>
        <v>0</v>
      </c>
      <c r="AD625" s="22" t="str">
        <f t="shared" si="58"/>
        <v/>
      </c>
      <c r="AE625" s="16"/>
      <c r="AF625" s="34"/>
      <c r="AH625" s="22" t="str">
        <f t="shared" si="59"/>
        <v/>
      </c>
      <c r="AI625" s="16"/>
      <c r="AJ625" s="34"/>
      <c r="AK625" s="34"/>
      <c r="AL625" s="34"/>
      <c r="AM625" s="34"/>
      <c r="AN625" s="34"/>
      <c r="AO625" s="34"/>
    </row>
    <row r="626" spans="2:41" x14ac:dyDescent="0.3">
      <c r="B626" s="22" t="str">
        <f t="shared" si="57"/>
        <v/>
      </c>
      <c r="C626" s="16"/>
      <c r="D626" s="23"/>
      <c r="E626" s="23"/>
      <c r="N626" s="85">
        <f t="shared" si="54"/>
        <v>0</v>
      </c>
      <c r="O626" s="85">
        <f t="shared" si="55"/>
        <v>0</v>
      </c>
      <c r="P626" s="85">
        <f t="shared" si="56"/>
        <v>0</v>
      </c>
      <c r="AD626" s="22" t="str">
        <f t="shared" si="58"/>
        <v/>
      </c>
      <c r="AE626" s="16"/>
      <c r="AF626" s="34"/>
      <c r="AH626" s="22" t="str">
        <f t="shared" si="59"/>
        <v/>
      </c>
      <c r="AI626" s="16"/>
      <c r="AJ626" s="34"/>
      <c r="AK626" s="34"/>
      <c r="AL626" s="34"/>
      <c r="AM626" s="34"/>
      <c r="AN626" s="34"/>
      <c r="AO626" s="34"/>
    </row>
    <row r="627" spans="2:41" x14ac:dyDescent="0.3">
      <c r="B627" s="22" t="str">
        <f t="shared" si="57"/>
        <v/>
      </c>
      <c r="C627" s="16"/>
      <c r="D627" s="23"/>
      <c r="E627" s="23"/>
      <c r="N627" s="85">
        <f t="shared" si="54"/>
        <v>0</v>
      </c>
      <c r="O627" s="85">
        <f t="shared" si="55"/>
        <v>0</v>
      </c>
      <c r="P627" s="85">
        <f t="shared" si="56"/>
        <v>0</v>
      </c>
      <c r="AD627" s="22" t="str">
        <f t="shared" si="58"/>
        <v/>
      </c>
      <c r="AE627" s="16"/>
      <c r="AF627" s="34"/>
      <c r="AH627" s="22" t="str">
        <f t="shared" si="59"/>
        <v/>
      </c>
      <c r="AI627" s="16"/>
      <c r="AJ627" s="34"/>
      <c r="AK627" s="34"/>
      <c r="AL627" s="34"/>
      <c r="AM627" s="34"/>
      <c r="AN627" s="34"/>
      <c r="AO627" s="34"/>
    </row>
    <row r="628" spans="2:41" x14ac:dyDescent="0.3">
      <c r="B628" s="22" t="str">
        <f t="shared" si="57"/>
        <v/>
      </c>
      <c r="C628" s="16"/>
      <c r="D628" s="23"/>
      <c r="E628" s="23"/>
      <c r="N628" s="85">
        <f t="shared" si="54"/>
        <v>0</v>
      </c>
      <c r="O628" s="85">
        <f t="shared" si="55"/>
        <v>0</v>
      </c>
      <c r="P628" s="85">
        <f t="shared" si="56"/>
        <v>0</v>
      </c>
      <c r="AD628" s="22" t="str">
        <f t="shared" si="58"/>
        <v/>
      </c>
      <c r="AE628" s="16"/>
      <c r="AF628" s="34"/>
      <c r="AH628" s="22" t="str">
        <f t="shared" si="59"/>
        <v/>
      </c>
      <c r="AI628" s="16"/>
      <c r="AJ628" s="34"/>
      <c r="AK628" s="34"/>
      <c r="AL628" s="34"/>
      <c r="AM628" s="34"/>
      <c r="AN628" s="34"/>
      <c r="AO628" s="34"/>
    </row>
    <row r="629" spans="2:41" x14ac:dyDescent="0.3">
      <c r="B629" s="22" t="str">
        <f t="shared" si="57"/>
        <v/>
      </c>
      <c r="C629" s="16"/>
      <c r="D629" s="23"/>
      <c r="E629" s="23"/>
      <c r="N629" s="85">
        <f t="shared" si="54"/>
        <v>0</v>
      </c>
      <c r="O629" s="85">
        <f t="shared" si="55"/>
        <v>0</v>
      </c>
      <c r="P629" s="85">
        <f t="shared" si="56"/>
        <v>0</v>
      </c>
      <c r="AD629" s="22" t="str">
        <f t="shared" si="58"/>
        <v/>
      </c>
      <c r="AE629" s="16"/>
      <c r="AF629" s="34"/>
      <c r="AH629" s="22" t="str">
        <f t="shared" si="59"/>
        <v/>
      </c>
      <c r="AI629" s="16"/>
      <c r="AJ629" s="34"/>
      <c r="AK629" s="34"/>
      <c r="AL629" s="34"/>
      <c r="AM629" s="34"/>
      <c r="AN629" s="34"/>
      <c r="AO629" s="34"/>
    </row>
    <row r="630" spans="2:41" x14ac:dyDescent="0.3">
      <c r="B630" s="22" t="str">
        <f t="shared" si="57"/>
        <v/>
      </c>
      <c r="C630" s="16"/>
      <c r="D630" s="23"/>
      <c r="E630" s="23"/>
      <c r="N630" s="85">
        <f t="shared" si="54"/>
        <v>0</v>
      </c>
      <c r="O630" s="85">
        <f t="shared" si="55"/>
        <v>0</v>
      </c>
      <c r="P630" s="85">
        <f t="shared" si="56"/>
        <v>0</v>
      </c>
      <c r="AD630" s="22" t="str">
        <f t="shared" si="58"/>
        <v/>
      </c>
      <c r="AE630" s="16"/>
      <c r="AF630" s="34"/>
      <c r="AH630" s="22" t="str">
        <f t="shared" si="59"/>
        <v/>
      </c>
      <c r="AI630" s="16"/>
      <c r="AJ630" s="34"/>
      <c r="AK630" s="34"/>
      <c r="AL630" s="34"/>
      <c r="AM630" s="34"/>
      <c r="AN630" s="34"/>
      <c r="AO630" s="34"/>
    </row>
    <row r="631" spans="2:41" x14ac:dyDescent="0.3">
      <c r="B631" s="22" t="str">
        <f t="shared" si="57"/>
        <v/>
      </c>
      <c r="C631" s="16"/>
      <c r="D631" s="23"/>
      <c r="E631" s="23"/>
      <c r="N631" s="85">
        <f t="shared" si="54"/>
        <v>0</v>
      </c>
      <c r="O631" s="85">
        <f t="shared" si="55"/>
        <v>0</v>
      </c>
      <c r="P631" s="85">
        <f t="shared" si="56"/>
        <v>0</v>
      </c>
      <c r="AD631" s="22" t="str">
        <f t="shared" si="58"/>
        <v/>
      </c>
      <c r="AE631" s="16"/>
      <c r="AF631" s="34"/>
      <c r="AH631" s="22" t="str">
        <f t="shared" si="59"/>
        <v/>
      </c>
      <c r="AI631" s="16"/>
      <c r="AJ631" s="34"/>
      <c r="AK631" s="34"/>
      <c r="AL631" s="34"/>
      <c r="AM631" s="34"/>
      <c r="AN631" s="34"/>
      <c r="AO631" s="34"/>
    </row>
    <row r="632" spans="2:41" x14ac:dyDescent="0.3">
      <c r="B632" s="22" t="str">
        <f t="shared" si="57"/>
        <v/>
      </c>
      <c r="C632" s="16"/>
      <c r="D632" s="23"/>
      <c r="E632" s="23"/>
      <c r="N632" s="85">
        <f t="shared" si="54"/>
        <v>0</v>
      </c>
      <c r="O632" s="85">
        <f t="shared" si="55"/>
        <v>0</v>
      </c>
      <c r="P632" s="85">
        <f t="shared" si="56"/>
        <v>0</v>
      </c>
      <c r="AD632" s="22" t="str">
        <f t="shared" si="58"/>
        <v/>
      </c>
      <c r="AE632" s="16"/>
      <c r="AF632" s="34"/>
      <c r="AH632" s="22" t="str">
        <f t="shared" si="59"/>
        <v/>
      </c>
      <c r="AI632" s="16"/>
      <c r="AJ632" s="34"/>
      <c r="AK632" s="34"/>
      <c r="AL632" s="34"/>
      <c r="AM632" s="34"/>
      <c r="AN632" s="34"/>
      <c r="AO632" s="34"/>
    </row>
    <row r="633" spans="2:41" x14ac:dyDescent="0.3">
      <c r="B633" s="22" t="str">
        <f t="shared" si="57"/>
        <v/>
      </c>
      <c r="C633" s="16"/>
      <c r="D633" s="23"/>
      <c r="E633" s="23"/>
      <c r="N633" s="85">
        <f t="shared" si="54"/>
        <v>0</v>
      </c>
      <c r="O633" s="85">
        <f t="shared" si="55"/>
        <v>0</v>
      </c>
      <c r="P633" s="85">
        <f t="shared" si="56"/>
        <v>0</v>
      </c>
      <c r="AD633" s="22" t="str">
        <f t="shared" si="58"/>
        <v/>
      </c>
      <c r="AE633" s="16"/>
      <c r="AF633" s="34"/>
      <c r="AH633" s="22" t="str">
        <f t="shared" si="59"/>
        <v/>
      </c>
      <c r="AI633" s="16"/>
      <c r="AJ633" s="34"/>
      <c r="AK633" s="34"/>
      <c r="AL633" s="34"/>
      <c r="AM633" s="34"/>
      <c r="AN633" s="34"/>
      <c r="AO633" s="34"/>
    </row>
    <row r="634" spans="2:41" x14ac:dyDescent="0.3">
      <c r="B634" s="22" t="str">
        <f t="shared" si="57"/>
        <v/>
      </c>
      <c r="C634" s="16"/>
      <c r="D634" s="23"/>
      <c r="E634" s="23"/>
      <c r="N634" s="85">
        <f t="shared" si="54"/>
        <v>0</v>
      </c>
      <c r="O634" s="85">
        <f t="shared" si="55"/>
        <v>0</v>
      </c>
      <c r="P634" s="85">
        <f t="shared" si="56"/>
        <v>0</v>
      </c>
      <c r="AD634" s="22" t="str">
        <f t="shared" si="58"/>
        <v/>
      </c>
      <c r="AE634" s="16"/>
      <c r="AF634" s="34"/>
      <c r="AH634" s="22" t="str">
        <f t="shared" si="59"/>
        <v/>
      </c>
      <c r="AI634" s="16"/>
      <c r="AJ634" s="34"/>
      <c r="AK634" s="34"/>
      <c r="AL634" s="34"/>
      <c r="AM634" s="34"/>
      <c r="AN634" s="34"/>
      <c r="AO634" s="34"/>
    </row>
    <row r="635" spans="2:41" x14ac:dyDescent="0.3">
      <c r="B635" s="22" t="str">
        <f t="shared" si="57"/>
        <v/>
      </c>
      <c r="C635" s="16"/>
      <c r="D635" s="23"/>
      <c r="E635" s="23"/>
      <c r="N635" s="85">
        <f t="shared" si="54"/>
        <v>0</v>
      </c>
      <c r="O635" s="85">
        <f t="shared" si="55"/>
        <v>0</v>
      </c>
      <c r="P635" s="85">
        <f t="shared" si="56"/>
        <v>0</v>
      </c>
      <c r="AD635" s="22" t="str">
        <f t="shared" si="58"/>
        <v/>
      </c>
      <c r="AE635" s="16"/>
      <c r="AF635" s="34"/>
      <c r="AH635" s="22" t="str">
        <f t="shared" si="59"/>
        <v/>
      </c>
      <c r="AI635" s="16"/>
      <c r="AJ635" s="34"/>
      <c r="AK635" s="34"/>
      <c r="AL635" s="34"/>
      <c r="AM635" s="34"/>
      <c r="AN635" s="34"/>
      <c r="AO635" s="34"/>
    </row>
    <row r="636" spans="2:41" x14ac:dyDescent="0.3">
      <c r="B636" s="22" t="str">
        <f t="shared" si="57"/>
        <v/>
      </c>
      <c r="C636" s="16"/>
      <c r="D636" s="23"/>
      <c r="E636" s="23"/>
      <c r="N636" s="85">
        <f t="shared" si="54"/>
        <v>0</v>
      </c>
      <c r="O636" s="85">
        <f t="shared" si="55"/>
        <v>0</v>
      </c>
      <c r="P636" s="85">
        <f t="shared" si="56"/>
        <v>0</v>
      </c>
      <c r="AD636" s="22" t="str">
        <f t="shared" si="58"/>
        <v/>
      </c>
      <c r="AE636" s="16"/>
      <c r="AF636" s="34"/>
      <c r="AH636" s="22" t="str">
        <f t="shared" si="59"/>
        <v/>
      </c>
      <c r="AI636" s="16"/>
      <c r="AJ636" s="34"/>
      <c r="AK636" s="34"/>
      <c r="AL636" s="34"/>
      <c r="AM636" s="34"/>
      <c r="AN636" s="34"/>
      <c r="AO636" s="34"/>
    </row>
    <row r="637" spans="2:41" x14ac:dyDescent="0.3">
      <c r="B637" s="22" t="str">
        <f t="shared" si="57"/>
        <v/>
      </c>
      <c r="C637" s="16"/>
      <c r="D637" s="23"/>
      <c r="E637" s="23"/>
      <c r="N637" s="85">
        <f t="shared" si="54"/>
        <v>0</v>
      </c>
      <c r="O637" s="85">
        <f t="shared" si="55"/>
        <v>0</v>
      </c>
      <c r="P637" s="85">
        <f t="shared" si="56"/>
        <v>0</v>
      </c>
      <c r="AD637" s="22" t="str">
        <f t="shared" si="58"/>
        <v/>
      </c>
      <c r="AE637" s="16"/>
      <c r="AF637" s="34"/>
      <c r="AH637" s="22" t="str">
        <f t="shared" si="59"/>
        <v/>
      </c>
      <c r="AI637" s="16"/>
      <c r="AJ637" s="34"/>
      <c r="AK637" s="34"/>
      <c r="AL637" s="34"/>
      <c r="AM637" s="34"/>
      <c r="AN637" s="34"/>
      <c r="AO637" s="34"/>
    </row>
    <row r="638" spans="2:41" x14ac:dyDescent="0.3">
      <c r="B638" s="22" t="str">
        <f t="shared" si="57"/>
        <v/>
      </c>
      <c r="C638" s="16"/>
      <c r="D638" s="23"/>
      <c r="E638" s="23"/>
      <c r="N638" s="85">
        <f t="shared" si="54"/>
        <v>0</v>
      </c>
      <c r="O638" s="85">
        <f t="shared" si="55"/>
        <v>0</v>
      </c>
      <c r="P638" s="85">
        <f t="shared" si="56"/>
        <v>0</v>
      </c>
      <c r="AD638" s="22" t="str">
        <f t="shared" si="58"/>
        <v/>
      </c>
      <c r="AE638" s="16"/>
      <c r="AF638" s="34"/>
      <c r="AH638" s="22" t="str">
        <f t="shared" si="59"/>
        <v/>
      </c>
      <c r="AI638" s="16"/>
      <c r="AJ638" s="34"/>
      <c r="AK638" s="34"/>
      <c r="AL638" s="34"/>
      <c r="AM638" s="34"/>
      <c r="AN638" s="34"/>
      <c r="AO638" s="34"/>
    </row>
    <row r="639" spans="2:41" x14ac:dyDescent="0.3">
      <c r="B639" s="22" t="str">
        <f t="shared" si="57"/>
        <v/>
      </c>
      <c r="C639" s="16"/>
      <c r="D639" s="23"/>
      <c r="E639" s="23"/>
      <c r="N639" s="85">
        <f t="shared" si="54"/>
        <v>0</v>
      </c>
      <c r="O639" s="85">
        <f t="shared" si="55"/>
        <v>0</v>
      </c>
      <c r="P639" s="85">
        <f t="shared" si="56"/>
        <v>0</v>
      </c>
      <c r="AD639" s="22" t="str">
        <f t="shared" si="58"/>
        <v/>
      </c>
      <c r="AE639" s="16"/>
      <c r="AF639" s="34"/>
      <c r="AH639" s="22" t="str">
        <f t="shared" si="59"/>
        <v/>
      </c>
      <c r="AI639" s="16"/>
      <c r="AJ639" s="34"/>
      <c r="AK639" s="34"/>
      <c r="AL639" s="34"/>
      <c r="AM639" s="34"/>
      <c r="AN639" s="34"/>
      <c r="AO639" s="34"/>
    </row>
    <row r="640" spans="2:41" x14ac:dyDescent="0.3">
      <c r="B640" s="22" t="str">
        <f t="shared" si="57"/>
        <v/>
      </c>
      <c r="C640" s="16"/>
      <c r="D640" s="23"/>
      <c r="E640" s="23"/>
      <c r="N640" s="85">
        <f t="shared" si="54"/>
        <v>0</v>
      </c>
      <c r="O640" s="85">
        <f t="shared" si="55"/>
        <v>0</v>
      </c>
      <c r="P640" s="85">
        <f t="shared" si="56"/>
        <v>0</v>
      </c>
      <c r="AD640" s="22" t="str">
        <f t="shared" si="58"/>
        <v/>
      </c>
      <c r="AE640" s="16"/>
      <c r="AF640" s="34"/>
      <c r="AH640" s="22" t="str">
        <f t="shared" si="59"/>
        <v/>
      </c>
      <c r="AI640" s="16"/>
      <c r="AJ640" s="34"/>
      <c r="AK640" s="34"/>
      <c r="AL640" s="34"/>
      <c r="AM640" s="34"/>
      <c r="AN640" s="34"/>
      <c r="AO640" s="34"/>
    </row>
    <row r="641" spans="2:41" x14ac:dyDescent="0.3">
      <c r="B641" s="22" t="str">
        <f t="shared" si="57"/>
        <v/>
      </c>
      <c r="C641" s="16"/>
      <c r="D641" s="23"/>
      <c r="E641" s="23"/>
      <c r="N641" s="85">
        <f t="shared" si="54"/>
        <v>0</v>
      </c>
      <c r="O641" s="85">
        <f t="shared" si="55"/>
        <v>0</v>
      </c>
      <c r="P641" s="85">
        <f t="shared" si="56"/>
        <v>0</v>
      </c>
      <c r="AD641" s="22" t="str">
        <f t="shared" si="58"/>
        <v/>
      </c>
      <c r="AE641" s="16"/>
      <c r="AF641" s="34"/>
      <c r="AH641" s="22" t="str">
        <f t="shared" si="59"/>
        <v/>
      </c>
      <c r="AI641" s="16"/>
      <c r="AJ641" s="34"/>
      <c r="AK641" s="34"/>
      <c r="AL641" s="34"/>
      <c r="AM641" s="34"/>
      <c r="AN641" s="34"/>
      <c r="AO641" s="34"/>
    </row>
    <row r="642" spans="2:41" x14ac:dyDescent="0.3">
      <c r="B642" s="22" t="str">
        <f t="shared" si="57"/>
        <v/>
      </c>
      <c r="C642" s="16"/>
      <c r="D642" s="23"/>
      <c r="E642" s="23"/>
      <c r="N642" s="85">
        <f t="shared" si="54"/>
        <v>0</v>
      </c>
      <c r="O642" s="85">
        <f t="shared" si="55"/>
        <v>0</v>
      </c>
      <c r="P642" s="85">
        <f t="shared" si="56"/>
        <v>0</v>
      </c>
      <c r="AD642" s="22" t="str">
        <f t="shared" si="58"/>
        <v/>
      </c>
      <c r="AE642" s="16"/>
      <c r="AF642" s="34"/>
      <c r="AH642" s="22" t="str">
        <f t="shared" si="59"/>
        <v/>
      </c>
      <c r="AI642" s="16"/>
      <c r="AJ642" s="34"/>
      <c r="AK642" s="34"/>
      <c r="AL642" s="34"/>
      <c r="AM642" s="34"/>
      <c r="AN642" s="34"/>
      <c r="AO642" s="34"/>
    </row>
    <row r="643" spans="2:41" x14ac:dyDescent="0.3">
      <c r="B643" s="22" t="str">
        <f t="shared" si="57"/>
        <v/>
      </c>
      <c r="C643" s="16"/>
      <c r="D643" s="23"/>
      <c r="E643" s="23"/>
      <c r="N643" s="85">
        <f t="shared" si="54"/>
        <v>0</v>
      </c>
      <c r="O643" s="85">
        <f t="shared" si="55"/>
        <v>0</v>
      </c>
      <c r="P643" s="85">
        <f t="shared" si="56"/>
        <v>0</v>
      </c>
      <c r="AD643" s="22" t="str">
        <f t="shared" si="58"/>
        <v/>
      </c>
      <c r="AE643" s="16"/>
      <c r="AF643" s="34"/>
      <c r="AH643" s="22" t="str">
        <f t="shared" si="59"/>
        <v/>
      </c>
      <c r="AI643" s="16"/>
      <c r="AJ643" s="34"/>
      <c r="AK643" s="34"/>
      <c r="AL643" s="34"/>
      <c r="AM643" s="34"/>
      <c r="AN643" s="34"/>
      <c r="AO643" s="34"/>
    </row>
    <row r="644" spans="2:41" x14ac:dyDescent="0.3">
      <c r="B644" s="22" t="str">
        <f t="shared" si="57"/>
        <v/>
      </c>
      <c r="C644" s="16"/>
      <c r="D644" s="23"/>
      <c r="E644" s="23"/>
      <c r="N644" s="85">
        <f t="shared" si="54"/>
        <v>0</v>
      </c>
      <c r="O644" s="85">
        <f t="shared" si="55"/>
        <v>0</v>
      </c>
      <c r="P644" s="85">
        <f t="shared" si="56"/>
        <v>0</v>
      </c>
      <c r="AD644" s="22" t="str">
        <f t="shared" si="58"/>
        <v/>
      </c>
      <c r="AE644" s="16"/>
      <c r="AF644" s="34"/>
      <c r="AH644" s="22" t="str">
        <f t="shared" si="59"/>
        <v/>
      </c>
      <c r="AI644" s="16"/>
      <c r="AJ644" s="34"/>
      <c r="AK644" s="34"/>
      <c r="AL644" s="34"/>
      <c r="AM644" s="34"/>
      <c r="AN644" s="34"/>
      <c r="AO644" s="34"/>
    </row>
    <row r="645" spans="2:41" x14ac:dyDescent="0.3">
      <c r="B645" s="22" t="str">
        <f t="shared" si="57"/>
        <v/>
      </c>
      <c r="C645" s="16"/>
      <c r="D645" s="23"/>
      <c r="E645" s="23"/>
      <c r="N645" s="85">
        <f t="shared" si="54"/>
        <v>0</v>
      </c>
      <c r="O645" s="85">
        <f t="shared" si="55"/>
        <v>0</v>
      </c>
      <c r="P645" s="85">
        <f t="shared" si="56"/>
        <v>0</v>
      </c>
      <c r="AD645" s="22" t="str">
        <f t="shared" si="58"/>
        <v/>
      </c>
      <c r="AE645" s="16"/>
      <c r="AF645" s="34"/>
      <c r="AH645" s="22" t="str">
        <f t="shared" si="59"/>
        <v/>
      </c>
      <c r="AI645" s="16"/>
      <c r="AJ645" s="34"/>
      <c r="AK645" s="34"/>
      <c r="AL645" s="34"/>
      <c r="AM645" s="34"/>
      <c r="AN645" s="34"/>
      <c r="AO645" s="34"/>
    </row>
    <row r="646" spans="2:41" x14ac:dyDescent="0.3">
      <c r="B646" s="22" t="str">
        <f t="shared" si="57"/>
        <v/>
      </c>
      <c r="C646" s="16"/>
      <c r="D646" s="23"/>
      <c r="E646" s="23"/>
      <c r="N646" s="85">
        <f t="shared" si="54"/>
        <v>0</v>
      </c>
      <c r="O646" s="85">
        <f t="shared" si="55"/>
        <v>0</v>
      </c>
      <c r="P646" s="85">
        <f t="shared" si="56"/>
        <v>0</v>
      </c>
      <c r="AD646" s="22" t="str">
        <f t="shared" si="58"/>
        <v/>
      </c>
      <c r="AE646" s="16"/>
      <c r="AF646" s="34"/>
      <c r="AH646" s="22" t="str">
        <f t="shared" si="59"/>
        <v/>
      </c>
      <c r="AI646" s="16"/>
      <c r="AJ646" s="34"/>
      <c r="AK646" s="34"/>
      <c r="AL646" s="34"/>
      <c r="AM646" s="34"/>
      <c r="AN646" s="34"/>
      <c r="AO646" s="34"/>
    </row>
    <row r="647" spans="2:41" x14ac:dyDescent="0.3">
      <c r="B647" s="22" t="str">
        <f t="shared" si="57"/>
        <v/>
      </c>
      <c r="C647" s="16"/>
      <c r="D647" s="23"/>
      <c r="E647" s="23"/>
      <c r="N647" s="85">
        <f t="shared" si="54"/>
        <v>0</v>
      </c>
      <c r="O647" s="85">
        <f t="shared" si="55"/>
        <v>0</v>
      </c>
      <c r="P647" s="85">
        <f t="shared" si="56"/>
        <v>0</v>
      </c>
      <c r="AD647" s="22" t="str">
        <f t="shared" si="58"/>
        <v/>
      </c>
      <c r="AE647" s="16"/>
      <c r="AF647" s="34"/>
      <c r="AH647" s="22" t="str">
        <f t="shared" si="59"/>
        <v/>
      </c>
      <c r="AI647" s="16"/>
      <c r="AJ647" s="34"/>
      <c r="AK647" s="34"/>
      <c r="AL647" s="34"/>
      <c r="AM647" s="34"/>
      <c r="AN647" s="34"/>
      <c r="AO647" s="34"/>
    </row>
    <row r="648" spans="2:41" x14ac:dyDescent="0.3">
      <c r="B648" s="22" t="str">
        <f t="shared" si="57"/>
        <v/>
      </c>
      <c r="C648" s="16"/>
      <c r="D648" s="23"/>
      <c r="E648" s="23"/>
      <c r="N648" s="85">
        <f t="shared" si="54"/>
        <v>0</v>
      </c>
      <c r="O648" s="85">
        <f t="shared" si="55"/>
        <v>0</v>
      </c>
      <c r="P648" s="85">
        <f t="shared" si="56"/>
        <v>0</v>
      </c>
      <c r="AD648" s="22" t="str">
        <f t="shared" si="58"/>
        <v/>
      </c>
      <c r="AE648" s="16"/>
      <c r="AF648" s="34"/>
      <c r="AH648" s="22" t="str">
        <f t="shared" si="59"/>
        <v/>
      </c>
      <c r="AI648" s="16"/>
      <c r="AJ648" s="34"/>
      <c r="AK648" s="34"/>
      <c r="AL648" s="34"/>
      <c r="AM648" s="34"/>
      <c r="AN648" s="34"/>
      <c r="AO648" s="34"/>
    </row>
    <row r="649" spans="2:41" x14ac:dyDescent="0.3">
      <c r="B649" s="22" t="str">
        <f t="shared" si="57"/>
        <v/>
      </c>
      <c r="C649" s="16"/>
      <c r="D649" s="23"/>
      <c r="E649" s="23"/>
      <c r="N649" s="85">
        <f t="shared" si="54"/>
        <v>0</v>
      </c>
      <c r="O649" s="85">
        <f t="shared" si="55"/>
        <v>0</v>
      </c>
      <c r="P649" s="85">
        <f t="shared" si="56"/>
        <v>0</v>
      </c>
      <c r="AD649" s="22" t="str">
        <f t="shared" si="58"/>
        <v/>
      </c>
      <c r="AE649" s="16"/>
      <c r="AF649" s="34"/>
      <c r="AH649" s="22" t="str">
        <f t="shared" si="59"/>
        <v/>
      </c>
      <c r="AI649" s="16"/>
      <c r="AJ649" s="34"/>
      <c r="AK649" s="34"/>
      <c r="AL649" s="34"/>
      <c r="AM649" s="34"/>
      <c r="AN649" s="34"/>
      <c r="AO649" s="34"/>
    </row>
    <row r="650" spans="2:41" x14ac:dyDescent="0.3">
      <c r="B650" s="22" t="str">
        <f t="shared" si="57"/>
        <v/>
      </c>
      <c r="C650" s="16"/>
      <c r="D650" s="23"/>
      <c r="E650" s="23"/>
      <c r="N650" s="85">
        <f t="shared" si="54"/>
        <v>0</v>
      </c>
      <c r="O650" s="85">
        <f t="shared" si="55"/>
        <v>0</v>
      </c>
      <c r="P650" s="85">
        <f t="shared" si="56"/>
        <v>0</v>
      </c>
      <c r="AD650" s="22" t="str">
        <f t="shared" si="58"/>
        <v/>
      </c>
      <c r="AE650" s="16"/>
      <c r="AF650" s="34"/>
      <c r="AH650" s="22" t="str">
        <f t="shared" si="59"/>
        <v/>
      </c>
      <c r="AI650" s="16"/>
      <c r="AJ650" s="34"/>
      <c r="AK650" s="34"/>
      <c r="AL650" s="34"/>
      <c r="AM650" s="34"/>
      <c r="AN650" s="34"/>
      <c r="AO650" s="34"/>
    </row>
    <row r="651" spans="2:41" x14ac:dyDescent="0.3">
      <c r="B651" s="22" t="str">
        <f t="shared" si="57"/>
        <v/>
      </c>
      <c r="C651" s="16"/>
      <c r="D651" s="23"/>
      <c r="E651" s="23"/>
      <c r="N651" s="85">
        <f t="shared" si="54"/>
        <v>0</v>
      </c>
      <c r="O651" s="85">
        <f t="shared" si="55"/>
        <v>0</v>
      </c>
      <c r="P651" s="85">
        <f t="shared" si="56"/>
        <v>0</v>
      </c>
      <c r="AD651" s="22" t="str">
        <f t="shared" si="58"/>
        <v/>
      </c>
      <c r="AE651" s="16"/>
      <c r="AF651" s="34"/>
      <c r="AH651" s="22" t="str">
        <f t="shared" si="59"/>
        <v/>
      </c>
      <c r="AI651" s="16"/>
      <c r="AJ651" s="34"/>
      <c r="AK651" s="34"/>
      <c r="AL651" s="34"/>
      <c r="AM651" s="34"/>
      <c r="AN651" s="34"/>
      <c r="AO651" s="34"/>
    </row>
    <row r="652" spans="2:41" x14ac:dyDescent="0.3">
      <c r="B652" s="22" t="str">
        <f t="shared" si="57"/>
        <v/>
      </c>
      <c r="C652" s="16"/>
      <c r="D652" s="23"/>
      <c r="E652" s="23"/>
      <c r="N652" s="85">
        <f t="shared" si="54"/>
        <v>0</v>
      </c>
      <c r="O652" s="85">
        <f t="shared" si="55"/>
        <v>0</v>
      </c>
      <c r="P652" s="85">
        <f t="shared" si="56"/>
        <v>0</v>
      </c>
      <c r="AD652" s="22" t="str">
        <f t="shared" si="58"/>
        <v/>
      </c>
      <c r="AE652" s="16"/>
      <c r="AF652" s="34"/>
      <c r="AH652" s="22" t="str">
        <f t="shared" si="59"/>
        <v/>
      </c>
      <c r="AI652" s="16"/>
      <c r="AJ652" s="34"/>
      <c r="AK652" s="34"/>
      <c r="AL652" s="34"/>
      <c r="AM652" s="34"/>
      <c r="AN652" s="34"/>
      <c r="AO652" s="34"/>
    </row>
    <row r="653" spans="2:41" x14ac:dyDescent="0.3">
      <c r="B653" s="22" t="str">
        <f t="shared" si="57"/>
        <v/>
      </c>
      <c r="C653" s="16"/>
      <c r="D653" s="23"/>
      <c r="E653" s="23"/>
      <c r="N653" s="85">
        <f t="shared" si="54"/>
        <v>0</v>
      </c>
      <c r="O653" s="85">
        <f t="shared" si="55"/>
        <v>0</v>
      </c>
      <c r="P653" s="85">
        <f t="shared" si="56"/>
        <v>0</v>
      </c>
      <c r="AD653" s="22" t="str">
        <f t="shared" si="58"/>
        <v/>
      </c>
      <c r="AE653" s="16"/>
      <c r="AF653" s="34"/>
      <c r="AH653" s="22" t="str">
        <f t="shared" si="59"/>
        <v/>
      </c>
      <c r="AI653" s="16"/>
      <c r="AJ653" s="34"/>
      <c r="AK653" s="34"/>
      <c r="AL653" s="34"/>
      <c r="AM653" s="34"/>
      <c r="AN653" s="34"/>
      <c r="AO653" s="34"/>
    </row>
    <row r="654" spans="2:41" x14ac:dyDescent="0.3">
      <c r="B654" s="22" t="str">
        <f t="shared" si="57"/>
        <v/>
      </c>
      <c r="C654" s="16"/>
      <c r="D654" s="23"/>
      <c r="E654" s="23"/>
      <c r="N654" s="85">
        <f t="shared" ref="N654:N717" si="60">C654*E654</f>
        <v>0</v>
      </c>
      <c r="O654" s="85">
        <f t="shared" ref="O654:O717" si="61">MIN(N654,C654*ROUND($O$13,0))</f>
        <v>0</v>
      </c>
      <c r="P654" s="85">
        <f t="shared" ref="P654:P717" si="62">MIN(N654,C654*ROUND($P$13,0))</f>
        <v>0</v>
      </c>
      <c r="AD654" s="22" t="str">
        <f t="shared" si="58"/>
        <v/>
      </c>
      <c r="AE654" s="16"/>
      <c r="AF654" s="34"/>
      <c r="AH654" s="22" t="str">
        <f t="shared" si="59"/>
        <v/>
      </c>
      <c r="AI654" s="16"/>
      <c r="AJ654" s="34"/>
      <c r="AK654" s="34"/>
      <c r="AL654" s="34"/>
      <c r="AM654" s="34"/>
      <c r="AN654" s="34"/>
      <c r="AO654" s="34"/>
    </row>
    <row r="655" spans="2:41" x14ac:dyDescent="0.3">
      <c r="B655" s="22" t="str">
        <f t="shared" si="57"/>
        <v/>
      </c>
      <c r="C655" s="16"/>
      <c r="D655" s="23"/>
      <c r="E655" s="23"/>
      <c r="N655" s="85">
        <f t="shared" si="60"/>
        <v>0</v>
      </c>
      <c r="O655" s="85">
        <f t="shared" si="61"/>
        <v>0</v>
      </c>
      <c r="P655" s="85">
        <f t="shared" si="62"/>
        <v>0</v>
      </c>
      <c r="AD655" s="22" t="str">
        <f t="shared" si="58"/>
        <v/>
      </c>
      <c r="AE655" s="16"/>
      <c r="AF655" s="34"/>
      <c r="AH655" s="22" t="str">
        <f t="shared" si="59"/>
        <v/>
      </c>
      <c r="AI655" s="16"/>
      <c r="AJ655" s="34"/>
      <c r="AK655" s="34"/>
      <c r="AL655" s="34"/>
      <c r="AM655" s="34"/>
      <c r="AN655" s="34"/>
      <c r="AO655" s="34"/>
    </row>
    <row r="656" spans="2:41" x14ac:dyDescent="0.3">
      <c r="B656" s="22" t="str">
        <f t="shared" si="57"/>
        <v/>
      </c>
      <c r="C656" s="16"/>
      <c r="D656" s="23"/>
      <c r="E656" s="23"/>
      <c r="N656" s="85">
        <f t="shared" si="60"/>
        <v>0</v>
      </c>
      <c r="O656" s="85">
        <f t="shared" si="61"/>
        <v>0</v>
      </c>
      <c r="P656" s="85">
        <f t="shared" si="62"/>
        <v>0</v>
      </c>
      <c r="AD656" s="22" t="str">
        <f t="shared" si="58"/>
        <v/>
      </c>
      <c r="AE656" s="16"/>
      <c r="AF656" s="34"/>
      <c r="AH656" s="22" t="str">
        <f t="shared" si="59"/>
        <v/>
      </c>
      <c r="AI656" s="16"/>
      <c r="AJ656" s="34"/>
      <c r="AK656" s="34"/>
      <c r="AL656" s="34"/>
      <c r="AM656" s="34"/>
      <c r="AN656" s="34"/>
      <c r="AO656" s="34"/>
    </row>
    <row r="657" spans="2:41" x14ac:dyDescent="0.3">
      <c r="B657" s="22" t="str">
        <f t="shared" ref="B657:B720" si="63">IF(C657="","",B656+C657)</f>
        <v/>
      </c>
      <c r="C657" s="16"/>
      <c r="D657" s="23"/>
      <c r="E657" s="23"/>
      <c r="N657" s="85">
        <f t="shared" si="60"/>
        <v>0</v>
      </c>
      <c r="O657" s="85">
        <f t="shared" si="61"/>
        <v>0</v>
      </c>
      <c r="P657" s="85">
        <f t="shared" si="62"/>
        <v>0</v>
      </c>
      <c r="AD657" s="22" t="str">
        <f t="shared" si="58"/>
        <v/>
      </c>
      <c r="AE657" s="16"/>
      <c r="AF657" s="34"/>
      <c r="AH657" s="22" t="str">
        <f t="shared" si="59"/>
        <v/>
      </c>
      <c r="AI657" s="16"/>
      <c r="AJ657" s="34"/>
      <c r="AK657" s="34"/>
      <c r="AL657" s="34"/>
      <c r="AM657" s="34"/>
      <c r="AN657" s="34"/>
      <c r="AO657" s="34"/>
    </row>
    <row r="658" spans="2:41" x14ac:dyDescent="0.3">
      <c r="B658" s="22" t="str">
        <f t="shared" si="63"/>
        <v/>
      </c>
      <c r="C658" s="16"/>
      <c r="D658" s="23"/>
      <c r="E658" s="23"/>
      <c r="N658" s="85">
        <f t="shared" si="60"/>
        <v>0</v>
      </c>
      <c r="O658" s="85">
        <f t="shared" si="61"/>
        <v>0</v>
      </c>
      <c r="P658" s="85">
        <f t="shared" si="62"/>
        <v>0</v>
      </c>
      <c r="AD658" s="22" t="str">
        <f t="shared" si="58"/>
        <v/>
      </c>
      <c r="AE658" s="16"/>
      <c r="AF658" s="34"/>
      <c r="AH658" s="22" t="str">
        <f t="shared" si="59"/>
        <v/>
      </c>
      <c r="AI658" s="16"/>
      <c r="AJ658" s="34"/>
      <c r="AK658" s="34"/>
      <c r="AL658" s="34"/>
      <c r="AM658" s="34"/>
      <c r="AN658" s="34"/>
      <c r="AO658" s="34"/>
    </row>
    <row r="659" spans="2:41" x14ac:dyDescent="0.3">
      <c r="B659" s="22" t="str">
        <f t="shared" si="63"/>
        <v/>
      </c>
      <c r="C659" s="16"/>
      <c r="D659" s="23"/>
      <c r="E659" s="23"/>
      <c r="N659" s="85">
        <f t="shared" si="60"/>
        <v>0</v>
      </c>
      <c r="O659" s="85">
        <f t="shared" si="61"/>
        <v>0</v>
      </c>
      <c r="P659" s="85">
        <f t="shared" si="62"/>
        <v>0</v>
      </c>
      <c r="AD659" s="22" t="str">
        <f t="shared" ref="AD659:AD722" si="64">IF(AE659="","",AD658+AE659)</f>
        <v/>
      </c>
      <c r="AE659" s="16"/>
      <c r="AF659" s="34"/>
      <c r="AH659" s="22" t="str">
        <f t="shared" ref="AH659:AH722" si="65">IF(AI659="","",AH658+AI659)</f>
        <v/>
      </c>
      <c r="AI659" s="16"/>
      <c r="AJ659" s="34"/>
      <c r="AK659" s="34"/>
      <c r="AL659" s="34"/>
      <c r="AM659" s="34"/>
      <c r="AN659" s="34"/>
      <c r="AO659" s="34"/>
    </row>
    <row r="660" spans="2:41" x14ac:dyDescent="0.3">
      <c r="B660" s="22" t="str">
        <f t="shared" si="63"/>
        <v/>
      </c>
      <c r="C660" s="16"/>
      <c r="D660" s="23"/>
      <c r="E660" s="23"/>
      <c r="N660" s="85">
        <f t="shared" si="60"/>
        <v>0</v>
      </c>
      <c r="O660" s="85">
        <f t="shared" si="61"/>
        <v>0</v>
      </c>
      <c r="P660" s="85">
        <f t="shared" si="62"/>
        <v>0</v>
      </c>
      <c r="AD660" s="22" t="str">
        <f t="shared" si="64"/>
        <v/>
      </c>
      <c r="AE660" s="16"/>
      <c r="AF660" s="34"/>
      <c r="AH660" s="22" t="str">
        <f t="shared" si="65"/>
        <v/>
      </c>
      <c r="AI660" s="16"/>
      <c r="AJ660" s="34"/>
      <c r="AK660" s="34"/>
      <c r="AL660" s="34"/>
      <c r="AM660" s="34"/>
      <c r="AN660" s="34"/>
      <c r="AO660" s="34"/>
    </row>
    <row r="661" spans="2:41" x14ac:dyDescent="0.3">
      <c r="B661" s="22" t="str">
        <f t="shared" si="63"/>
        <v/>
      </c>
      <c r="C661" s="16"/>
      <c r="D661" s="23"/>
      <c r="E661" s="23"/>
      <c r="N661" s="85">
        <f t="shared" si="60"/>
        <v>0</v>
      </c>
      <c r="O661" s="85">
        <f t="shared" si="61"/>
        <v>0</v>
      </c>
      <c r="P661" s="85">
        <f t="shared" si="62"/>
        <v>0</v>
      </c>
      <c r="AD661" s="22" t="str">
        <f t="shared" si="64"/>
        <v/>
      </c>
      <c r="AE661" s="16"/>
      <c r="AF661" s="34"/>
      <c r="AH661" s="22" t="str">
        <f t="shared" si="65"/>
        <v/>
      </c>
      <c r="AI661" s="16"/>
      <c r="AJ661" s="34"/>
      <c r="AK661" s="34"/>
      <c r="AL661" s="34"/>
      <c r="AM661" s="34"/>
      <c r="AN661" s="34"/>
      <c r="AO661" s="34"/>
    </row>
    <row r="662" spans="2:41" x14ac:dyDescent="0.3">
      <c r="B662" s="22" t="str">
        <f t="shared" si="63"/>
        <v/>
      </c>
      <c r="C662" s="16"/>
      <c r="D662" s="23"/>
      <c r="E662" s="23"/>
      <c r="N662" s="85">
        <f t="shared" si="60"/>
        <v>0</v>
      </c>
      <c r="O662" s="85">
        <f t="shared" si="61"/>
        <v>0</v>
      </c>
      <c r="P662" s="85">
        <f t="shared" si="62"/>
        <v>0</v>
      </c>
      <c r="AD662" s="22" t="str">
        <f t="shared" si="64"/>
        <v/>
      </c>
      <c r="AE662" s="16"/>
      <c r="AF662" s="34"/>
      <c r="AH662" s="22" t="str">
        <f t="shared" si="65"/>
        <v/>
      </c>
      <c r="AI662" s="16"/>
      <c r="AJ662" s="34"/>
      <c r="AK662" s="34"/>
      <c r="AL662" s="34"/>
      <c r="AM662" s="34"/>
      <c r="AN662" s="34"/>
      <c r="AO662" s="34"/>
    </row>
    <row r="663" spans="2:41" x14ac:dyDescent="0.3">
      <c r="B663" s="22" t="str">
        <f t="shared" si="63"/>
        <v/>
      </c>
      <c r="C663" s="16"/>
      <c r="D663" s="23"/>
      <c r="E663" s="23"/>
      <c r="N663" s="85">
        <f t="shared" si="60"/>
        <v>0</v>
      </c>
      <c r="O663" s="85">
        <f t="shared" si="61"/>
        <v>0</v>
      </c>
      <c r="P663" s="85">
        <f t="shared" si="62"/>
        <v>0</v>
      </c>
      <c r="AD663" s="22" t="str">
        <f t="shared" si="64"/>
        <v/>
      </c>
      <c r="AE663" s="16"/>
      <c r="AF663" s="34"/>
      <c r="AH663" s="22" t="str">
        <f t="shared" si="65"/>
        <v/>
      </c>
      <c r="AI663" s="16"/>
      <c r="AJ663" s="34"/>
      <c r="AK663" s="34"/>
      <c r="AL663" s="34"/>
      <c r="AM663" s="34"/>
      <c r="AN663" s="34"/>
      <c r="AO663" s="34"/>
    </row>
    <row r="664" spans="2:41" x14ac:dyDescent="0.3">
      <c r="B664" s="22" t="str">
        <f t="shared" si="63"/>
        <v/>
      </c>
      <c r="C664" s="16"/>
      <c r="D664" s="23"/>
      <c r="E664" s="23"/>
      <c r="N664" s="85">
        <f t="shared" si="60"/>
        <v>0</v>
      </c>
      <c r="O664" s="85">
        <f t="shared" si="61"/>
        <v>0</v>
      </c>
      <c r="P664" s="85">
        <f t="shared" si="62"/>
        <v>0</v>
      </c>
      <c r="AD664" s="22" t="str">
        <f t="shared" si="64"/>
        <v/>
      </c>
      <c r="AE664" s="16"/>
      <c r="AF664" s="34"/>
      <c r="AH664" s="22" t="str">
        <f t="shared" si="65"/>
        <v/>
      </c>
      <c r="AI664" s="16"/>
      <c r="AJ664" s="34"/>
      <c r="AK664" s="34"/>
      <c r="AL664" s="34"/>
      <c r="AM664" s="34"/>
      <c r="AN664" s="34"/>
      <c r="AO664" s="34"/>
    </row>
    <row r="665" spans="2:41" x14ac:dyDescent="0.3">
      <c r="B665" s="22" t="str">
        <f t="shared" si="63"/>
        <v/>
      </c>
      <c r="C665" s="16"/>
      <c r="D665" s="23"/>
      <c r="E665" s="23"/>
      <c r="N665" s="85">
        <f t="shared" si="60"/>
        <v>0</v>
      </c>
      <c r="O665" s="85">
        <f t="shared" si="61"/>
        <v>0</v>
      </c>
      <c r="P665" s="85">
        <f t="shared" si="62"/>
        <v>0</v>
      </c>
      <c r="AD665" s="22" t="str">
        <f t="shared" si="64"/>
        <v/>
      </c>
      <c r="AE665" s="16"/>
      <c r="AF665" s="34"/>
      <c r="AH665" s="22" t="str">
        <f t="shared" si="65"/>
        <v/>
      </c>
      <c r="AI665" s="16"/>
      <c r="AJ665" s="34"/>
      <c r="AK665" s="34"/>
      <c r="AL665" s="34"/>
      <c r="AM665" s="34"/>
      <c r="AN665" s="34"/>
      <c r="AO665" s="34"/>
    </row>
    <row r="666" spans="2:41" x14ac:dyDescent="0.3">
      <c r="B666" s="22" t="str">
        <f t="shared" si="63"/>
        <v/>
      </c>
      <c r="C666" s="16"/>
      <c r="D666" s="23"/>
      <c r="E666" s="23"/>
      <c r="N666" s="85">
        <f t="shared" si="60"/>
        <v>0</v>
      </c>
      <c r="O666" s="85">
        <f t="shared" si="61"/>
        <v>0</v>
      </c>
      <c r="P666" s="85">
        <f t="shared" si="62"/>
        <v>0</v>
      </c>
      <c r="AD666" s="22" t="str">
        <f t="shared" si="64"/>
        <v/>
      </c>
      <c r="AE666" s="16"/>
      <c r="AF666" s="34"/>
      <c r="AH666" s="22" t="str">
        <f t="shared" si="65"/>
        <v/>
      </c>
      <c r="AI666" s="16"/>
      <c r="AJ666" s="34"/>
      <c r="AK666" s="34"/>
      <c r="AL666" s="34"/>
      <c r="AM666" s="34"/>
      <c r="AN666" s="34"/>
      <c r="AO666" s="34"/>
    </row>
    <row r="667" spans="2:41" x14ac:dyDescent="0.3">
      <c r="B667" s="22" t="str">
        <f t="shared" si="63"/>
        <v/>
      </c>
      <c r="C667" s="16"/>
      <c r="D667" s="23"/>
      <c r="E667" s="23"/>
      <c r="N667" s="85">
        <f t="shared" si="60"/>
        <v>0</v>
      </c>
      <c r="O667" s="85">
        <f t="shared" si="61"/>
        <v>0</v>
      </c>
      <c r="P667" s="85">
        <f t="shared" si="62"/>
        <v>0</v>
      </c>
      <c r="AD667" s="22" t="str">
        <f t="shared" si="64"/>
        <v/>
      </c>
      <c r="AE667" s="16"/>
      <c r="AF667" s="34"/>
      <c r="AH667" s="22" t="str">
        <f t="shared" si="65"/>
        <v/>
      </c>
      <c r="AI667" s="16"/>
      <c r="AJ667" s="34"/>
      <c r="AK667" s="34"/>
      <c r="AL667" s="34"/>
      <c r="AM667" s="34"/>
      <c r="AN667" s="34"/>
      <c r="AO667" s="34"/>
    </row>
    <row r="668" spans="2:41" x14ac:dyDescent="0.3">
      <c r="B668" s="22" t="str">
        <f t="shared" si="63"/>
        <v/>
      </c>
      <c r="C668" s="16"/>
      <c r="D668" s="23"/>
      <c r="E668" s="23"/>
      <c r="N668" s="85">
        <f t="shared" si="60"/>
        <v>0</v>
      </c>
      <c r="O668" s="85">
        <f t="shared" si="61"/>
        <v>0</v>
      </c>
      <c r="P668" s="85">
        <f t="shared" si="62"/>
        <v>0</v>
      </c>
      <c r="AD668" s="22" t="str">
        <f t="shared" si="64"/>
        <v/>
      </c>
      <c r="AE668" s="16"/>
      <c r="AF668" s="34"/>
      <c r="AH668" s="22" t="str">
        <f t="shared" si="65"/>
        <v/>
      </c>
      <c r="AI668" s="16"/>
      <c r="AJ668" s="34"/>
      <c r="AK668" s="34"/>
      <c r="AL668" s="34"/>
      <c r="AM668" s="34"/>
      <c r="AN668" s="34"/>
      <c r="AO668" s="34"/>
    </row>
    <row r="669" spans="2:41" x14ac:dyDescent="0.3">
      <c r="B669" s="22" t="str">
        <f t="shared" si="63"/>
        <v/>
      </c>
      <c r="C669" s="16"/>
      <c r="D669" s="23"/>
      <c r="E669" s="23"/>
      <c r="N669" s="85">
        <f t="shared" si="60"/>
        <v>0</v>
      </c>
      <c r="O669" s="85">
        <f t="shared" si="61"/>
        <v>0</v>
      </c>
      <c r="P669" s="85">
        <f t="shared" si="62"/>
        <v>0</v>
      </c>
      <c r="AD669" s="22" t="str">
        <f t="shared" si="64"/>
        <v/>
      </c>
      <c r="AE669" s="16"/>
      <c r="AF669" s="34"/>
      <c r="AH669" s="22" t="str">
        <f t="shared" si="65"/>
        <v/>
      </c>
      <c r="AI669" s="16"/>
      <c r="AJ669" s="34"/>
      <c r="AK669" s="34"/>
      <c r="AL669" s="34"/>
      <c r="AM669" s="34"/>
      <c r="AN669" s="34"/>
      <c r="AO669" s="34"/>
    </row>
    <row r="670" spans="2:41" x14ac:dyDescent="0.3">
      <c r="B670" s="22" t="str">
        <f t="shared" si="63"/>
        <v/>
      </c>
      <c r="C670" s="16"/>
      <c r="D670" s="23"/>
      <c r="E670" s="23"/>
      <c r="N670" s="85">
        <f t="shared" si="60"/>
        <v>0</v>
      </c>
      <c r="O670" s="85">
        <f t="shared" si="61"/>
        <v>0</v>
      </c>
      <c r="P670" s="85">
        <f t="shared" si="62"/>
        <v>0</v>
      </c>
      <c r="AD670" s="22" t="str">
        <f t="shared" si="64"/>
        <v/>
      </c>
      <c r="AE670" s="16"/>
      <c r="AF670" s="34"/>
      <c r="AH670" s="22" t="str">
        <f t="shared" si="65"/>
        <v/>
      </c>
      <c r="AI670" s="16"/>
      <c r="AJ670" s="34"/>
      <c r="AK670" s="34"/>
      <c r="AL670" s="34"/>
      <c r="AM670" s="34"/>
      <c r="AN670" s="34"/>
      <c r="AO670" s="34"/>
    </row>
    <row r="671" spans="2:41" x14ac:dyDescent="0.3">
      <c r="B671" s="22" t="str">
        <f t="shared" si="63"/>
        <v/>
      </c>
      <c r="C671" s="16"/>
      <c r="D671" s="23"/>
      <c r="E671" s="23"/>
      <c r="N671" s="85">
        <f t="shared" si="60"/>
        <v>0</v>
      </c>
      <c r="O671" s="85">
        <f t="shared" si="61"/>
        <v>0</v>
      </c>
      <c r="P671" s="85">
        <f t="shared" si="62"/>
        <v>0</v>
      </c>
      <c r="AD671" s="22" t="str">
        <f t="shared" si="64"/>
        <v/>
      </c>
      <c r="AE671" s="16"/>
      <c r="AF671" s="34"/>
      <c r="AH671" s="22" t="str">
        <f t="shared" si="65"/>
        <v/>
      </c>
      <c r="AI671" s="16"/>
      <c r="AJ671" s="34"/>
      <c r="AK671" s="34"/>
      <c r="AL671" s="34"/>
      <c r="AM671" s="34"/>
      <c r="AN671" s="34"/>
      <c r="AO671" s="34"/>
    </row>
    <row r="672" spans="2:41" x14ac:dyDescent="0.3">
      <c r="B672" s="22" t="str">
        <f t="shared" si="63"/>
        <v/>
      </c>
      <c r="C672" s="16"/>
      <c r="D672" s="23"/>
      <c r="E672" s="23"/>
      <c r="N672" s="85">
        <f t="shared" si="60"/>
        <v>0</v>
      </c>
      <c r="O672" s="85">
        <f t="shared" si="61"/>
        <v>0</v>
      </c>
      <c r="P672" s="85">
        <f t="shared" si="62"/>
        <v>0</v>
      </c>
      <c r="AD672" s="22" t="str">
        <f t="shared" si="64"/>
        <v/>
      </c>
      <c r="AE672" s="16"/>
      <c r="AF672" s="34"/>
      <c r="AH672" s="22" t="str">
        <f t="shared" si="65"/>
        <v/>
      </c>
      <c r="AI672" s="16"/>
      <c r="AJ672" s="34"/>
      <c r="AK672" s="34"/>
      <c r="AL672" s="34"/>
      <c r="AM672" s="34"/>
      <c r="AN672" s="34"/>
      <c r="AO672" s="34"/>
    </row>
    <row r="673" spans="2:41" x14ac:dyDescent="0.3">
      <c r="B673" s="22" t="str">
        <f t="shared" si="63"/>
        <v/>
      </c>
      <c r="C673" s="16"/>
      <c r="D673" s="23"/>
      <c r="E673" s="23"/>
      <c r="N673" s="85">
        <f t="shared" si="60"/>
        <v>0</v>
      </c>
      <c r="O673" s="85">
        <f t="shared" si="61"/>
        <v>0</v>
      </c>
      <c r="P673" s="85">
        <f t="shared" si="62"/>
        <v>0</v>
      </c>
      <c r="AD673" s="22" t="str">
        <f t="shared" si="64"/>
        <v/>
      </c>
      <c r="AE673" s="16"/>
      <c r="AF673" s="34"/>
      <c r="AH673" s="22" t="str">
        <f t="shared" si="65"/>
        <v/>
      </c>
      <c r="AI673" s="16"/>
      <c r="AJ673" s="34"/>
      <c r="AK673" s="34"/>
      <c r="AL673" s="34"/>
      <c r="AM673" s="34"/>
      <c r="AN673" s="34"/>
      <c r="AO673" s="34"/>
    </row>
    <row r="674" spans="2:41" x14ac:dyDescent="0.3">
      <c r="B674" s="22" t="str">
        <f t="shared" si="63"/>
        <v/>
      </c>
      <c r="C674" s="16"/>
      <c r="D674" s="23"/>
      <c r="E674" s="23"/>
      <c r="N674" s="85">
        <f t="shared" si="60"/>
        <v>0</v>
      </c>
      <c r="O674" s="85">
        <f t="shared" si="61"/>
        <v>0</v>
      </c>
      <c r="P674" s="85">
        <f t="shared" si="62"/>
        <v>0</v>
      </c>
      <c r="AD674" s="22" t="str">
        <f t="shared" si="64"/>
        <v/>
      </c>
      <c r="AE674" s="16"/>
      <c r="AF674" s="34"/>
      <c r="AH674" s="22" t="str">
        <f t="shared" si="65"/>
        <v/>
      </c>
      <c r="AI674" s="16"/>
      <c r="AJ674" s="34"/>
      <c r="AK674" s="34"/>
      <c r="AL674" s="34"/>
      <c r="AM674" s="34"/>
      <c r="AN674" s="34"/>
      <c r="AO674" s="34"/>
    </row>
    <row r="675" spans="2:41" x14ac:dyDescent="0.3">
      <c r="B675" s="22" t="str">
        <f t="shared" si="63"/>
        <v/>
      </c>
      <c r="C675" s="16"/>
      <c r="D675" s="23"/>
      <c r="E675" s="23"/>
      <c r="N675" s="85">
        <f t="shared" si="60"/>
        <v>0</v>
      </c>
      <c r="O675" s="85">
        <f t="shared" si="61"/>
        <v>0</v>
      </c>
      <c r="P675" s="85">
        <f t="shared" si="62"/>
        <v>0</v>
      </c>
      <c r="AD675" s="22" t="str">
        <f t="shared" si="64"/>
        <v/>
      </c>
      <c r="AE675" s="16"/>
      <c r="AF675" s="34"/>
      <c r="AH675" s="22" t="str">
        <f t="shared" si="65"/>
        <v/>
      </c>
      <c r="AI675" s="16"/>
      <c r="AJ675" s="34"/>
      <c r="AK675" s="34"/>
      <c r="AL675" s="34"/>
      <c r="AM675" s="34"/>
      <c r="AN675" s="34"/>
      <c r="AO675" s="34"/>
    </row>
    <row r="676" spans="2:41" x14ac:dyDescent="0.3">
      <c r="B676" s="22" t="str">
        <f t="shared" si="63"/>
        <v/>
      </c>
      <c r="C676" s="16"/>
      <c r="D676" s="23"/>
      <c r="E676" s="23"/>
      <c r="N676" s="85">
        <f t="shared" si="60"/>
        <v>0</v>
      </c>
      <c r="O676" s="85">
        <f t="shared" si="61"/>
        <v>0</v>
      </c>
      <c r="P676" s="85">
        <f t="shared" si="62"/>
        <v>0</v>
      </c>
      <c r="AD676" s="22" t="str">
        <f t="shared" si="64"/>
        <v/>
      </c>
      <c r="AE676" s="16"/>
      <c r="AF676" s="34"/>
      <c r="AH676" s="22" t="str">
        <f t="shared" si="65"/>
        <v/>
      </c>
      <c r="AI676" s="16"/>
      <c r="AJ676" s="34"/>
      <c r="AK676" s="34"/>
      <c r="AL676" s="34"/>
      <c r="AM676" s="34"/>
      <c r="AN676" s="34"/>
      <c r="AO676" s="34"/>
    </row>
    <row r="677" spans="2:41" x14ac:dyDescent="0.3">
      <c r="B677" s="22" t="str">
        <f t="shared" si="63"/>
        <v/>
      </c>
      <c r="C677" s="16"/>
      <c r="D677" s="23"/>
      <c r="E677" s="23"/>
      <c r="N677" s="85">
        <f t="shared" si="60"/>
        <v>0</v>
      </c>
      <c r="O677" s="85">
        <f t="shared" si="61"/>
        <v>0</v>
      </c>
      <c r="P677" s="85">
        <f t="shared" si="62"/>
        <v>0</v>
      </c>
      <c r="AD677" s="22" t="str">
        <f t="shared" si="64"/>
        <v/>
      </c>
      <c r="AE677" s="16"/>
      <c r="AF677" s="34"/>
      <c r="AH677" s="22" t="str">
        <f t="shared" si="65"/>
        <v/>
      </c>
      <c r="AI677" s="16"/>
      <c r="AJ677" s="34"/>
      <c r="AK677" s="34"/>
      <c r="AL677" s="34"/>
      <c r="AM677" s="34"/>
      <c r="AN677" s="34"/>
      <c r="AO677" s="34"/>
    </row>
    <row r="678" spans="2:41" x14ac:dyDescent="0.3">
      <c r="B678" s="22" t="str">
        <f t="shared" si="63"/>
        <v/>
      </c>
      <c r="C678" s="16"/>
      <c r="D678" s="23"/>
      <c r="E678" s="23"/>
      <c r="N678" s="85">
        <f t="shared" si="60"/>
        <v>0</v>
      </c>
      <c r="O678" s="85">
        <f t="shared" si="61"/>
        <v>0</v>
      </c>
      <c r="P678" s="85">
        <f t="shared" si="62"/>
        <v>0</v>
      </c>
      <c r="AD678" s="22" t="str">
        <f t="shared" si="64"/>
        <v/>
      </c>
      <c r="AE678" s="16"/>
      <c r="AF678" s="34"/>
      <c r="AH678" s="22" t="str">
        <f t="shared" si="65"/>
        <v/>
      </c>
      <c r="AI678" s="16"/>
      <c r="AJ678" s="34"/>
      <c r="AK678" s="34"/>
      <c r="AL678" s="34"/>
      <c r="AM678" s="34"/>
      <c r="AN678" s="34"/>
      <c r="AO678" s="34"/>
    </row>
    <row r="679" spans="2:41" x14ac:dyDescent="0.3">
      <c r="B679" s="22" t="str">
        <f t="shared" si="63"/>
        <v/>
      </c>
      <c r="C679" s="16"/>
      <c r="D679" s="23"/>
      <c r="E679" s="23"/>
      <c r="N679" s="85">
        <f t="shared" si="60"/>
        <v>0</v>
      </c>
      <c r="O679" s="85">
        <f t="shared" si="61"/>
        <v>0</v>
      </c>
      <c r="P679" s="85">
        <f t="shared" si="62"/>
        <v>0</v>
      </c>
      <c r="AD679" s="22" t="str">
        <f t="shared" si="64"/>
        <v/>
      </c>
      <c r="AE679" s="16"/>
      <c r="AF679" s="34"/>
      <c r="AH679" s="22" t="str">
        <f t="shared" si="65"/>
        <v/>
      </c>
      <c r="AI679" s="16"/>
      <c r="AJ679" s="34"/>
      <c r="AK679" s="34"/>
      <c r="AL679" s="34"/>
      <c r="AM679" s="34"/>
      <c r="AN679" s="34"/>
      <c r="AO679" s="34"/>
    </row>
    <row r="680" spans="2:41" x14ac:dyDescent="0.3">
      <c r="B680" s="22" t="str">
        <f t="shared" si="63"/>
        <v/>
      </c>
      <c r="C680" s="16"/>
      <c r="D680" s="23"/>
      <c r="E680" s="23"/>
      <c r="N680" s="85">
        <f t="shared" si="60"/>
        <v>0</v>
      </c>
      <c r="O680" s="85">
        <f t="shared" si="61"/>
        <v>0</v>
      </c>
      <c r="P680" s="85">
        <f t="shared" si="62"/>
        <v>0</v>
      </c>
      <c r="AD680" s="22" t="str">
        <f t="shared" si="64"/>
        <v/>
      </c>
      <c r="AE680" s="16"/>
      <c r="AF680" s="34"/>
      <c r="AH680" s="22" t="str">
        <f t="shared" si="65"/>
        <v/>
      </c>
      <c r="AI680" s="16"/>
      <c r="AJ680" s="34"/>
      <c r="AK680" s="34"/>
      <c r="AL680" s="34"/>
      <c r="AM680" s="34"/>
      <c r="AN680" s="34"/>
      <c r="AO680" s="34"/>
    </row>
    <row r="681" spans="2:41" x14ac:dyDescent="0.3">
      <c r="B681" s="22" t="str">
        <f t="shared" si="63"/>
        <v/>
      </c>
      <c r="C681" s="16"/>
      <c r="D681" s="23"/>
      <c r="E681" s="23"/>
      <c r="N681" s="85">
        <f t="shared" si="60"/>
        <v>0</v>
      </c>
      <c r="O681" s="85">
        <f t="shared" si="61"/>
        <v>0</v>
      </c>
      <c r="P681" s="85">
        <f t="shared" si="62"/>
        <v>0</v>
      </c>
      <c r="AD681" s="22" t="str">
        <f t="shared" si="64"/>
        <v/>
      </c>
      <c r="AE681" s="16"/>
      <c r="AF681" s="34"/>
      <c r="AH681" s="22" t="str">
        <f t="shared" si="65"/>
        <v/>
      </c>
      <c r="AI681" s="16"/>
      <c r="AJ681" s="34"/>
      <c r="AK681" s="34"/>
      <c r="AL681" s="34"/>
      <c r="AM681" s="34"/>
      <c r="AN681" s="34"/>
      <c r="AO681" s="34"/>
    </row>
    <row r="682" spans="2:41" x14ac:dyDescent="0.3">
      <c r="B682" s="22" t="str">
        <f t="shared" si="63"/>
        <v/>
      </c>
      <c r="C682" s="16"/>
      <c r="D682" s="23"/>
      <c r="E682" s="23"/>
      <c r="N682" s="85">
        <f t="shared" si="60"/>
        <v>0</v>
      </c>
      <c r="O682" s="85">
        <f t="shared" si="61"/>
        <v>0</v>
      </c>
      <c r="P682" s="85">
        <f t="shared" si="62"/>
        <v>0</v>
      </c>
      <c r="AD682" s="22" t="str">
        <f t="shared" si="64"/>
        <v/>
      </c>
      <c r="AE682" s="16"/>
      <c r="AF682" s="34"/>
      <c r="AH682" s="22" t="str">
        <f t="shared" si="65"/>
        <v/>
      </c>
      <c r="AI682" s="16"/>
      <c r="AJ682" s="34"/>
      <c r="AK682" s="34"/>
      <c r="AL682" s="34"/>
      <c r="AM682" s="34"/>
      <c r="AN682" s="34"/>
      <c r="AO682" s="34"/>
    </row>
    <row r="683" spans="2:41" x14ac:dyDescent="0.3">
      <c r="B683" s="22" t="str">
        <f t="shared" si="63"/>
        <v/>
      </c>
      <c r="C683" s="16"/>
      <c r="D683" s="23"/>
      <c r="E683" s="23"/>
      <c r="N683" s="85">
        <f t="shared" si="60"/>
        <v>0</v>
      </c>
      <c r="O683" s="85">
        <f t="shared" si="61"/>
        <v>0</v>
      </c>
      <c r="P683" s="85">
        <f t="shared" si="62"/>
        <v>0</v>
      </c>
      <c r="AD683" s="22" t="str">
        <f t="shared" si="64"/>
        <v/>
      </c>
      <c r="AE683" s="16"/>
      <c r="AF683" s="34"/>
      <c r="AH683" s="22" t="str">
        <f t="shared" si="65"/>
        <v/>
      </c>
      <c r="AI683" s="16"/>
      <c r="AJ683" s="34"/>
      <c r="AK683" s="34"/>
      <c r="AL683" s="34"/>
      <c r="AM683" s="34"/>
      <c r="AN683" s="34"/>
      <c r="AO683" s="34"/>
    </row>
    <row r="684" spans="2:41" x14ac:dyDescent="0.3">
      <c r="B684" s="22" t="str">
        <f t="shared" si="63"/>
        <v/>
      </c>
      <c r="C684" s="16"/>
      <c r="D684" s="23"/>
      <c r="E684" s="23"/>
      <c r="N684" s="85">
        <f t="shared" si="60"/>
        <v>0</v>
      </c>
      <c r="O684" s="85">
        <f t="shared" si="61"/>
        <v>0</v>
      </c>
      <c r="P684" s="85">
        <f t="shared" si="62"/>
        <v>0</v>
      </c>
      <c r="AD684" s="22" t="str">
        <f t="shared" si="64"/>
        <v/>
      </c>
      <c r="AE684" s="16"/>
      <c r="AF684" s="34"/>
      <c r="AH684" s="22" t="str">
        <f t="shared" si="65"/>
        <v/>
      </c>
      <c r="AI684" s="16"/>
      <c r="AJ684" s="34"/>
      <c r="AK684" s="34"/>
      <c r="AL684" s="34"/>
      <c r="AM684" s="34"/>
      <c r="AN684" s="34"/>
      <c r="AO684" s="34"/>
    </row>
    <row r="685" spans="2:41" x14ac:dyDescent="0.3">
      <c r="B685" s="22" t="str">
        <f t="shared" si="63"/>
        <v/>
      </c>
      <c r="C685" s="16"/>
      <c r="D685" s="23"/>
      <c r="E685" s="23"/>
      <c r="N685" s="85">
        <f t="shared" si="60"/>
        <v>0</v>
      </c>
      <c r="O685" s="85">
        <f t="shared" si="61"/>
        <v>0</v>
      </c>
      <c r="P685" s="85">
        <f t="shared" si="62"/>
        <v>0</v>
      </c>
      <c r="AD685" s="22" t="str">
        <f t="shared" si="64"/>
        <v/>
      </c>
      <c r="AE685" s="16"/>
      <c r="AF685" s="34"/>
      <c r="AH685" s="22" t="str">
        <f t="shared" si="65"/>
        <v/>
      </c>
      <c r="AI685" s="16"/>
      <c r="AJ685" s="34"/>
      <c r="AK685" s="34"/>
      <c r="AL685" s="34"/>
      <c r="AM685" s="34"/>
      <c r="AN685" s="34"/>
      <c r="AO685" s="34"/>
    </row>
    <row r="686" spans="2:41" x14ac:dyDescent="0.3">
      <c r="B686" s="22" t="str">
        <f t="shared" si="63"/>
        <v/>
      </c>
      <c r="C686" s="16"/>
      <c r="D686" s="23"/>
      <c r="E686" s="23"/>
      <c r="N686" s="85">
        <f t="shared" si="60"/>
        <v>0</v>
      </c>
      <c r="O686" s="85">
        <f t="shared" si="61"/>
        <v>0</v>
      </c>
      <c r="P686" s="85">
        <f t="shared" si="62"/>
        <v>0</v>
      </c>
      <c r="AD686" s="22" t="str">
        <f t="shared" si="64"/>
        <v/>
      </c>
      <c r="AE686" s="16"/>
      <c r="AF686" s="34"/>
      <c r="AH686" s="22" t="str">
        <f t="shared" si="65"/>
        <v/>
      </c>
      <c r="AI686" s="16"/>
      <c r="AJ686" s="34"/>
      <c r="AK686" s="34"/>
      <c r="AL686" s="34"/>
      <c r="AM686" s="34"/>
      <c r="AN686" s="34"/>
      <c r="AO686" s="34"/>
    </row>
    <row r="687" spans="2:41" x14ac:dyDescent="0.3">
      <c r="B687" s="22" t="str">
        <f t="shared" si="63"/>
        <v/>
      </c>
      <c r="C687" s="16"/>
      <c r="D687" s="23"/>
      <c r="E687" s="23"/>
      <c r="N687" s="85">
        <f t="shared" si="60"/>
        <v>0</v>
      </c>
      <c r="O687" s="85">
        <f t="shared" si="61"/>
        <v>0</v>
      </c>
      <c r="P687" s="85">
        <f t="shared" si="62"/>
        <v>0</v>
      </c>
      <c r="AD687" s="22" t="str">
        <f t="shared" si="64"/>
        <v/>
      </c>
      <c r="AE687" s="16"/>
      <c r="AF687" s="34"/>
      <c r="AH687" s="22" t="str">
        <f t="shared" si="65"/>
        <v/>
      </c>
      <c r="AI687" s="16"/>
      <c r="AJ687" s="34"/>
      <c r="AK687" s="34"/>
      <c r="AL687" s="34"/>
      <c r="AM687" s="34"/>
      <c r="AN687" s="34"/>
      <c r="AO687" s="34"/>
    </row>
    <row r="688" spans="2:41" x14ac:dyDescent="0.3">
      <c r="B688" s="22" t="str">
        <f t="shared" si="63"/>
        <v/>
      </c>
      <c r="C688" s="16"/>
      <c r="D688" s="23"/>
      <c r="E688" s="23"/>
      <c r="N688" s="85">
        <f t="shared" si="60"/>
        <v>0</v>
      </c>
      <c r="O688" s="85">
        <f t="shared" si="61"/>
        <v>0</v>
      </c>
      <c r="P688" s="85">
        <f t="shared" si="62"/>
        <v>0</v>
      </c>
      <c r="AD688" s="22" t="str">
        <f t="shared" si="64"/>
        <v/>
      </c>
      <c r="AE688" s="16"/>
      <c r="AF688" s="34"/>
      <c r="AH688" s="22" t="str">
        <f t="shared" si="65"/>
        <v/>
      </c>
      <c r="AI688" s="16"/>
      <c r="AJ688" s="34"/>
      <c r="AK688" s="34"/>
      <c r="AL688" s="34"/>
      <c r="AM688" s="34"/>
      <c r="AN688" s="34"/>
      <c r="AO688" s="34"/>
    </row>
    <row r="689" spans="2:41" x14ac:dyDescent="0.3">
      <c r="B689" s="22" t="str">
        <f t="shared" si="63"/>
        <v/>
      </c>
      <c r="C689" s="16"/>
      <c r="D689" s="23"/>
      <c r="E689" s="23"/>
      <c r="N689" s="85">
        <f t="shared" si="60"/>
        <v>0</v>
      </c>
      <c r="O689" s="85">
        <f t="shared" si="61"/>
        <v>0</v>
      </c>
      <c r="P689" s="85">
        <f t="shared" si="62"/>
        <v>0</v>
      </c>
      <c r="AD689" s="22" t="str">
        <f t="shared" si="64"/>
        <v/>
      </c>
      <c r="AE689" s="16"/>
      <c r="AF689" s="34"/>
      <c r="AH689" s="22" t="str">
        <f t="shared" si="65"/>
        <v/>
      </c>
      <c r="AI689" s="16"/>
      <c r="AJ689" s="34"/>
      <c r="AK689" s="34"/>
      <c r="AL689" s="34"/>
      <c r="AM689" s="34"/>
      <c r="AN689" s="34"/>
      <c r="AO689" s="34"/>
    </row>
    <row r="690" spans="2:41" x14ac:dyDescent="0.3">
      <c r="B690" s="22" t="str">
        <f t="shared" si="63"/>
        <v/>
      </c>
      <c r="C690" s="16"/>
      <c r="D690" s="23"/>
      <c r="E690" s="23"/>
      <c r="N690" s="85">
        <f t="shared" si="60"/>
        <v>0</v>
      </c>
      <c r="O690" s="85">
        <f t="shared" si="61"/>
        <v>0</v>
      </c>
      <c r="P690" s="85">
        <f t="shared" si="62"/>
        <v>0</v>
      </c>
      <c r="AD690" s="22" t="str">
        <f t="shared" si="64"/>
        <v/>
      </c>
      <c r="AE690" s="16"/>
      <c r="AF690" s="34"/>
      <c r="AH690" s="22" t="str">
        <f t="shared" si="65"/>
        <v/>
      </c>
      <c r="AI690" s="16"/>
      <c r="AJ690" s="34"/>
      <c r="AK690" s="34"/>
      <c r="AL690" s="34"/>
      <c r="AM690" s="34"/>
      <c r="AN690" s="34"/>
      <c r="AO690" s="34"/>
    </row>
    <row r="691" spans="2:41" x14ac:dyDescent="0.3">
      <c r="B691" s="22" t="str">
        <f t="shared" si="63"/>
        <v/>
      </c>
      <c r="C691" s="16"/>
      <c r="D691" s="23"/>
      <c r="E691" s="23"/>
      <c r="N691" s="85">
        <f t="shared" si="60"/>
        <v>0</v>
      </c>
      <c r="O691" s="85">
        <f t="shared" si="61"/>
        <v>0</v>
      </c>
      <c r="P691" s="85">
        <f t="shared" si="62"/>
        <v>0</v>
      </c>
      <c r="AD691" s="22" t="str">
        <f t="shared" si="64"/>
        <v/>
      </c>
      <c r="AE691" s="16"/>
      <c r="AF691" s="34"/>
      <c r="AH691" s="22" t="str">
        <f t="shared" si="65"/>
        <v/>
      </c>
      <c r="AI691" s="16"/>
      <c r="AJ691" s="34"/>
      <c r="AK691" s="34"/>
      <c r="AL691" s="34"/>
      <c r="AM691" s="34"/>
      <c r="AN691" s="34"/>
      <c r="AO691" s="34"/>
    </row>
    <row r="692" spans="2:41" x14ac:dyDescent="0.3">
      <c r="B692" s="22" t="str">
        <f t="shared" si="63"/>
        <v/>
      </c>
      <c r="C692" s="16"/>
      <c r="D692" s="23"/>
      <c r="E692" s="23"/>
      <c r="N692" s="85">
        <f t="shared" si="60"/>
        <v>0</v>
      </c>
      <c r="O692" s="85">
        <f t="shared" si="61"/>
        <v>0</v>
      </c>
      <c r="P692" s="85">
        <f t="shared" si="62"/>
        <v>0</v>
      </c>
      <c r="AD692" s="22" t="str">
        <f t="shared" si="64"/>
        <v/>
      </c>
      <c r="AE692" s="16"/>
      <c r="AF692" s="34"/>
      <c r="AH692" s="22" t="str">
        <f t="shared" si="65"/>
        <v/>
      </c>
      <c r="AI692" s="16"/>
      <c r="AJ692" s="34"/>
      <c r="AK692" s="34"/>
      <c r="AL692" s="34"/>
      <c r="AM692" s="34"/>
      <c r="AN692" s="34"/>
      <c r="AO692" s="34"/>
    </row>
    <row r="693" spans="2:41" x14ac:dyDescent="0.3">
      <c r="B693" s="22" t="str">
        <f t="shared" si="63"/>
        <v/>
      </c>
      <c r="C693" s="16"/>
      <c r="D693" s="23"/>
      <c r="E693" s="23"/>
      <c r="N693" s="85">
        <f t="shared" si="60"/>
        <v>0</v>
      </c>
      <c r="O693" s="85">
        <f t="shared" si="61"/>
        <v>0</v>
      </c>
      <c r="P693" s="85">
        <f t="shared" si="62"/>
        <v>0</v>
      </c>
      <c r="AD693" s="22" t="str">
        <f t="shared" si="64"/>
        <v/>
      </c>
      <c r="AE693" s="16"/>
      <c r="AF693" s="34"/>
      <c r="AH693" s="22" t="str">
        <f t="shared" si="65"/>
        <v/>
      </c>
      <c r="AI693" s="16"/>
      <c r="AJ693" s="34"/>
      <c r="AK693" s="34"/>
      <c r="AL693" s="34"/>
      <c r="AM693" s="34"/>
      <c r="AN693" s="34"/>
      <c r="AO693" s="34"/>
    </row>
    <row r="694" spans="2:41" x14ac:dyDescent="0.3">
      <c r="B694" s="22" t="str">
        <f t="shared" si="63"/>
        <v/>
      </c>
      <c r="C694" s="16"/>
      <c r="D694" s="23"/>
      <c r="E694" s="23"/>
      <c r="N694" s="85">
        <f t="shared" si="60"/>
        <v>0</v>
      </c>
      <c r="O694" s="85">
        <f t="shared" si="61"/>
        <v>0</v>
      </c>
      <c r="P694" s="85">
        <f t="shared" si="62"/>
        <v>0</v>
      </c>
      <c r="AD694" s="22" t="str">
        <f t="shared" si="64"/>
        <v/>
      </c>
      <c r="AE694" s="16"/>
      <c r="AF694" s="34"/>
      <c r="AH694" s="22" t="str">
        <f t="shared" si="65"/>
        <v/>
      </c>
      <c r="AI694" s="16"/>
      <c r="AJ694" s="34"/>
      <c r="AK694" s="34"/>
      <c r="AL694" s="34"/>
      <c r="AM694" s="34"/>
      <c r="AN694" s="34"/>
      <c r="AO694" s="34"/>
    </row>
    <row r="695" spans="2:41" x14ac:dyDescent="0.3">
      <c r="B695" s="22" t="str">
        <f t="shared" si="63"/>
        <v/>
      </c>
      <c r="C695" s="16"/>
      <c r="D695" s="23"/>
      <c r="E695" s="23"/>
      <c r="N695" s="85">
        <f t="shared" si="60"/>
        <v>0</v>
      </c>
      <c r="O695" s="85">
        <f t="shared" si="61"/>
        <v>0</v>
      </c>
      <c r="P695" s="85">
        <f t="shared" si="62"/>
        <v>0</v>
      </c>
      <c r="AD695" s="22" t="str">
        <f t="shared" si="64"/>
        <v/>
      </c>
      <c r="AE695" s="16"/>
      <c r="AF695" s="34"/>
      <c r="AH695" s="22" t="str">
        <f t="shared" si="65"/>
        <v/>
      </c>
      <c r="AI695" s="16"/>
      <c r="AJ695" s="34"/>
      <c r="AK695" s="34"/>
      <c r="AL695" s="34"/>
      <c r="AM695" s="34"/>
      <c r="AN695" s="34"/>
      <c r="AO695" s="34"/>
    </row>
    <row r="696" spans="2:41" x14ac:dyDescent="0.3">
      <c r="B696" s="22" t="str">
        <f t="shared" si="63"/>
        <v/>
      </c>
      <c r="C696" s="16"/>
      <c r="D696" s="23"/>
      <c r="E696" s="23"/>
      <c r="N696" s="85">
        <f t="shared" si="60"/>
        <v>0</v>
      </c>
      <c r="O696" s="85">
        <f t="shared" si="61"/>
        <v>0</v>
      </c>
      <c r="P696" s="85">
        <f t="shared" si="62"/>
        <v>0</v>
      </c>
      <c r="AD696" s="22" t="str">
        <f t="shared" si="64"/>
        <v/>
      </c>
      <c r="AE696" s="16"/>
      <c r="AF696" s="34"/>
      <c r="AH696" s="22" t="str">
        <f t="shared" si="65"/>
        <v/>
      </c>
      <c r="AI696" s="16"/>
      <c r="AJ696" s="34"/>
      <c r="AK696" s="34"/>
      <c r="AL696" s="34"/>
      <c r="AM696" s="34"/>
      <c r="AN696" s="34"/>
      <c r="AO696" s="34"/>
    </row>
    <row r="697" spans="2:41" x14ac:dyDescent="0.3">
      <c r="B697" s="22" t="str">
        <f t="shared" si="63"/>
        <v/>
      </c>
      <c r="C697" s="16"/>
      <c r="D697" s="23"/>
      <c r="E697" s="23"/>
      <c r="N697" s="85">
        <f t="shared" si="60"/>
        <v>0</v>
      </c>
      <c r="O697" s="85">
        <f t="shared" si="61"/>
        <v>0</v>
      </c>
      <c r="P697" s="85">
        <f t="shared" si="62"/>
        <v>0</v>
      </c>
      <c r="AD697" s="22" t="str">
        <f t="shared" si="64"/>
        <v/>
      </c>
      <c r="AE697" s="16"/>
      <c r="AF697" s="34"/>
      <c r="AH697" s="22" t="str">
        <f t="shared" si="65"/>
        <v/>
      </c>
      <c r="AI697" s="16"/>
      <c r="AJ697" s="34"/>
      <c r="AK697" s="34"/>
      <c r="AL697" s="34"/>
      <c r="AM697" s="34"/>
      <c r="AN697" s="34"/>
      <c r="AO697" s="34"/>
    </row>
    <row r="698" spans="2:41" x14ac:dyDescent="0.3">
      <c r="B698" s="22" t="str">
        <f t="shared" si="63"/>
        <v/>
      </c>
      <c r="C698" s="16"/>
      <c r="D698" s="23"/>
      <c r="E698" s="23"/>
      <c r="N698" s="85">
        <f t="shared" si="60"/>
        <v>0</v>
      </c>
      <c r="O698" s="85">
        <f t="shared" si="61"/>
        <v>0</v>
      </c>
      <c r="P698" s="85">
        <f t="shared" si="62"/>
        <v>0</v>
      </c>
      <c r="AD698" s="22" t="str">
        <f t="shared" si="64"/>
        <v/>
      </c>
      <c r="AE698" s="16"/>
      <c r="AF698" s="34"/>
      <c r="AH698" s="22" t="str">
        <f t="shared" si="65"/>
        <v/>
      </c>
      <c r="AI698" s="16"/>
      <c r="AJ698" s="34"/>
      <c r="AK698" s="34"/>
      <c r="AL698" s="34"/>
      <c r="AM698" s="34"/>
      <c r="AN698" s="34"/>
      <c r="AO698" s="34"/>
    </row>
    <row r="699" spans="2:41" x14ac:dyDescent="0.3">
      <c r="B699" s="22" t="str">
        <f t="shared" si="63"/>
        <v/>
      </c>
      <c r="C699" s="16"/>
      <c r="D699" s="23"/>
      <c r="E699" s="23"/>
      <c r="N699" s="85">
        <f t="shared" si="60"/>
        <v>0</v>
      </c>
      <c r="O699" s="85">
        <f t="shared" si="61"/>
        <v>0</v>
      </c>
      <c r="P699" s="85">
        <f t="shared" si="62"/>
        <v>0</v>
      </c>
      <c r="AD699" s="22" t="str">
        <f t="shared" si="64"/>
        <v/>
      </c>
      <c r="AE699" s="16"/>
      <c r="AF699" s="34"/>
      <c r="AH699" s="22" t="str">
        <f t="shared" si="65"/>
        <v/>
      </c>
      <c r="AI699" s="16"/>
      <c r="AJ699" s="34"/>
      <c r="AK699" s="34"/>
      <c r="AL699" s="34"/>
      <c r="AM699" s="34"/>
      <c r="AN699" s="34"/>
      <c r="AO699" s="34"/>
    </row>
    <row r="700" spans="2:41" x14ac:dyDescent="0.3">
      <c r="B700" s="22" t="str">
        <f t="shared" si="63"/>
        <v/>
      </c>
      <c r="C700" s="16"/>
      <c r="D700" s="23"/>
      <c r="E700" s="23"/>
      <c r="N700" s="85">
        <f t="shared" si="60"/>
        <v>0</v>
      </c>
      <c r="O700" s="85">
        <f t="shared" si="61"/>
        <v>0</v>
      </c>
      <c r="P700" s="85">
        <f t="shared" si="62"/>
        <v>0</v>
      </c>
      <c r="AD700" s="22" t="str">
        <f t="shared" si="64"/>
        <v/>
      </c>
      <c r="AE700" s="16"/>
      <c r="AF700" s="34"/>
      <c r="AH700" s="22" t="str">
        <f t="shared" si="65"/>
        <v/>
      </c>
      <c r="AI700" s="16"/>
      <c r="AJ700" s="34"/>
      <c r="AK700" s="34"/>
      <c r="AL700" s="34"/>
      <c r="AM700" s="34"/>
      <c r="AN700" s="34"/>
      <c r="AO700" s="34"/>
    </row>
    <row r="701" spans="2:41" x14ac:dyDescent="0.3">
      <c r="B701" s="22" t="str">
        <f t="shared" si="63"/>
        <v/>
      </c>
      <c r="C701" s="16"/>
      <c r="D701" s="23"/>
      <c r="E701" s="23"/>
      <c r="N701" s="85">
        <f t="shared" si="60"/>
        <v>0</v>
      </c>
      <c r="O701" s="85">
        <f t="shared" si="61"/>
        <v>0</v>
      </c>
      <c r="P701" s="85">
        <f t="shared" si="62"/>
        <v>0</v>
      </c>
      <c r="AD701" s="22" t="str">
        <f t="shared" si="64"/>
        <v/>
      </c>
      <c r="AE701" s="16"/>
      <c r="AF701" s="34"/>
      <c r="AH701" s="22" t="str">
        <f t="shared" si="65"/>
        <v/>
      </c>
      <c r="AI701" s="16"/>
      <c r="AJ701" s="34"/>
      <c r="AK701" s="34"/>
      <c r="AL701" s="34"/>
      <c r="AM701" s="34"/>
      <c r="AN701" s="34"/>
      <c r="AO701" s="34"/>
    </row>
    <row r="702" spans="2:41" x14ac:dyDescent="0.3">
      <c r="B702" s="22" t="str">
        <f t="shared" si="63"/>
        <v/>
      </c>
      <c r="C702" s="16"/>
      <c r="D702" s="23"/>
      <c r="E702" s="23"/>
      <c r="N702" s="85">
        <f t="shared" si="60"/>
        <v>0</v>
      </c>
      <c r="O702" s="85">
        <f t="shared" si="61"/>
        <v>0</v>
      </c>
      <c r="P702" s="85">
        <f t="shared" si="62"/>
        <v>0</v>
      </c>
      <c r="AD702" s="22" t="str">
        <f t="shared" si="64"/>
        <v/>
      </c>
      <c r="AE702" s="16"/>
      <c r="AF702" s="34"/>
      <c r="AH702" s="22" t="str">
        <f t="shared" si="65"/>
        <v/>
      </c>
      <c r="AI702" s="16"/>
      <c r="AJ702" s="34"/>
      <c r="AK702" s="34"/>
      <c r="AL702" s="34"/>
      <c r="AM702" s="34"/>
      <c r="AN702" s="34"/>
      <c r="AO702" s="34"/>
    </row>
    <row r="703" spans="2:41" x14ac:dyDescent="0.3">
      <c r="B703" s="22" t="str">
        <f t="shared" si="63"/>
        <v/>
      </c>
      <c r="C703" s="16"/>
      <c r="D703" s="23"/>
      <c r="E703" s="23"/>
      <c r="N703" s="85">
        <f t="shared" si="60"/>
        <v>0</v>
      </c>
      <c r="O703" s="85">
        <f t="shared" si="61"/>
        <v>0</v>
      </c>
      <c r="P703" s="85">
        <f t="shared" si="62"/>
        <v>0</v>
      </c>
      <c r="AD703" s="22" t="str">
        <f t="shared" si="64"/>
        <v/>
      </c>
      <c r="AE703" s="16"/>
      <c r="AF703" s="34"/>
      <c r="AH703" s="22" t="str">
        <f t="shared" si="65"/>
        <v/>
      </c>
      <c r="AI703" s="16"/>
      <c r="AJ703" s="34"/>
      <c r="AK703" s="34"/>
      <c r="AL703" s="34"/>
      <c r="AM703" s="34"/>
      <c r="AN703" s="34"/>
      <c r="AO703" s="34"/>
    </row>
    <row r="704" spans="2:41" x14ac:dyDescent="0.3">
      <c r="B704" s="22" t="str">
        <f t="shared" si="63"/>
        <v/>
      </c>
      <c r="C704" s="16"/>
      <c r="D704" s="23"/>
      <c r="E704" s="23"/>
      <c r="N704" s="85">
        <f t="shared" si="60"/>
        <v>0</v>
      </c>
      <c r="O704" s="85">
        <f t="shared" si="61"/>
        <v>0</v>
      </c>
      <c r="P704" s="85">
        <f t="shared" si="62"/>
        <v>0</v>
      </c>
      <c r="AD704" s="22" t="str">
        <f t="shared" si="64"/>
        <v/>
      </c>
      <c r="AE704" s="16"/>
      <c r="AF704" s="34"/>
      <c r="AH704" s="22" t="str">
        <f t="shared" si="65"/>
        <v/>
      </c>
      <c r="AI704" s="16"/>
      <c r="AJ704" s="34"/>
      <c r="AK704" s="34"/>
      <c r="AL704" s="34"/>
      <c r="AM704" s="34"/>
      <c r="AN704" s="34"/>
      <c r="AO704" s="34"/>
    </row>
    <row r="705" spans="2:41" x14ac:dyDescent="0.3">
      <c r="B705" s="22" t="str">
        <f t="shared" si="63"/>
        <v/>
      </c>
      <c r="C705" s="16"/>
      <c r="D705" s="23"/>
      <c r="E705" s="23"/>
      <c r="N705" s="85">
        <f t="shared" si="60"/>
        <v>0</v>
      </c>
      <c r="O705" s="85">
        <f t="shared" si="61"/>
        <v>0</v>
      </c>
      <c r="P705" s="85">
        <f t="shared" si="62"/>
        <v>0</v>
      </c>
      <c r="AD705" s="22" t="str">
        <f t="shared" si="64"/>
        <v/>
      </c>
      <c r="AE705" s="16"/>
      <c r="AF705" s="34"/>
      <c r="AH705" s="22" t="str">
        <f t="shared" si="65"/>
        <v/>
      </c>
      <c r="AI705" s="16"/>
      <c r="AJ705" s="34"/>
      <c r="AK705" s="34"/>
      <c r="AL705" s="34"/>
      <c r="AM705" s="34"/>
      <c r="AN705" s="34"/>
      <c r="AO705" s="34"/>
    </row>
    <row r="706" spans="2:41" x14ac:dyDescent="0.3">
      <c r="B706" s="22" t="str">
        <f t="shared" si="63"/>
        <v/>
      </c>
      <c r="C706" s="16"/>
      <c r="D706" s="23"/>
      <c r="E706" s="23"/>
      <c r="N706" s="85">
        <f t="shared" si="60"/>
        <v>0</v>
      </c>
      <c r="O706" s="85">
        <f t="shared" si="61"/>
        <v>0</v>
      </c>
      <c r="P706" s="85">
        <f t="shared" si="62"/>
        <v>0</v>
      </c>
      <c r="AD706" s="22" t="str">
        <f t="shared" si="64"/>
        <v/>
      </c>
      <c r="AE706" s="16"/>
      <c r="AF706" s="34"/>
      <c r="AH706" s="22" t="str">
        <f t="shared" si="65"/>
        <v/>
      </c>
      <c r="AI706" s="16"/>
      <c r="AJ706" s="34"/>
      <c r="AK706" s="34"/>
      <c r="AL706" s="34"/>
      <c r="AM706" s="34"/>
      <c r="AN706" s="34"/>
      <c r="AO706" s="34"/>
    </row>
    <row r="707" spans="2:41" x14ac:dyDescent="0.3">
      <c r="B707" s="22" t="str">
        <f t="shared" si="63"/>
        <v/>
      </c>
      <c r="C707" s="16"/>
      <c r="D707" s="23"/>
      <c r="E707" s="23"/>
      <c r="N707" s="85">
        <f t="shared" si="60"/>
        <v>0</v>
      </c>
      <c r="O707" s="85">
        <f t="shared" si="61"/>
        <v>0</v>
      </c>
      <c r="P707" s="85">
        <f t="shared" si="62"/>
        <v>0</v>
      </c>
      <c r="AD707" s="22" t="str">
        <f t="shared" si="64"/>
        <v/>
      </c>
      <c r="AE707" s="16"/>
      <c r="AF707" s="34"/>
      <c r="AH707" s="22" t="str">
        <f t="shared" si="65"/>
        <v/>
      </c>
      <c r="AI707" s="16"/>
      <c r="AJ707" s="34"/>
      <c r="AK707" s="34"/>
      <c r="AL707" s="34"/>
      <c r="AM707" s="34"/>
      <c r="AN707" s="34"/>
      <c r="AO707" s="34"/>
    </row>
    <row r="708" spans="2:41" x14ac:dyDescent="0.3">
      <c r="B708" s="22" t="str">
        <f t="shared" si="63"/>
        <v/>
      </c>
      <c r="C708" s="16"/>
      <c r="D708" s="23"/>
      <c r="E708" s="23"/>
      <c r="N708" s="85">
        <f t="shared" si="60"/>
        <v>0</v>
      </c>
      <c r="O708" s="85">
        <f t="shared" si="61"/>
        <v>0</v>
      </c>
      <c r="P708" s="85">
        <f t="shared" si="62"/>
        <v>0</v>
      </c>
      <c r="AD708" s="22" t="str">
        <f t="shared" si="64"/>
        <v/>
      </c>
      <c r="AE708" s="16"/>
      <c r="AF708" s="34"/>
      <c r="AH708" s="22" t="str">
        <f t="shared" si="65"/>
        <v/>
      </c>
      <c r="AI708" s="16"/>
      <c r="AJ708" s="34"/>
      <c r="AK708" s="34"/>
      <c r="AL708" s="34"/>
      <c r="AM708" s="34"/>
      <c r="AN708" s="34"/>
      <c r="AO708" s="34"/>
    </row>
    <row r="709" spans="2:41" x14ac:dyDescent="0.3">
      <c r="B709" s="22" t="str">
        <f t="shared" si="63"/>
        <v/>
      </c>
      <c r="C709" s="16"/>
      <c r="D709" s="23"/>
      <c r="E709" s="23"/>
      <c r="N709" s="85">
        <f t="shared" si="60"/>
        <v>0</v>
      </c>
      <c r="O709" s="85">
        <f t="shared" si="61"/>
        <v>0</v>
      </c>
      <c r="P709" s="85">
        <f t="shared" si="62"/>
        <v>0</v>
      </c>
      <c r="AD709" s="22" t="str">
        <f t="shared" si="64"/>
        <v/>
      </c>
      <c r="AE709" s="16"/>
      <c r="AF709" s="34"/>
      <c r="AH709" s="22" t="str">
        <f t="shared" si="65"/>
        <v/>
      </c>
      <c r="AI709" s="16"/>
      <c r="AJ709" s="34"/>
      <c r="AK709" s="34"/>
      <c r="AL709" s="34"/>
      <c r="AM709" s="34"/>
      <c r="AN709" s="34"/>
      <c r="AO709" s="34"/>
    </row>
    <row r="710" spans="2:41" x14ac:dyDescent="0.3">
      <c r="B710" s="22" t="str">
        <f t="shared" si="63"/>
        <v/>
      </c>
      <c r="C710" s="16"/>
      <c r="D710" s="23"/>
      <c r="E710" s="23"/>
      <c r="N710" s="85">
        <f t="shared" si="60"/>
        <v>0</v>
      </c>
      <c r="O710" s="85">
        <f t="shared" si="61"/>
        <v>0</v>
      </c>
      <c r="P710" s="85">
        <f t="shared" si="62"/>
        <v>0</v>
      </c>
      <c r="AD710" s="22" t="str">
        <f t="shared" si="64"/>
        <v/>
      </c>
      <c r="AE710" s="16"/>
      <c r="AF710" s="34"/>
      <c r="AH710" s="22" t="str">
        <f t="shared" si="65"/>
        <v/>
      </c>
      <c r="AI710" s="16"/>
      <c r="AJ710" s="34"/>
      <c r="AK710" s="34"/>
      <c r="AL710" s="34"/>
      <c r="AM710" s="34"/>
      <c r="AN710" s="34"/>
      <c r="AO710" s="34"/>
    </row>
    <row r="711" spans="2:41" x14ac:dyDescent="0.3">
      <c r="B711" s="22" t="str">
        <f t="shared" si="63"/>
        <v/>
      </c>
      <c r="C711" s="16"/>
      <c r="D711" s="23"/>
      <c r="E711" s="23"/>
      <c r="N711" s="85">
        <f t="shared" si="60"/>
        <v>0</v>
      </c>
      <c r="O711" s="85">
        <f t="shared" si="61"/>
        <v>0</v>
      </c>
      <c r="P711" s="85">
        <f t="shared" si="62"/>
        <v>0</v>
      </c>
      <c r="AD711" s="22" t="str">
        <f t="shared" si="64"/>
        <v/>
      </c>
      <c r="AE711" s="16"/>
      <c r="AF711" s="34"/>
      <c r="AH711" s="22" t="str">
        <f t="shared" si="65"/>
        <v/>
      </c>
      <c r="AI711" s="16"/>
      <c r="AJ711" s="34"/>
      <c r="AK711" s="34"/>
      <c r="AL711" s="34"/>
      <c r="AM711" s="34"/>
      <c r="AN711" s="34"/>
      <c r="AO711" s="34"/>
    </row>
    <row r="712" spans="2:41" x14ac:dyDescent="0.3">
      <c r="B712" s="22" t="str">
        <f t="shared" si="63"/>
        <v/>
      </c>
      <c r="C712" s="16"/>
      <c r="D712" s="23"/>
      <c r="E712" s="23"/>
      <c r="N712" s="85">
        <f t="shared" si="60"/>
        <v>0</v>
      </c>
      <c r="O712" s="85">
        <f t="shared" si="61"/>
        <v>0</v>
      </c>
      <c r="P712" s="85">
        <f t="shared" si="62"/>
        <v>0</v>
      </c>
      <c r="AD712" s="22" t="str">
        <f t="shared" si="64"/>
        <v/>
      </c>
      <c r="AE712" s="16"/>
      <c r="AF712" s="34"/>
      <c r="AH712" s="22" t="str">
        <f t="shared" si="65"/>
        <v/>
      </c>
      <c r="AI712" s="16"/>
      <c r="AJ712" s="34"/>
      <c r="AK712" s="34"/>
      <c r="AL712" s="34"/>
      <c r="AM712" s="34"/>
      <c r="AN712" s="34"/>
      <c r="AO712" s="34"/>
    </row>
    <row r="713" spans="2:41" x14ac:dyDescent="0.3">
      <c r="B713" s="22" t="str">
        <f t="shared" si="63"/>
        <v/>
      </c>
      <c r="C713" s="16"/>
      <c r="D713" s="23"/>
      <c r="E713" s="23"/>
      <c r="N713" s="85">
        <f t="shared" si="60"/>
        <v>0</v>
      </c>
      <c r="O713" s="85">
        <f t="shared" si="61"/>
        <v>0</v>
      </c>
      <c r="P713" s="85">
        <f t="shared" si="62"/>
        <v>0</v>
      </c>
      <c r="AD713" s="22" t="str">
        <f t="shared" si="64"/>
        <v/>
      </c>
      <c r="AE713" s="16"/>
      <c r="AF713" s="34"/>
      <c r="AH713" s="22" t="str">
        <f t="shared" si="65"/>
        <v/>
      </c>
      <c r="AI713" s="16"/>
      <c r="AJ713" s="34"/>
      <c r="AK713" s="34"/>
      <c r="AL713" s="34"/>
      <c r="AM713" s="34"/>
      <c r="AN713" s="34"/>
      <c r="AO713" s="34"/>
    </row>
    <row r="714" spans="2:41" x14ac:dyDescent="0.3">
      <c r="B714" s="22" t="str">
        <f t="shared" si="63"/>
        <v/>
      </c>
      <c r="C714" s="16"/>
      <c r="D714" s="23"/>
      <c r="E714" s="23"/>
      <c r="N714" s="85">
        <f t="shared" si="60"/>
        <v>0</v>
      </c>
      <c r="O714" s="85">
        <f t="shared" si="61"/>
        <v>0</v>
      </c>
      <c r="P714" s="85">
        <f t="shared" si="62"/>
        <v>0</v>
      </c>
      <c r="AD714" s="22" t="str">
        <f t="shared" si="64"/>
        <v/>
      </c>
      <c r="AE714" s="16"/>
      <c r="AF714" s="34"/>
      <c r="AH714" s="22" t="str">
        <f t="shared" si="65"/>
        <v/>
      </c>
      <c r="AI714" s="16"/>
      <c r="AJ714" s="34"/>
      <c r="AK714" s="34"/>
      <c r="AL714" s="34"/>
      <c r="AM714" s="34"/>
      <c r="AN714" s="34"/>
      <c r="AO714" s="34"/>
    </row>
    <row r="715" spans="2:41" x14ac:dyDescent="0.3">
      <c r="B715" s="22" t="str">
        <f t="shared" si="63"/>
        <v/>
      </c>
      <c r="C715" s="16"/>
      <c r="D715" s="23"/>
      <c r="E715" s="23"/>
      <c r="N715" s="85">
        <f t="shared" si="60"/>
        <v>0</v>
      </c>
      <c r="O715" s="85">
        <f t="shared" si="61"/>
        <v>0</v>
      </c>
      <c r="P715" s="85">
        <f t="shared" si="62"/>
        <v>0</v>
      </c>
      <c r="AD715" s="22" t="str">
        <f t="shared" si="64"/>
        <v/>
      </c>
      <c r="AE715" s="16"/>
      <c r="AF715" s="34"/>
      <c r="AH715" s="22" t="str">
        <f t="shared" si="65"/>
        <v/>
      </c>
      <c r="AI715" s="16"/>
      <c r="AJ715" s="34"/>
      <c r="AK715" s="34"/>
      <c r="AL715" s="34"/>
      <c r="AM715" s="34"/>
      <c r="AN715" s="34"/>
      <c r="AO715" s="34"/>
    </row>
    <row r="716" spans="2:41" x14ac:dyDescent="0.3">
      <c r="B716" s="22" t="str">
        <f t="shared" si="63"/>
        <v/>
      </c>
      <c r="C716" s="16"/>
      <c r="D716" s="23"/>
      <c r="E716" s="23"/>
      <c r="N716" s="85">
        <f t="shared" si="60"/>
        <v>0</v>
      </c>
      <c r="O716" s="85">
        <f t="shared" si="61"/>
        <v>0</v>
      </c>
      <c r="P716" s="85">
        <f t="shared" si="62"/>
        <v>0</v>
      </c>
      <c r="AD716" s="22" t="str">
        <f t="shared" si="64"/>
        <v/>
      </c>
      <c r="AE716" s="16"/>
      <c r="AF716" s="34"/>
      <c r="AH716" s="22" t="str">
        <f t="shared" si="65"/>
        <v/>
      </c>
      <c r="AI716" s="16"/>
      <c r="AJ716" s="34"/>
      <c r="AK716" s="34"/>
      <c r="AL716" s="34"/>
      <c r="AM716" s="34"/>
      <c r="AN716" s="34"/>
      <c r="AO716" s="34"/>
    </row>
    <row r="717" spans="2:41" x14ac:dyDescent="0.3">
      <c r="B717" s="22" t="str">
        <f t="shared" si="63"/>
        <v/>
      </c>
      <c r="C717" s="16"/>
      <c r="D717" s="23"/>
      <c r="E717" s="23"/>
      <c r="N717" s="85">
        <f t="shared" si="60"/>
        <v>0</v>
      </c>
      <c r="O717" s="85">
        <f t="shared" si="61"/>
        <v>0</v>
      </c>
      <c r="P717" s="85">
        <f t="shared" si="62"/>
        <v>0</v>
      </c>
      <c r="AD717" s="22" t="str">
        <f t="shared" si="64"/>
        <v/>
      </c>
      <c r="AE717" s="16"/>
      <c r="AF717" s="34"/>
      <c r="AH717" s="22" t="str">
        <f t="shared" si="65"/>
        <v/>
      </c>
      <c r="AI717" s="16"/>
      <c r="AJ717" s="34"/>
      <c r="AK717" s="34"/>
      <c r="AL717" s="34"/>
      <c r="AM717" s="34"/>
      <c r="AN717" s="34"/>
      <c r="AO717" s="34"/>
    </row>
    <row r="718" spans="2:41" x14ac:dyDescent="0.3">
      <c r="B718" s="22" t="str">
        <f t="shared" si="63"/>
        <v/>
      </c>
      <c r="C718" s="16"/>
      <c r="D718" s="23"/>
      <c r="E718" s="23"/>
      <c r="N718" s="85">
        <f t="shared" ref="N718:N781" si="66">C718*E718</f>
        <v>0</v>
      </c>
      <c r="O718" s="85">
        <f t="shared" ref="O718:O781" si="67">MIN(N718,C718*ROUND($O$13,0))</f>
        <v>0</v>
      </c>
      <c r="P718" s="85">
        <f t="shared" ref="P718:P781" si="68">MIN(N718,C718*ROUND($P$13,0))</f>
        <v>0</v>
      </c>
      <c r="AD718" s="22" t="str">
        <f t="shared" si="64"/>
        <v/>
      </c>
      <c r="AE718" s="16"/>
      <c r="AF718" s="34"/>
      <c r="AH718" s="22" t="str">
        <f t="shared" si="65"/>
        <v/>
      </c>
      <c r="AI718" s="16"/>
      <c r="AJ718" s="34"/>
      <c r="AK718" s="34"/>
      <c r="AL718" s="34"/>
      <c r="AM718" s="34"/>
      <c r="AN718" s="34"/>
      <c r="AO718" s="34"/>
    </row>
    <row r="719" spans="2:41" x14ac:dyDescent="0.3">
      <c r="B719" s="22" t="str">
        <f t="shared" si="63"/>
        <v/>
      </c>
      <c r="C719" s="16"/>
      <c r="D719" s="23"/>
      <c r="E719" s="23"/>
      <c r="N719" s="85">
        <f t="shared" si="66"/>
        <v>0</v>
      </c>
      <c r="O719" s="85">
        <f t="shared" si="67"/>
        <v>0</v>
      </c>
      <c r="P719" s="85">
        <f t="shared" si="68"/>
        <v>0</v>
      </c>
      <c r="AD719" s="22" t="str">
        <f t="shared" si="64"/>
        <v/>
      </c>
      <c r="AE719" s="16"/>
      <c r="AF719" s="34"/>
      <c r="AH719" s="22" t="str">
        <f t="shared" si="65"/>
        <v/>
      </c>
      <c r="AI719" s="16"/>
      <c r="AJ719" s="34"/>
      <c r="AK719" s="34"/>
      <c r="AL719" s="34"/>
      <c r="AM719" s="34"/>
      <c r="AN719" s="34"/>
      <c r="AO719" s="34"/>
    </row>
    <row r="720" spans="2:41" x14ac:dyDescent="0.3">
      <c r="B720" s="22" t="str">
        <f t="shared" si="63"/>
        <v/>
      </c>
      <c r="C720" s="16"/>
      <c r="D720" s="23"/>
      <c r="E720" s="23"/>
      <c r="N720" s="85">
        <f t="shared" si="66"/>
        <v>0</v>
      </c>
      <c r="O720" s="85">
        <f t="shared" si="67"/>
        <v>0</v>
      </c>
      <c r="P720" s="85">
        <f t="shared" si="68"/>
        <v>0</v>
      </c>
      <c r="AD720" s="22" t="str">
        <f t="shared" si="64"/>
        <v/>
      </c>
      <c r="AE720" s="16"/>
      <c r="AF720" s="34"/>
      <c r="AH720" s="22" t="str">
        <f t="shared" si="65"/>
        <v/>
      </c>
      <c r="AI720" s="16"/>
      <c r="AJ720" s="34"/>
      <c r="AK720" s="34"/>
      <c r="AL720" s="34"/>
      <c r="AM720" s="34"/>
      <c r="AN720" s="34"/>
      <c r="AO720" s="34"/>
    </row>
    <row r="721" spans="2:41" x14ac:dyDescent="0.3">
      <c r="B721" s="22" t="str">
        <f t="shared" ref="B721:B784" si="69">IF(C721="","",B720+C721)</f>
        <v/>
      </c>
      <c r="C721" s="16"/>
      <c r="D721" s="23"/>
      <c r="E721" s="23"/>
      <c r="N721" s="85">
        <f t="shared" si="66"/>
        <v>0</v>
      </c>
      <c r="O721" s="85">
        <f t="shared" si="67"/>
        <v>0</v>
      </c>
      <c r="P721" s="85">
        <f t="shared" si="68"/>
        <v>0</v>
      </c>
      <c r="AD721" s="22" t="str">
        <f t="shared" si="64"/>
        <v/>
      </c>
      <c r="AE721" s="16"/>
      <c r="AF721" s="34"/>
      <c r="AH721" s="22" t="str">
        <f t="shared" si="65"/>
        <v/>
      </c>
      <c r="AI721" s="16"/>
      <c r="AJ721" s="34"/>
      <c r="AK721" s="34"/>
      <c r="AL721" s="34"/>
      <c r="AM721" s="34"/>
      <c r="AN721" s="34"/>
      <c r="AO721" s="34"/>
    </row>
    <row r="722" spans="2:41" x14ac:dyDescent="0.3">
      <c r="B722" s="22" t="str">
        <f t="shared" si="69"/>
        <v/>
      </c>
      <c r="C722" s="16"/>
      <c r="D722" s="23"/>
      <c r="E722" s="23"/>
      <c r="N722" s="85">
        <f t="shared" si="66"/>
        <v>0</v>
      </c>
      <c r="O722" s="85">
        <f t="shared" si="67"/>
        <v>0</v>
      </c>
      <c r="P722" s="85">
        <f t="shared" si="68"/>
        <v>0</v>
      </c>
      <c r="AD722" s="22" t="str">
        <f t="shared" si="64"/>
        <v/>
      </c>
      <c r="AE722" s="16"/>
      <c r="AF722" s="34"/>
      <c r="AH722" s="22" t="str">
        <f t="shared" si="65"/>
        <v/>
      </c>
      <c r="AI722" s="16"/>
      <c r="AJ722" s="34"/>
      <c r="AK722" s="34"/>
      <c r="AL722" s="34"/>
      <c r="AM722" s="34"/>
      <c r="AN722" s="34"/>
      <c r="AO722" s="34"/>
    </row>
    <row r="723" spans="2:41" x14ac:dyDescent="0.3">
      <c r="B723" s="22" t="str">
        <f t="shared" si="69"/>
        <v/>
      </c>
      <c r="C723" s="16"/>
      <c r="D723" s="23"/>
      <c r="E723" s="23"/>
      <c r="N723" s="85">
        <f t="shared" si="66"/>
        <v>0</v>
      </c>
      <c r="O723" s="85">
        <f t="shared" si="67"/>
        <v>0</v>
      </c>
      <c r="P723" s="85">
        <f t="shared" si="68"/>
        <v>0</v>
      </c>
      <c r="AD723" s="22" t="str">
        <f t="shared" ref="AD723:AD786" si="70">IF(AE723="","",AD722+AE723)</f>
        <v/>
      </c>
      <c r="AE723" s="16"/>
      <c r="AF723" s="34"/>
      <c r="AH723" s="22" t="str">
        <f t="shared" ref="AH723:AH786" si="71">IF(AI723="","",AH722+AI723)</f>
        <v/>
      </c>
      <c r="AI723" s="16"/>
      <c r="AJ723" s="34"/>
      <c r="AK723" s="34"/>
      <c r="AL723" s="34"/>
      <c r="AM723" s="34"/>
      <c r="AN723" s="34"/>
      <c r="AO723" s="34"/>
    </row>
    <row r="724" spans="2:41" x14ac:dyDescent="0.3">
      <c r="B724" s="22" t="str">
        <f t="shared" si="69"/>
        <v/>
      </c>
      <c r="C724" s="16"/>
      <c r="D724" s="23"/>
      <c r="E724" s="23"/>
      <c r="N724" s="85">
        <f t="shared" si="66"/>
        <v>0</v>
      </c>
      <c r="O724" s="85">
        <f t="shared" si="67"/>
        <v>0</v>
      </c>
      <c r="P724" s="85">
        <f t="shared" si="68"/>
        <v>0</v>
      </c>
      <c r="AD724" s="22" t="str">
        <f t="shared" si="70"/>
        <v/>
      </c>
      <c r="AE724" s="16"/>
      <c r="AF724" s="34"/>
      <c r="AH724" s="22" t="str">
        <f t="shared" si="71"/>
        <v/>
      </c>
      <c r="AI724" s="16"/>
      <c r="AJ724" s="34"/>
      <c r="AK724" s="34"/>
      <c r="AL724" s="34"/>
      <c r="AM724" s="34"/>
      <c r="AN724" s="34"/>
      <c r="AO724" s="34"/>
    </row>
    <row r="725" spans="2:41" x14ac:dyDescent="0.3">
      <c r="B725" s="22" t="str">
        <f t="shared" si="69"/>
        <v/>
      </c>
      <c r="C725" s="16"/>
      <c r="D725" s="23"/>
      <c r="E725" s="23"/>
      <c r="N725" s="85">
        <f t="shared" si="66"/>
        <v>0</v>
      </c>
      <c r="O725" s="85">
        <f t="shared" si="67"/>
        <v>0</v>
      </c>
      <c r="P725" s="85">
        <f t="shared" si="68"/>
        <v>0</v>
      </c>
      <c r="AD725" s="22" t="str">
        <f t="shared" si="70"/>
        <v/>
      </c>
      <c r="AE725" s="16"/>
      <c r="AF725" s="34"/>
      <c r="AH725" s="22" t="str">
        <f t="shared" si="71"/>
        <v/>
      </c>
      <c r="AI725" s="16"/>
      <c r="AJ725" s="34"/>
      <c r="AK725" s="34"/>
      <c r="AL725" s="34"/>
      <c r="AM725" s="34"/>
      <c r="AN725" s="34"/>
      <c r="AO725" s="34"/>
    </row>
    <row r="726" spans="2:41" x14ac:dyDescent="0.3">
      <c r="B726" s="22" t="str">
        <f t="shared" si="69"/>
        <v/>
      </c>
      <c r="C726" s="16"/>
      <c r="D726" s="23"/>
      <c r="E726" s="23"/>
      <c r="N726" s="85">
        <f t="shared" si="66"/>
        <v>0</v>
      </c>
      <c r="O726" s="85">
        <f t="shared" si="67"/>
        <v>0</v>
      </c>
      <c r="P726" s="85">
        <f t="shared" si="68"/>
        <v>0</v>
      </c>
      <c r="AD726" s="22" t="str">
        <f t="shared" si="70"/>
        <v/>
      </c>
      <c r="AE726" s="16"/>
      <c r="AF726" s="34"/>
      <c r="AH726" s="22" t="str">
        <f t="shared" si="71"/>
        <v/>
      </c>
      <c r="AI726" s="16"/>
      <c r="AJ726" s="34"/>
      <c r="AK726" s="34"/>
      <c r="AL726" s="34"/>
      <c r="AM726" s="34"/>
      <c r="AN726" s="34"/>
      <c r="AO726" s="34"/>
    </row>
    <row r="727" spans="2:41" x14ac:dyDescent="0.3">
      <c r="B727" s="22" t="str">
        <f t="shared" si="69"/>
        <v/>
      </c>
      <c r="C727" s="16"/>
      <c r="D727" s="23"/>
      <c r="E727" s="23"/>
      <c r="N727" s="85">
        <f t="shared" si="66"/>
        <v>0</v>
      </c>
      <c r="O727" s="85">
        <f t="shared" si="67"/>
        <v>0</v>
      </c>
      <c r="P727" s="85">
        <f t="shared" si="68"/>
        <v>0</v>
      </c>
      <c r="AD727" s="22" t="str">
        <f t="shared" si="70"/>
        <v/>
      </c>
      <c r="AE727" s="16"/>
      <c r="AF727" s="34"/>
      <c r="AH727" s="22" t="str">
        <f t="shared" si="71"/>
        <v/>
      </c>
      <c r="AI727" s="16"/>
      <c r="AJ727" s="34"/>
      <c r="AK727" s="34"/>
      <c r="AL727" s="34"/>
      <c r="AM727" s="34"/>
      <c r="AN727" s="34"/>
      <c r="AO727" s="34"/>
    </row>
    <row r="728" spans="2:41" x14ac:dyDescent="0.3">
      <c r="B728" s="22" t="str">
        <f t="shared" si="69"/>
        <v/>
      </c>
      <c r="C728" s="16"/>
      <c r="D728" s="23"/>
      <c r="E728" s="23"/>
      <c r="N728" s="85">
        <f t="shared" si="66"/>
        <v>0</v>
      </c>
      <c r="O728" s="85">
        <f t="shared" si="67"/>
        <v>0</v>
      </c>
      <c r="P728" s="85">
        <f t="shared" si="68"/>
        <v>0</v>
      </c>
      <c r="AD728" s="22" t="str">
        <f t="shared" si="70"/>
        <v/>
      </c>
      <c r="AE728" s="16"/>
      <c r="AF728" s="34"/>
      <c r="AH728" s="22" t="str">
        <f t="shared" si="71"/>
        <v/>
      </c>
      <c r="AI728" s="16"/>
      <c r="AJ728" s="34"/>
      <c r="AK728" s="34"/>
      <c r="AL728" s="34"/>
      <c r="AM728" s="34"/>
      <c r="AN728" s="34"/>
      <c r="AO728" s="34"/>
    </row>
    <row r="729" spans="2:41" x14ac:dyDescent="0.3">
      <c r="B729" s="22" t="str">
        <f t="shared" si="69"/>
        <v/>
      </c>
      <c r="C729" s="16"/>
      <c r="D729" s="23"/>
      <c r="E729" s="23"/>
      <c r="N729" s="85">
        <f t="shared" si="66"/>
        <v>0</v>
      </c>
      <c r="O729" s="85">
        <f t="shared" si="67"/>
        <v>0</v>
      </c>
      <c r="P729" s="85">
        <f t="shared" si="68"/>
        <v>0</v>
      </c>
      <c r="AD729" s="22" t="str">
        <f t="shared" si="70"/>
        <v/>
      </c>
      <c r="AE729" s="16"/>
      <c r="AF729" s="34"/>
      <c r="AH729" s="22" t="str">
        <f t="shared" si="71"/>
        <v/>
      </c>
      <c r="AI729" s="16"/>
      <c r="AJ729" s="34"/>
      <c r="AK729" s="34"/>
      <c r="AL729" s="34"/>
      <c r="AM729" s="34"/>
      <c r="AN729" s="34"/>
      <c r="AO729" s="34"/>
    </row>
    <row r="730" spans="2:41" x14ac:dyDescent="0.3">
      <c r="B730" s="22" t="str">
        <f t="shared" si="69"/>
        <v/>
      </c>
      <c r="C730" s="16"/>
      <c r="D730" s="23"/>
      <c r="E730" s="23"/>
      <c r="N730" s="85">
        <f t="shared" si="66"/>
        <v>0</v>
      </c>
      <c r="O730" s="85">
        <f t="shared" si="67"/>
        <v>0</v>
      </c>
      <c r="P730" s="85">
        <f t="shared" si="68"/>
        <v>0</v>
      </c>
      <c r="AD730" s="22" t="str">
        <f t="shared" si="70"/>
        <v/>
      </c>
      <c r="AE730" s="16"/>
      <c r="AF730" s="34"/>
      <c r="AH730" s="22" t="str">
        <f t="shared" si="71"/>
        <v/>
      </c>
      <c r="AI730" s="16"/>
      <c r="AJ730" s="34"/>
      <c r="AK730" s="34"/>
      <c r="AL730" s="34"/>
      <c r="AM730" s="34"/>
      <c r="AN730" s="34"/>
      <c r="AO730" s="34"/>
    </row>
    <row r="731" spans="2:41" x14ac:dyDescent="0.3">
      <c r="B731" s="22" t="str">
        <f t="shared" si="69"/>
        <v/>
      </c>
      <c r="C731" s="16"/>
      <c r="D731" s="23"/>
      <c r="E731" s="23"/>
      <c r="N731" s="85">
        <f t="shared" si="66"/>
        <v>0</v>
      </c>
      <c r="O731" s="85">
        <f t="shared" si="67"/>
        <v>0</v>
      </c>
      <c r="P731" s="85">
        <f t="shared" si="68"/>
        <v>0</v>
      </c>
      <c r="AD731" s="22" t="str">
        <f t="shared" si="70"/>
        <v/>
      </c>
      <c r="AE731" s="16"/>
      <c r="AF731" s="34"/>
      <c r="AH731" s="22" t="str">
        <f t="shared" si="71"/>
        <v/>
      </c>
      <c r="AI731" s="16"/>
      <c r="AJ731" s="34"/>
      <c r="AK731" s="34"/>
      <c r="AL731" s="34"/>
      <c r="AM731" s="34"/>
      <c r="AN731" s="34"/>
      <c r="AO731" s="34"/>
    </row>
    <row r="732" spans="2:41" x14ac:dyDescent="0.3">
      <c r="B732" s="22" t="str">
        <f t="shared" si="69"/>
        <v/>
      </c>
      <c r="C732" s="16"/>
      <c r="D732" s="23"/>
      <c r="E732" s="23"/>
      <c r="N732" s="85">
        <f t="shared" si="66"/>
        <v>0</v>
      </c>
      <c r="O732" s="85">
        <f t="shared" si="67"/>
        <v>0</v>
      </c>
      <c r="P732" s="85">
        <f t="shared" si="68"/>
        <v>0</v>
      </c>
      <c r="AD732" s="22" t="str">
        <f t="shared" si="70"/>
        <v/>
      </c>
      <c r="AE732" s="16"/>
      <c r="AF732" s="34"/>
      <c r="AH732" s="22" t="str">
        <f t="shared" si="71"/>
        <v/>
      </c>
      <c r="AI732" s="16"/>
      <c r="AJ732" s="34"/>
      <c r="AK732" s="34"/>
      <c r="AL732" s="34"/>
      <c r="AM732" s="34"/>
      <c r="AN732" s="34"/>
      <c r="AO732" s="34"/>
    </row>
    <row r="733" spans="2:41" x14ac:dyDescent="0.3">
      <c r="B733" s="22" t="str">
        <f t="shared" si="69"/>
        <v/>
      </c>
      <c r="C733" s="16"/>
      <c r="D733" s="23"/>
      <c r="E733" s="23"/>
      <c r="N733" s="85">
        <f t="shared" si="66"/>
        <v>0</v>
      </c>
      <c r="O733" s="85">
        <f t="shared" si="67"/>
        <v>0</v>
      </c>
      <c r="P733" s="85">
        <f t="shared" si="68"/>
        <v>0</v>
      </c>
      <c r="AD733" s="22" t="str">
        <f t="shared" si="70"/>
        <v/>
      </c>
      <c r="AE733" s="16"/>
      <c r="AF733" s="34"/>
      <c r="AH733" s="22" t="str">
        <f t="shared" si="71"/>
        <v/>
      </c>
      <c r="AI733" s="16"/>
      <c r="AJ733" s="34"/>
      <c r="AK733" s="34"/>
      <c r="AL733" s="34"/>
      <c r="AM733" s="34"/>
      <c r="AN733" s="34"/>
      <c r="AO733" s="34"/>
    </row>
    <row r="734" spans="2:41" x14ac:dyDescent="0.3">
      <c r="B734" s="22" t="str">
        <f t="shared" si="69"/>
        <v/>
      </c>
      <c r="C734" s="16"/>
      <c r="D734" s="23"/>
      <c r="E734" s="23"/>
      <c r="N734" s="85">
        <f t="shared" si="66"/>
        <v>0</v>
      </c>
      <c r="O734" s="85">
        <f t="shared" si="67"/>
        <v>0</v>
      </c>
      <c r="P734" s="85">
        <f t="shared" si="68"/>
        <v>0</v>
      </c>
      <c r="AD734" s="22" t="str">
        <f t="shared" si="70"/>
        <v/>
      </c>
      <c r="AE734" s="16"/>
      <c r="AF734" s="34"/>
      <c r="AH734" s="22" t="str">
        <f t="shared" si="71"/>
        <v/>
      </c>
      <c r="AI734" s="16"/>
      <c r="AJ734" s="34"/>
      <c r="AK734" s="34"/>
      <c r="AL734" s="34"/>
      <c r="AM734" s="34"/>
      <c r="AN734" s="34"/>
      <c r="AO734" s="34"/>
    </row>
    <row r="735" spans="2:41" x14ac:dyDescent="0.3">
      <c r="B735" s="22" t="str">
        <f t="shared" si="69"/>
        <v/>
      </c>
      <c r="C735" s="16"/>
      <c r="D735" s="23"/>
      <c r="E735" s="23"/>
      <c r="N735" s="85">
        <f t="shared" si="66"/>
        <v>0</v>
      </c>
      <c r="O735" s="85">
        <f t="shared" si="67"/>
        <v>0</v>
      </c>
      <c r="P735" s="85">
        <f t="shared" si="68"/>
        <v>0</v>
      </c>
      <c r="AD735" s="22" t="str">
        <f t="shared" si="70"/>
        <v/>
      </c>
      <c r="AE735" s="16"/>
      <c r="AF735" s="34"/>
      <c r="AH735" s="22" t="str">
        <f t="shared" si="71"/>
        <v/>
      </c>
      <c r="AI735" s="16"/>
      <c r="AJ735" s="34"/>
      <c r="AK735" s="34"/>
      <c r="AL735" s="34"/>
      <c r="AM735" s="34"/>
      <c r="AN735" s="34"/>
      <c r="AO735" s="34"/>
    </row>
    <row r="736" spans="2:41" x14ac:dyDescent="0.3">
      <c r="B736" s="22" t="str">
        <f t="shared" si="69"/>
        <v/>
      </c>
      <c r="C736" s="16"/>
      <c r="D736" s="23"/>
      <c r="E736" s="23"/>
      <c r="N736" s="85">
        <f t="shared" si="66"/>
        <v>0</v>
      </c>
      <c r="O736" s="85">
        <f t="shared" si="67"/>
        <v>0</v>
      </c>
      <c r="P736" s="85">
        <f t="shared" si="68"/>
        <v>0</v>
      </c>
      <c r="AD736" s="22" t="str">
        <f t="shared" si="70"/>
        <v/>
      </c>
      <c r="AE736" s="16"/>
      <c r="AF736" s="34"/>
      <c r="AH736" s="22" t="str">
        <f t="shared" si="71"/>
        <v/>
      </c>
      <c r="AI736" s="16"/>
      <c r="AJ736" s="34"/>
      <c r="AK736" s="34"/>
      <c r="AL736" s="34"/>
      <c r="AM736" s="34"/>
      <c r="AN736" s="34"/>
      <c r="AO736" s="34"/>
    </row>
    <row r="737" spans="2:41" x14ac:dyDescent="0.3">
      <c r="B737" s="22" t="str">
        <f t="shared" si="69"/>
        <v/>
      </c>
      <c r="C737" s="16"/>
      <c r="D737" s="23"/>
      <c r="E737" s="23"/>
      <c r="N737" s="85">
        <f t="shared" si="66"/>
        <v>0</v>
      </c>
      <c r="O737" s="85">
        <f t="shared" si="67"/>
        <v>0</v>
      </c>
      <c r="P737" s="85">
        <f t="shared" si="68"/>
        <v>0</v>
      </c>
      <c r="AD737" s="22" t="str">
        <f t="shared" si="70"/>
        <v/>
      </c>
      <c r="AE737" s="16"/>
      <c r="AF737" s="34"/>
      <c r="AH737" s="22" t="str">
        <f t="shared" si="71"/>
        <v/>
      </c>
      <c r="AI737" s="16"/>
      <c r="AJ737" s="34"/>
      <c r="AK737" s="34"/>
      <c r="AL737" s="34"/>
      <c r="AM737" s="34"/>
      <c r="AN737" s="34"/>
      <c r="AO737" s="34"/>
    </row>
    <row r="738" spans="2:41" x14ac:dyDescent="0.3">
      <c r="B738" s="22" t="str">
        <f t="shared" si="69"/>
        <v/>
      </c>
      <c r="C738" s="16"/>
      <c r="D738" s="23"/>
      <c r="E738" s="23"/>
      <c r="N738" s="85">
        <f t="shared" si="66"/>
        <v>0</v>
      </c>
      <c r="O738" s="85">
        <f t="shared" si="67"/>
        <v>0</v>
      </c>
      <c r="P738" s="85">
        <f t="shared" si="68"/>
        <v>0</v>
      </c>
      <c r="AD738" s="22" t="str">
        <f t="shared" si="70"/>
        <v/>
      </c>
      <c r="AE738" s="16"/>
      <c r="AF738" s="34"/>
      <c r="AH738" s="22" t="str">
        <f t="shared" si="71"/>
        <v/>
      </c>
      <c r="AI738" s="16"/>
      <c r="AJ738" s="34"/>
      <c r="AK738" s="34"/>
      <c r="AL738" s="34"/>
      <c r="AM738" s="34"/>
      <c r="AN738" s="34"/>
      <c r="AO738" s="34"/>
    </row>
    <row r="739" spans="2:41" x14ac:dyDescent="0.3">
      <c r="B739" s="22" t="str">
        <f t="shared" si="69"/>
        <v/>
      </c>
      <c r="C739" s="16"/>
      <c r="D739" s="23"/>
      <c r="E739" s="23"/>
      <c r="N739" s="85">
        <f t="shared" si="66"/>
        <v>0</v>
      </c>
      <c r="O739" s="85">
        <f t="shared" si="67"/>
        <v>0</v>
      </c>
      <c r="P739" s="85">
        <f t="shared" si="68"/>
        <v>0</v>
      </c>
      <c r="AD739" s="22" t="str">
        <f t="shared" si="70"/>
        <v/>
      </c>
      <c r="AE739" s="16"/>
      <c r="AF739" s="34"/>
      <c r="AH739" s="22" t="str">
        <f t="shared" si="71"/>
        <v/>
      </c>
      <c r="AI739" s="16"/>
      <c r="AJ739" s="34"/>
      <c r="AK739" s="34"/>
      <c r="AL739" s="34"/>
      <c r="AM739" s="34"/>
      <c r="AN739" s="34"/>
      <c r="AO739" s="34"/>
    </row>
    <row r="740" spans="2:41" x14ac:dyDescent="0.3">
      <c r="B740" s="22" t="str">
        <f t="shared" si="69"/>
        <v/>
      </c>
      <c r="C740" s="16"/>
      <c r="D740" s="23"/>
      <c r="E740" s="23"/>
      <c r="N740" s="85">
        <f t="shared" si="66"/>
        <v>0</v>
      </c>
      <c r="O740" s="85">
        <f t="shared" si="67"/>
        <v>0</v>
      </c>
      <c r="P740" s="85">
        <f t="shared" si="68"/>
        <v>0</v>
      </c>
      <c r="AD740" s="22" t="str">
        <f t="shared" si="70"/>
        <v/>
      </c>
      <c r="AE740" s="16"/>
      <c r="AF740" s="34"/>
      <c r="AH740" s="22" t="str">
        <f t="shared" si="71"/>
        <v/>
      </c>
      <c r="AI740" s="16"/>
      <c r="AJ740" s="34"/>
      <c r="AK740" s="34"/>
      <c r="AL740" s="34"/>
      <c r="AM740" s="34"/>
      <c r="AN740" s="34"/>
      <c r="AO740" s="34"/>
    </row>
    <row r="741" spans="2:41" x14ac:dyDescent="0.3">
      <c r="B741" s="22" t="str">
        <f t="shared" si="69"/>
        <v/>
      </c>
      <c r="C741" s="16"/>
      <c r="D741" s="23"/>
      <c r="E741" s="23"/>
      <c r="N741" s="85">
        <f t="shared" si="66"/>
        <v>0</v>
      </c>
      <c r="O741" s="85">
        <f t="shared" si="67"/>
        <v>0</v>
      </c>
      <c r="P741" s="85">
        <f t="shared" si="68"/>
        <v>0</v>
      </c>
      <c r="AD741" s="22" t="str">
        <f t="shared" si="70"/>
        <v/>
      </c>
      <c r="AE741" s="16"/>
      <c r="AF741" s="34"/>
      <c r="AH741" s="22" t="str">
        <f t="shared" si="71"/>
        <v/>
      </c>
      <c r="AI741" s="16"/>
      <c r="AJ741" s="34"/>
      <c r="AK741" s="34"/>
      <c r="AL741" s="34"/>
      <c r="AM741" s="34"/>
      <c r="AN741" s="34"/>
      <c r="AO741" s="34"/>
    </row>
    <row r="742" spans="2:41" x14ac:dyDescent="0.3">
      <c r="B742" s="22" t="str">
        <f t="shared" si="69"/>
        <v/>
      </c>
      <c r="C742" s="16"/>
      <c r="D742" s="23"/>
      <c r="E742" s="23"/>
      <c r="N742" s="85">
        <f t="shared" si="66"/>
        <v>0</v>
      </c>
      <c r="O742" s="85">
        <f t="shared" si="67"/>
        <v>0</v>
      </c>
      <c r="P742" s="85">
        <f t="shared" si="68"/>
        <v>0</v>
      </c>
      <c r="AD742" s="22" t="str">
        <f t="shared" si="70"/>
        <v/>
      </c>
      <c r="AE742" s="16"/>
      <c r="AF742" s="34"/>
      <c r="AH742" s="22" t="str">
        <f t="shared" si="71"/>
        <v/>
      </c>
      <c r="AI742" s="16"/>
      <c r="AJ742" s="34"/>
      <c r="AK742" s="34"/>
      <c r="AL742" s="34"/>
      <c r="AM742" s="34"/>
      <c r="AN742" s="34"/>
      <c r="AO742" s="34"/>
    </row>
    <row r="743" spans="2:41" x14ac:dyDescent="0.3">
      <c r="B743" s="22" t="str">
        <f t="shared" si="69"/>
        <v/>
      </c>
      <c r="C743" s="16"/>
      <c r="D743" s="23"/>
      <c r="E743" s="23"/>
      <c r="N743" s="85">
        <f t="shared" si="66"/>
        <v>0</v>
      </c>
      <c r="O743" s="85">
        <f t="shared" si="67"/>
        <v>0</v>
      </c>
      <c r="P743" s="85">
        <f t="shared" si="68"/>
        <v>0</v>
      </c>
      <c r="AD743" s="22" t="str">
        <f t="shared" si="70"/>
        <v/>
      </c>
      <c r="AE743" s="16"/>
      <c r="AF743" s="34"/>
      <c r="AH743" s="22" t="str">
        <f t="shared" si="71"/>
        <v/>
      </c>
      <c r="AI743" s="16"/>
      <c r="AJ743" s="34"/>
      <c r="AK743" s="34"/>
      <c r="AL743" s="34"/>
      <c r="AM743" s="34"/>
      <c r="AN743" s="34"/>
      <c r="AO743" s="34"/>
    </row>
    <row r="744" spans="2:41" x14ac:dyDescent="0.3">
      <c r="B744" s="22" t="str">
        <f t="shared" si="69"/>
        <v/>
      </c>
      <c r="C744" s="16"/>
      <c r="D744" s="23"/>
      <c r="E744" s="23"/>
      <c r="N744" s="85">
        <f t="shared" si="66"/>
        <v>0</v>
      </c>
      <c r="O744" s="85">
        <f t="shared" si="67"/>
        <v>0</v>
      </c>
      <c r="P744" s="85">
        <f t="shared" si="68"/>
        <v>0</v>
      </c>
      <c r="AD744" s="22" t="str">
        <f t="shared" si="70"/>
        <v/>
      </c>
      <c r="AE744" s="16"/>
      <c r="AF744" s="34"/>
      <c r="AH744" s="22" t="str">
        <f t="shared" si="71"/>
        <v/>
      </c>
      <c r="AI744" s="16"/>
      <c r="AJ744" s="34"/>
      <c r="AK744" s="34"/>
      <c r="AL744" s="34"/>
      <c r="AM744" s="34"/>
      <c r="AN744" s="34"/>
      <c r="AO744" s="34"/>
    </row>
    <row r="745" spans="2:41" x14ac:dyDescent="0.3">
      <c r="B745" s="22" t="str">
        <f t="shared" si="69"/>
        <v/>
      </c>
      <c r="C745" s="16"/>
      <c r="D745" s="23"/>
      <c r="E745" s="23"/>
      <c r="N745" s="85">
        <f t="shared" si="66"/>
        <v>0</v>
      </c>
      <c r="O745" s="85">
        <f t="shared" si="67"/>
        <v>0</v>
      </c>
      <c r="P745" s="85">
        <f t="shared" si="68"/>
        <v>0</v>
      </c>
      <c r="AD745" s="22" t="str">
        <f t="shared" si="70"/>
        <v/>
      </c>
      <c r="AE745" s="16"/>
      <c r="AF745" s="34"/>
      <c r="AH745" s="22" t="str">
        <f t="shared" si="71"/>
        <v/>
      </c>
      <c r="AI745" s="16"/>
      <c r="AJ745" s="34"/>
      <c r="AK745" s="34"/>
      <c r="AL745" s="34"/>
      <c r="AM745" s="34"/>
      <c r="AN745" s="34"/>
      <c r="AO745" s="34"/>
    </row>
    <row r="746" spans="2:41" x14ac:dyDescent="0.3">
      <c r="B746" s="22" t="str">
        <f t="shared" si="69"/>
        <v/>
      </c>
      <c r="C746" s="16"/>
      <c r="D746" s="23"/>
      <c r="E746" s="23"/>
      <c r="N746" s="85">
        <f t="shared" si="66"/>
        <v>0</v>
      </c>
      <c r="O746" s="85">
        <f t="shared" si="67"/>
        <v>0</v>
      </c>
      <c r="P746" s="85">
        <f t="shared" si="68"/>
        <v>0</v>
      </c>
      <c r="AD746" s="22" t="str">
        <f t="shared" si="70"/>
        <v/>
      </c>
      <c r="AE746" s="16"/>
      <c r="AF746" s="34"/>
      <c r="AH746" s="22" t="str">
        <f t="shared" si="71"/>
        <v/>
      </c>
      <c r="AI746" s="16"/>
      <c r="AJ746" s="34"/>
      <c r="AK746" s="34"/>
      <c r="AL746" s="34"/>
      <c r="AM746" s="34"/>
      <c r="AN746" s="34"/>
      <c r="AO746" s="34"/>
    </row>
    <row r="747" spans="2:41" x14ac:dyDescent="0.3">
      <c r="B747" s="22" t="str">
        <f t="shared" si="69"/>
        <v/>
      </c>
      <c r="C747" s="16"/>
      <c r="D747" s="23"/>
      <c r="E747" s="23"/>
      <c r="N747" s="85">
        <f t="shared" si="66"/>
        <v>0</v>
      </c>
      <c r="O747" s="85">
        <f t="shared" si="67"/>
        <v>0</v>
      </c>
      <c r="P747" s="85">
        <f t="shared" si="68"/>
        <v>0</v>
      </c>
      <c r="AD747" s="22" t="str">
        <f t="shared" si="70"/>
        <v/>
      </c>
      <c r="AE747" s="16"/>
      <c r="AF747" s="34"/>
      <c r="AH747" s="22" t="str">
        <f t="shared" si="71"/>
        <v/>
      </c>
      <c r="AI747" s="16"/>
      <c r="AJ747" s="34"/>
      <c r="AK747" s="34"/>
      <c r="AL747" s="34"/>
      <c r="AM747" s="34"/>
      <c r="AN747" s="34"/>
      <c r="AO747" s="34"/>
    </row>
    <row r="748" spans="2:41" x14ac:dyDescent="0.3">
      <c r="B748" s="22" t="str">
        <f t="shared" si="69"/>
        <v/>
      </c>
      <c r="C748" s="16"/>
      <c r="D748" s="23"/>
      <c r="E748" s="23"/>
      <c r="N748" s="85">
        <f t="shared" si="66"/>
        <v>0</v>
      </c>
      <c r="O748" s="85">
        <f t="shared" si="67"/>
        <v>0</v>
      </c>
      <c r="P748" s="85">
        <f t="shared" si="68"/>
        <v>0</v>
      </c>
      <c r="AD748" s="22" t="str">
        <f t="shared" si="70"/>
        <v/>
      </c>
      <c r="AE748" s="16"/>
      <c r="AF748" s="34"/>
      <c r="AH748" s="22" t="str">
        <f t="shared" si="71"/>
        <v/>
      </c>
      <c r="AI748" s="16"/>
      <c r="AJ748" s="34"/>
      <c r="AK748" s="34"/>
      <c r="AL748" s="34"/>
      <c r="AM748" s="34"/>
      <c r="AN748" s="34"/>
      <c r="AO748" s="34"/>
    </row>
    <row r="749" spans="2:41" x14ac:dyDescent="0.3">
      <c r="B749" s="22" t="str">
        <f t="shared" si="69"/>
        <v/>
      </c>
      <c r="C749" s="16"/>
      <c r="D749" s="23"/>
      <c r="E749" s="23"/>
      <c r="N749" s="85">
        <f t="shared" si="66"/>
        <v>0</v>
      </c>
      <c r="O749" s="85">
        <f t="shared" si="67"/>
        <v>0</v>
      </c>
      <c r="P749" s="85">
        <f t="shared" si="68"/>
        <v>0</v>
      </c>
      <c r="AD749" s="22" t="str">
        <f t="shared" si="70"/>
        <v/>
      </c>
      <c r="AE749" s="16"/>
      <c r="AF749" s="34"/>
      <c r="AH749" s="22" t="str">
        <f t="shared" si="71"/>
        <v/>
      </c>
      <c r="AI749" s="16"/>
      <c r="AJ749" s="34"/>
      <c r="AK749" s="34"/>
      <c r="AL749" s="34"/>
      <c r="AM749" s="34"/>
      <c r="AN749" s="34"/>
      <c r="AO749" s="34"/>
    </row>
    <row r="750" spans="2:41" x14ac:dyDescent="0.3">
      <c r="B750" s="22" t="str">
        <f t="shared" si="69"/>
        <v/>
      </c>
      <c r="C750" s="16"/>
      <c r="D750" s="23"/>
      <c r="E750" s="23"/>
      <c r="N750" s="85">
        <f t="shared" si="66"/>
        <v>0</v>
      </c>
      <c r="O750" s="85">
        <f t="shared" si="67"/>
        <v>0</v>
      </c>
      <c r="P750" s="85">
        <f t="shared" si="68"/>
        <v>0</v>
      </c>
      <c r="AD750" s="22" t="str">
        <f t="shared" si="70"/>
        <v/>
      </c>
      <c r="AE750" s="16"/>
      <c r="AF750" s="34"/>
      <c r="AH750" s="22" t="str">
        <f t="shared" si="71"/>
        <v/>
      </c>
      <c r="AI750" s="16"/>
      <c r="AJ750" s="34"/>
      <c r="AK750" s="34"/>
      <c r="AL750" s="34"/>
      <c r="AM750" s="34"/>
      <c r="AN750" s="34"/>
      <c r="AO750" s="34"/>
    </row>
    <row r="751" spans="2:41" x14ac:dyDescent="0.3">
      <c r="B751" s="22" t="str">
        <f t="shared" si="69"/>
        <v/>
      </c>
      <c r="C751" s="16"/>
      <c r="D751" s="23"/>
      <c r="E751" s="23"/>
      <c r="N751" s="85">
        <f t="shared" si="66"/>
        <v>0</v>
      </c>
      <c r="O751" s="85">
        <f t="shared" si="67"/>
        <v>0</v>
      </c>
      <c r="P751" s="85">
        <f t="shared" si="68"/>
        <v>0</v>
      </c>
      <c r="AD751" s="22" t="str">
        <f t="shared" si="70"/>
        <v/>
      </c>
      <c r="AE751" s="16"/>
      <c r="AF751" s="34"/>
      <c r="AH751" s="22" t="str">
        <f t="shared" si="71"/>
        <v/>
      </c>
      <c r="AI751" s="16"/>
      <c r="AJ751" s="34"/>
      <c r="AK751" s="34"/>
      <c r="AL751" s="34"/>
      <c r="AM751" s="34"/>
      <c r="AN751" s="34"/>
      <c r="AO751" s="34"/>
    </row>
    <row r="752" spans="2:41" x14ac:dyDescent="0.3">
      <c r="B752" s="22" t="str">
        <f t="shared" si="69"/>
        <v/>
      </c>
      <c r="C752" s="16"/>
      <c r="D752" s="23"/>
      <c r="E752" s="23"/>
      <c r="N752" s="85">
        <f t="shared" si="66"/>
        <v>0</v>
      </c>
      <c r="O752" s="85">
        <f t="shared" si="67"/>
        <v>0</v>
      </c>
      <c r="P752" s="85">
        <f t="shared" si="68"/>
        <v>0</v>
      </c>
      <c r="AD752" s="22" t="str">
        <f t="shared" si="70"/>
        <v/>
      </c>
      <c r="AE752" s="16"/>
      <c r="AF752" s="34"/>
      <c r="AH752" s="22" t="str">
        <f t="shared" si="71"/>
        <v/>
      </c>
      <c r="AI752" s="16"/>
      <c r="AJ752" s="34"/>
      <c r="AK752" s="34"/>
      <c r="AL752" s="34"/>
      <c r="AM752" s="34"/>
      <c r="AN752" s="34"/>
      <c r="AO752" s="34"/>
    </row>
    <row r="753" spans="2:41" x14ac:dyDescent="0.3">
      <c r="B753" s="22" t="str">
        <f t="shared" si="69"/>
        <v/>
      </c>
      <c r="C753" s="16"/>
      <c r="D753" s="23"/>
      <c r="E753" s="23"/>
      <c r="N753" s="85">
        <f t="shared" si="66"/>
        <v>0</v>
      </c>
      <c r="O753" s="85">
        <f t="shared" si="67"/>
        <v>0</v>
      </c>
      <c r="P753" s="85">
        <f t="shared" si="68"/>
        <v>0</v>
      </c>
      <c r="AD753" s="22" t="str">
        <f t="shared" si="70"/>
        <v/>
      </c>
      <c r="AE753" s="16"/>
      <c r="AF753" s="34"/>
      <c r="AH753" s="22" t="str">
        <f t="shared" si="71"/>
        <v/>
      </c>
      <c r="AI753" s="16"/>
      <c r="AJ753" s="34"/>
      <c r="AK753" s="34"/>
      <c r="AL753" s="34"/>
      <c r="AM753" s="34"/>
      <c r="AN753" s="34"/>
      <c r="AO753" s="34"/>
    </row>
    <row r="754" spans="2:41" x14ac:dyDescent="0.3">
      <c r="B754" s="22" t="str">
        <f t="shared" si="69"/>
        <v/>
      </c>
      <c r="C754" s="16"/>
      <c r="D754" s="23"/>
      <c r="E754" s="23"/>
      <c r="N754" s="85">
        <f t="shared" si="66"/>
        <v>0</v>
      </c>
      <c r="O754" s="85">
        <f t="shared" si="67"/>
        <v>0</v>
      </c>
      <c r="P754" s="85">
        <f t="shared" si="68"/>
        <v>0</v>
      </c>
      <c r="AD754" s="22" t="str">
        <f t="shared" si="70"/>
        <v/>
      </c>
      <c r="AE754" s="16"/>
      <c r="AF754" s="34"/>
      <c r="AH754" s="22" t="str">
        <f t="shared" si="71"/>
        <v/>
      </c>
      <c r="AI754" s="16"/>
      <c r="AJ754" s="34"/>
      <c r="AK754" s="34"/>
      <c r="AL754" s="34"/>
      <c r="AM754" s="34"/>
      <c r="AN754" s="34"/>
      <c r="AO754" s="34"/>
    </row>
    <row r="755" spans="2:41" x14ac:dyDescent="0.3">
      <c r="B755" s="22" t="str">
        <f t="shared" si="69"/>
        <v/>
      </c>
      <c r="C755" s="16"/>
      <c r="D755" s="23"/>
      <c r="E755" s="23"/>
      <c r="N755" s="85">
        <f t="shared" si="66"/>
        <v>0</v>
      </c>
      <c r="O755" s="85">
        <f t="shared" si="67"/>
        <v>0</v>
      </c>
      <c r="P755" s="85">
        <f t="shared" si="68"/>
        <v>0</v>
      </c>
      <c r="AD755" s="22" t="str">
        <f t="shared" si="70"/>
        <v/>
      </c>
      <c r="AE755" s="16"/>
      <c r="AF755" s="34"/>
      <c r="AH755" s="22" t="str">
        <f t="shared" si="71"/>
        <v/>
      </c>
      <c r="AI755" s="16"/>
      <c r="AJ755" s="34"/>
      <c r="AK755" s="34"/>
      <c r="AL755" s="34"/>
      <c r="AM755" s="34"/>
      <c r="AN755" s="34"/>
      <c r="AO755" s="34"/>
    </row>
    <row r="756" spans="2:41" x14ac:dyDescent="0.3">
      <c r="B756" s="22" t="str">
        <f t="shared" si="69"/>
        <v/>
      </c>
      <c r="C756" s="16"/>
      <c r="D756" s="23"/>
      <c r="E756" s="23"/>
      <c r="N756" s="85">
        <f t="shared" si="66"/>
        <v>0</v>
      </c>
      <c r="O756" s="85">
        <f t="shared" si="67"/>
        <v>0</v>
      </c>
      <c r="P756" s="85">
        <f t="shared" si="68"/>
        <v>0</v>
      </c>
      <c r="AD756" s="22" t="str">
        <f t="shared" si="70"/>
        <v/>
      </c>
      <c r="AE756" s="16"/>
      <c r="AF756" s="34"/>
      <c r="AH756" s="22" t="str">
        <f t="shared" si="71"/>
        <v/>
      </c>
      <c r="AI756" s="16"/>
      <c r="AJ756" s="34"/>
      <c r="AK756" s="34"/>
      <c r="AL756" s="34"/>
      <c r="AM756" s="34"/>
      <c r="AN756" s="34"/>
      <c r="AO756" s="34"/>
    </row>
    <row r="757" spans="2:41" x14ac:dyDescent="0.3">
      <c r="B757" s="22" t="str">
        <f t="shared" si="69"/>
        <v/>
      </c>
      <c r="C757" s="16"/>
      <c r="D757" s="23"/>
      <c r="E757" s="23"/>
      <c r="N757" s="85">
        <f t="shared" si="66"/>
        <v>0</v>
      </c>
      <c r="O757" s="85">
        <f t="shared" si="67"/>
        <v>0</v>
      </c>
      <c r="P757" s="85">
        <f t="shared" si="68"/>
        <v>0</v>
      </c>
      <c r="AD757" s="22" t="str">
        <f t="shared" si="70"/>
        <v/>
      </c>
      <c r="AE757" s="16"/>
      <c r="AF757" s="34"/>
      <c r="AH757" s="22" t="str">
        <f t="shared" si="71"/>
        <v/>
      </c>
      <c r="AI757" s="16"/>
      <c r="AJ757" s="34"/>
      <c r="AK757" s="34"/>
      <c r="AL757" s="34"/>
      <c r="AM757" s="34"/>
      <c r="AN757" s="34"/>
      <c r="AO757" s="34"/>
    </row>
    <row r="758" spans="2:41" x14ac:dyDescent="0.3">
      <c r="B758" s="22" t="str">
        <f t="shared" si="69"/>
        <v/>
      </c>
      <c r="C758" s="16"/>
      <c r="D758" s="23"/>
      <c r="E758" s="23"/>
      <c r="N758" s="85">
        <f t="shared" si="66"/>
        <v>0</v>
      </c>
      <c r="O758" s="85">
        <f t="shared" si="67"/>
        <v>0</v>
      </c>
      <c r="P758" s="85">
        <f t="shared" si="68"/>
        <v>0</v>
      </c>
      <c r="AD758" s="22" t="str">
        <f t="shared" si="70"/>
        <v/>
      </c>
      <c r="AE758" s="16"/>
      <c r="AF758" s="34"/>
      <c r="AH758" s="22" t="str">
        <f t="shared" si="71"/>
        <v/>
      </c>
      <c r="AI758" s="16"/>
      <c r="AJ758" s="34"/>
      <c r="AK758" s="34"/>
      <c r="AL758" s="34"/>
      <c r="AM758" s="34"/>
      <c r="AN758" s="34"/>
      <c r="AO758" s="34"/>
    </row>
    <row r="759" spans="2:41" x14ac:dyDescent="0.3">
      <c r="B759" s="22" t="str">
        <f t="shared" si="69"/>
        <v/>
      </c>
      <c r="C759" s="16"/>
      <c r="D759" s="23"/>
      <c r="E759" s="23"/>
      <c r="N759" s="85">
        <f t="shared" si="66"/>
        <v>0</v>
      </c>
      <c r="O759" s="85">
        <f t="shared" si="67"/>
        <v>0</v>
      </c>
      <c r="P759" s="85">
        <f t="shared" si="68"/>
        <v>0</v>
      </c>
      <c r="AD759" s="22" t="str">
        <f t="shared" si="70"/>
        <v/>
      </c>
      <c r="AE759" s="16"/>
      <c r="AF759" s="34"/>
      <c r="AH759" s="22" t="str">
        <f t="shared" si="71"/>
        <v/>
      </c>
      <c r="AI759" s="16"/>
      <c r="AJ759" s="34"/>
      <c r="AK759" s="34"/>
      <c r="AL759" s="34"/>
      <c r="AM759" s="34"/>
      <c r="AN759" s="34"/>
      <c r="AO759" s="34"/>
    </row>
    <row r="760" spans="2:41" x14ac:dyDescent="0.3">
      <c r="B760" s="22" t="str">
        <f t="shared" si="69"/>
        <v/>
      </c>
      <c r="C760" s="16"/>
      <c r="D760" s="23"/>
      <c r="E760" s="23"/>
      <c r="N760" s="85">
        <f t="shared" si="66"/>
        <v>0</v>
      </c>
      <c r="O760" s="85">
        <f t="shared" si="67"/>
        <v>0</v>
      </c>
      <c r="P760" s="85">
        <f t="shared" si="68"/>
        <v>0</v>
      </c>
      <c r="AD760" s="22" t="str">
        <f t="shared" si="70"/>
        <v/>
      </c>
      <c r="AE760" s="16"/>
      <c r="AF760" s="34"/>
      <c r="AH760" s="22" t="str">
        <f t="shared" si="71"/>
        <v/>
      </c>
      <c r="AI760" s="16"/>
      <c r="AJ760" s="34"/>
      <c r="AK760" s="34"/>
      <c r="AL760" s="34"/>
      <c r="AM760" s="34"/>
      <c r="AN760" s="34"/>
      <c r="AO760" s="34"/>
    </row>
    <row r="761" spans="2:41" x14ac:dyDescent="0.3">
      <c r="B761" s="22" t="str">
        <f t="shared" si="69"/>
        <v/>
      </c>
      <c r="C761" s="16"/>
      <c r="D761" s="23"/>
      <c r="E761" s="23"/>
      <c r="N761" s="85">
        <f t="shared" si="66"/>
        <v>0</v>
      </c>
      <c r="O761" s="85">
        <f t="shared" si="67"/>
        <v>0</v>
      </c>
      <c r="P761" s="85">
        <f t="shared" si="68"/>
        <v>0</v>
      </c>
      <c r="AD761" s="22" t="str">
        <f t="shared" si="70"/>
        <v/>
      </c>
      <c r="AE761" s="16"/>
      <c r="AF761" s="34"/>
      <c r="AH761" s="22" t="str">
        <f t="shared" si="71"/>
        <v/>
      </c>
      <c r="AI761" s="16"/>
      <c r="AJ761" s="34"/>
      <c r="AK761" s="34"/>
      <c r="AL761" s="34"/>
      <c r="AM761" s="34"/>
      <c r="AN761" s="34"/>
      <c r="AO761" s="34"/>
    </row>
    <row r="762" spans="2:41" x14ac:dyDescent="0.3">
      <c r="B762" s="22" t="str">
        <f t="shared" si="69"/>
        <v/>
      </c>
      <c r="C762" s="16"/>
      <c r="D762" s="23"/>
      <c r="E762" s="23"/>
      <c r="N762" s="85">
        <f t="shared" si="66"/>
        <v>0</v>
      </c>
      <c r="O762" s="85">
        <f t="shared" si="67"/>
        <v>0</v>
      </c>
      <c r="P762" s="85">
        <f t="shared" si="68"/>
        <v>0</v>
      </c>
      <c r="AD762" s="22" t="str">
        <f t="shared" si="70"/>
        <v/>
      </c>
      <c r="AE762" s="16"/>
      <c r="AF762" s="34"/>
      <c r="AH762" s="22" t="str">
        <f t="shared" si="71"/>
        <v/>
      </c>
      <c r="AI762" s="16"/>
      <c r="AJ762" s="34"/>
      <c r="AK762" s="34"/>
      <c r="AL762" s="34"/>
      <c r="AM762" s="34"/>
      <c r="AN762" s="34"/>
      <c r="AO762" s="34"/>
    </row>
    <row r="763" spans="2:41" x14ac:dyDescent="0.3">
      <c r="B763" s="22" t="str">
        <f t="shared" si="69"/>
        <v/>
      </c>
      <c r="C763" s="16"/>
      <c r="D763" s="23"/>
      <c r="E763" s="23"/>
      <c r="N763" s="85">
        <f t="shared" si="66"/>
        <v>0</v>
      </c>
      <c r="O763" s="85">
        <f t="shared" si="67"/>
        <v>0</v>
      </c>
      <c r="P763" s="85">
        <f t="shared" si="68"/>
        <v>0</v>
      </c>
      <c r="AD763" s="22" t="str">
        <f t="shared" si="70"/>
        <v/>
      </c>
      <c r="AE763" s="16"/>
      <c r="AF763" s="34"/>
      <c r="AH763" s="22" t="str">
        <f t="shared" si="71"/>
        <v/>
      </c>
      <c r="AI763" s="16"/>
      <c r="AJ763" s="34"/>
      <c r="AK763" s="34"/>
      <c r="AL763" s="34"/>
      <c r="AM763" s="34"/>
      <c r="AN763" s="34"/>
      <c r="AO763" s="34"/>
    </row>
    <row r="764" spans="2:41" x14ac:dyDescent="0.3">
      <c r="B764" s="22" t="str">
        <f t="shared" si="69"/>
        <v/>
      </c>
      <c r="C764" s="16"/>
      <c r="D764" s="23"/>
      <c r="E764" s="23"/>
      <c r="N764" s="85">
        <f t="shared" si="66"/>
        <v>0</v>
      </c>
      <c r="O764" s="85">
        <f t="shared" si="67"/>
        <v>0</v>
      </c>
      <c r="P764" s="85">
        <f t="shared" si="68"/>
        <v>0</v>
      </c>
      <c r="AD764" s="22" t="str">
        <f t="shared" si="70"/>
        <v/>
      </c>
      <c r="AE764" s="16"/>
      <c r="AF764" s="34"/>
      <c r="AH764" s="22" t="str">
        <f t="shared" si="71"/>
        <v/>
      </c>
      <c r="AI764" s="16"/>
      <c r="AJ764" s="34"/>
      <c r="AK764" s="34"/>
      <c r="AL764" s="34"/>
      <c r="AM764" s="34"/>
      <c r="AN764" s="34"/>
      <c r="AO764" s="34"/>
    </row>
    <row r="765" spans="2:41" x14ac:dyDescent="0.3">
      <c r="B765" s="22" t="str">
        <f t="shared" si="69"/>
        <v/>
      </c>
      <c r="C765" s="16"/>
      <c r="D765" s="23"/>
      <c r="E765" s="23"/>
      <c r="N765" s="85">
        <f t="shared" si="66"/>
        <v>0</v>
      </c>
      <c r="O765" s="85">
        <f t="shared" si="67"/>
        <v>0</v>
      </c>
      <c r="P765" s="85">
        <f t="shared" si="68"/>
        <v>0</v>
      </c>
      <c r="AD765" s="22" t="str">
        <f t="shared" si="70"/>
        <v/>
      </c>
      <c r="AE765" s="16"/>
      <c r="AF765" s="34"/>
      <c r="AH765" s="22" t="str">
        <f t="shared" si="71"/>
        <v/>
      </c>
      <c r="AI765" s="16"/>
      <c r="AJ765" s="34"/>
      <c r="AK765" s="34"/>
      <c r="AL765" s="34"/>
      <c r="AM765" s="34"/>
      <c r="AN765" s="34"/>
      <c r="AO765" s="34"/>
    </row>
    <row r="766" spans="2:41" x14ac:dyDescent="0.3">
      <c r="B766" s="22" t="str">
        <f t="shared" si="69"/>
        <v/>
      </c>
      <c r="C766" s="16"/>
      <c r="D766" s="23"/>
      <c r="E766" s="23"/>
      <c r="N766" s="85">
        <f t="shared" si="66"/>
        <v>0</v>
      </c>
      <c r="O766" s="85">
        <f t="shared" si="67"/>
        <v>0</v>
      </c>
      <c r="P766" s="85">
        <f t="shared" si="68"/>
        <v>0</v>
      </c>
      <c r="AD766" s="22" t="str">
        <f t="shared" si="70"/>
        <v/>
      </c>
      <c r="AE766" s="16"/>
      <c r="AF766" s="34"/>
      <c r="AH766" s="22" t="str">
        <f t="shared" si="71"/>
        <v/>
      </c>
      <c r="AI766" s="16"/>
      <c r="AJ766" s="34"/>
      <c r="AK766" s="34"/>
      <c r="AL766" s="34"/>
      <c r="AM766" s="34"/>
      <c r="AN766" s="34"/>
      <c r="AO766" s="34"/>
    </row>
    <row r="767" spans="2:41" x14ac:dyDescent="0.3">
      <c r="B767" s="22" t="str">
        <f t="shared" si="69"/>
        <v/>
      </c>
      <c r="C767" s="16"/>
      <c r="D767" s="23"/>
      <c r="E767" s="23"/>
      <c r="N767" s="85">
        <f t="shared" si="66"/>
        <v>0</v>
      </c>
      <c r="O767" s="85">
        <f t="shared" si="67"/>
        <v>0</v>
      </c>
      <c r="P767" s="85">
        <f t="shared" si="68"/>
        <v>0</v>
      </c>
      <c r="AD767" s="22" t="str">
        <f t="shared" si="70"/>
        <v/>
      </c>
      <c r="AE767" s="16"/>
      <c r="AF767" s="34"/>
      <c r="AH767" s="22" t="str">
        <f t="shared" si="71"/>
        <v/>
      </c>
      <c r="AI767" s="16"/>
      <c r="AJ767" s="34"/>
      <c r="AK767" s="34"/>
      <c r="AL767" s="34"/>
      <c r="AM767" s="34"/>
      <c r="AN767" s="34"/>
      <c r="AO767" s="34"/>
    </row>
    <row r="768" spans="2:41" x14ac:dyDescent="0.3">
      <c r="B768" s="22" t="str">
        <f t="shared" si="69"/>
        <v/>
      </c>
      <c r="C768" s="16"/>
      <c r="D768" s="23"/>
      <c r="E768" s="23"/>
      <c r="N768" s="85">
        <f t="shared" si="66"/>
        <v>0</v>
      </c>
      <c r="O768" s="85">
        <f t="shared" si="67"/>
        <v>0</v>
      </c>
      <c r="P768" s="85">
        <f t="shared" si="68"/>
        <v>0</v>
      </c>
      <c r="AD768" s="22" t="str">
        <f t="shared" si="70"/>
        <v/>
      </c>
      <c r="AE768" s="16"/>
      <c r="AF768" s="34"/>
      <c r="AH768" s="22" t="str">
        <f t="shared" si="71"/>
        <v/>
      </c>
      <c r="AI768" s="16"/>
      <c r="AJ768" s="34"/>
      <c r="AK768" s="34"/>
      <c r="AL768" s="34"/>
      <c r="AM768" s="34"/>
      <c r="AN768" s="34"/>
      <c r="AO768" s="34"/>
    </row>
    <row r="769" spans="2:41" x14ac:dyDescent="0.3">
      <c r="B769" s="22" t="str">
        <f t="shared" si="69"/>
        <v/>
      </c>
      <c r="C769" s="16"/>
      <c r="D769" s="23"/>
      <c r="E769" s="23"/>
      <c r="N769" s="85">
        <f t="shared" si="66"/>
        <v>0</v>
      </c>
      <c r="O769" s="85">
        <f t="shared" si="67"/>
        <v>0</v>
      </c>
      <c r="P769" s="85">
        <f t="shared" si="68"/>
        <v>0</v>
      </c>
      <c r="AD769" s="22" t="str">
        <f t="shared" si="70"/>
        <v/>
      </c>
      <c r="AE769" s="16"/>
      <c r="AF769" s="34"/>
      <c r="AH769" s="22" t="str">
        <f t="shared" si="71"/>
        <v/>
      </c>
      <c r="AI769" s="16"/>
      <c r="AJ769" s="34"/>
      <c r="AK769" s="34"/>
      <c r="AL769" s="34"/>
      <c r="AM769" s="34"/>
      <c r="AN769" s="34"/>
      <c r="AO769" s="34"/>
    </row>
    <row r="770" spans="2:41" x14ac:dyDescent="0.3">
      <c r="B770" s="22" t="str">
        <f t="shared" si="69"/>
        <v/>
      </c>
      <c r="C770" s="16"/>
      <c r="D770" s="23"/>
      <c r="E770" s="23"/>
      <c r="N770" s="85">
        <f t="shared" si="66"/>
        <v>0</v>
      </c>
      <c r="O770" s="85">
        <f t="shared" si="67"/>
        <v>0</v>
      </c>
      <c r="P770" s="85">
        <f t="shared" si="68"/>
        <v>0</v>
      </c>
      <c r="AD770" s="22" t="str">
        <f t="shared" si="70"/>
        <v/>
      </c>
      <c r="AE770" s="16"/>
      <c r="AF770" s="34"/>
      <c r="AH770" s="22" t="str">
        <f t="shared" si="71"/>
        <v/>
      </c>
      <c r="AI770" s="16"/>
      <c r="AJ770" s="34"/>
      <c r="AK770" s="34"/>
      <c r="AL770" s="34"/>
      <c r="AM770" s="34"/>
      <c r="AN770" s="34"/>
      <c r="AO770" s="34"/>
    </row>
    <row r="771" spans="2:41" x14ac:dyDescent="0.3">
      <c r="B771" s="22" t="str">
        <f t="shared" si="69"/>
        <v/>
      </c>
      <c r="C771" s="16"/>
      <c r="D771" s="23"/>
      <c r="E771" s="23"/>
      <c r="N771" s="85">
        <f t="shared" si="66"/>
        <v>0</v>
      </c>
      <c r="O771" s="85">
        <f t="shared" si="67"/>
        <v>0</v>
      </c>
      <c r="P771" s="85">
        <f t="shared" si="68"/>
        <v>0</v>
      </c>
      <c r="AD771" s="22" t="str">
        <f t="shared" si="70"/>
        <v/>
      </c>
      <c r="AE771" s="16"/>
      <c r="AF771" s="34"/>
      <c r="AH771" s="22" t="str">
        <f t="shared" si="71"/>
        <v/>
      </c>
      <c r="AI771" s="16"/>
      <c r="AJ771" s="34"/>
      <c r="AK771" s="34"/>
      <c r="AL771" s="34"/>
      <c r="AM771" s="34"/>
      <c r="AN771" s="34"/>
      <c r="AO771" s="34"/>
    </row>
    <row r="772" spans="2:41" x14ac:dyDescent="0.3">
      <c r="B772" s="22" t="str">
        <f t="shared" si="69"/>
        <v/>
      </c>
      <c r="C772" s="16"/>
      <c r="D772" s="23"/>
      <c r="E772" s="23"/>
      <c r="N772" s="85">
        <f t="shared" si="66"/>
        <v>0</v>
      </c>
      <c r="O772" s="85">
        <f t="shared" si="67"/>
        <v>0</v>
      </c>
      <c r="P772" s="85">
        <f t="shared" si="68"/>
        <v>0</v>
      </c>
      <c r="AD772" s="22" t="str">
        <f t="shared" si="70"/>
        <v/>
      </c>
      <c r="AE772" s="16"/>
      <c r="AF772" s="34"/>
      <c r="AH772" s="22" t="str">
        <f t="shared" si="71"/>
        <v/>
      </c>
      <c r="AI772" s="16"/>
      <c r="AJ772" s="34"/>
      <c r="AK772" s="34"/>
      <c r="AL772" s="34"/>
      <c r="AM772" s="34"/>
      <c r="AN772" s="34"/>
      <c r="AO772" s="34"/>
    </row>
    <row r="773" spans="2:41" x14ac:dyDescent="0.3">
      <c r="B773" s="22" t="str">
        <f t="shared" si="69"/>
        <v/>
      </c>
      <c r="C773" s="16"/>
      <c r="D773" s="23"/>
      <c r="E773" s="23"/>
      <c r="N773" s="85">
        <f t="shared" si="66"/>
        <v>0</v>
      </c>
      <c r="O773" s="85">
        <f t="shared" si="67"/>
        <v>0</v>
      </c>
      <c r="P773" s="85">
        <f t="shared" si="68"/>
        <v>0</v>
      </c>
      <c r="AD773" s="22" t="str">
        <f t="shared" si="70"/>
        <v/>
      </c>
      <c r="AE773" s="16"/>
      <c r="AF773" s="34"/>
      <c r="AH773" s="22" t="str">
        <f t="shared" si="71"/>
        <v/>
      </c>
      <c r="AI773" s="16"/>
      <c r="AJ773" s="34"/>
      <c r="AK773" s="34"/>
      <c r="AL773" s="34"/>
      <c r="AM773" s="34"/>
      <c r="AN773" s="34"/>
      <c r="AO773" s="34"/>
    </row>
    <row r="774" spans="2:41" x14ac:dyDescent="0.3">
      <c r="B774" s="22" t="str">
        <f t="shared" si="69"/>
        <v/>
      </c>
      <c r="C774" s="16"/>
      <c r="D774" s="23"/>
      <c r="E774" s="23"/>
      <c r="N774" s="85">
        <f t="shared" si="66"/>
        <v>0</v>
      </c>
      <c r="O774" s="85">
        <f t="shared" si="67"/>
        <v>0</v>
      </c>
      <c r="P774" s="85">
        <f t="shared" si="68"/>
        <v>0</v>
      </c>
      <c r="AD774" s="22" t="str">
        <f t="shared" si="70"/>
        <v/>
      </c>
      <c r="AE774" s="16"/>
      <c r="AF774" s="34"/>
      <c r="AH774" s="22" t="str">
        <f t="shared" si="71"/>
        <v/>
      </c>
      <c r="AI774" s="16"/>
      <c r="AJ774" s="34"/>
      <c r="AK774" s="34"/>
      <c r="AL774" s="34"/>
      <c r="AM774" s="34"/>
      <c r="AN774" s="34"/>
      <c r="AO774" s="34"/>
    </row>
    <row r="775" spans="2:41" x14ac:dyDescent="0.3">
      <c r="B775" s="22" t="str">
        <f t="shared" si="69"/>
        <v/>
      </c>
      <c r="C775" s="16"/>
      <c r="D775" s="23"/>
      <c r="E775" s="23"/>
      <c r="N775" s="85">
        <f t="shared" si="66"/>
        <v>0</v>
      </c>
      <c r="O775" s="85">
        <f t="shared" si="67"/>
        <v>0</v>
      </c>
      <c r="P775" s="85">
        <f t="shared" si="68"/>
        <v>0</v>
      </c>
      <c r="AD775" s="22" t="str">
        <f t="shared" si="70"/>
        <v/>
      </c>
      <c r="AE775" s="16"/>
      <c r="AF775" s="34"/>
      <c r="AH775" s="22" t="str">
        <f t="shared" si="71"/>
        <v/>
      </c>
      <c r="AI775" s="16"/>
      <c r="AJ775" s="34"/>
      <c r="AK775" s="34"/>
      <c r="AL775" s="34"/>
      <c r="AM775" s="34"/>
      <c r="AN775" s="34"/>
      <c r="AO775" s="34"/>
    </row>
    <row r="776" spans="2:41" x14ac:dyDescent="0.3">
      <c r="B776" s="22" t="str">
        <f t="shared" si="69"/>
        <v/>
      </c>
      <c r="C776" s="16"/>
      <c r="D776" s="23"/>
      <c r="E776" s="23"/>
      <c r="N776" s="85">
        <f t="shared" si="66"/>
        <v>0</v>
      </c>
      <c r="O776" s="85">
        <f t="shared" si="67"/>
        <v>0</v>
      </c>
      <c r="P776" s="85">
        <f t="shared" si="68"/>
        <v>0</v>
      </c>
      <c r="AD776" s="22" t="str">
        <f t="shared" si="70"/>
        <v/>
      </c>
      <c r="AE776" s="16"/>
      <c r="AF776" s="34"/>
      <c r="AH776" s="22" t="str">
        <f t="shared" si="71"/>
        <v/>
      </c>
      <c r="AI776" s="16"/>
      <c r="AJ776" s="34"/>
      <c r="AK776" s="34"/>
      <c r="AL776" s="34"/>
      <c r="AM776" s="34"/>
      <c r="AN776" s="34"/>
      <c r="AO776" s="34"/>
    </row>
    <row r="777" spans="2:41" x14ac:dyDescent="0.3">
      <c r="B777" s="22" t="str">
        <f t="shared" si="69"/>
        <v/>
      </c>
      <c r="C777" s="16"/>
      <c r="D777" s="23"/>
      <c r="E777" s="23"/>
      <c r="N777" s="85">
        <f t="shared" si="66"/>
        <v>0</v>
      </c>
      <c r="O777" s="85">
        <f t="shared" si="67"/>
        <v>0</v>
      </c>
      <c r="P777" s="85">
        <f t="shared" si="68"/>
        <v>0</v>
      </c>
      <c r="AD777" s="22" t="str">
        <f t="shared" si="70"/>
        <v/>
      </c>
      <c r="AE777" s="16"/>
      <c r="AF777" s="34"/>
      <c r="AH777" s="22" t="str">
        <f t="shared" si="71"/>
        <v/>
      </c>
      <c r="AI777" s="16"/>
      <c r="AJ777" s="34"/>
      <c r="AK777" s="34"/>
      <c r="AL777" s="34"/>
      <c r="AM777" s="34"/>
      <c r="AN777" s="34"/>
      <c r="AO777" s="34"/>
    </row>
    <row r="778" spans="2:41" x14ac:dyDescent="0.3">
      <c r="B778" s="22" t="str">
        <f t="shared" si="69"/>
        <v/>
      </c>
      <c r="C778" s="16"/>
      <c r="D778" s="23"/>
      <c r="E778" s="23"/>
      <c r="N778" s="85">
        <f t="shared" si="66"/>
        <v>0</v>
      </c>
      <c r="O778" s="85">
        <f t="shared" si="67"/>
        <v>0</v>
      </c>
      <c r="P778" s="85">
        <f t="shared" si="68"/>
        <v>0</v>
      </c>
      <c r="AD778" s="22" t="str">
        <f t="shared" si="70"/>
        <v/>
      </c>
      <c r="AE778" s="16"/>
      <c r="AF778" s="34"/>
      <c r="AH778" s="22" t="str">
        <f t="shared" si="71"/>
        <v/>
      </c>
      <c r="AI778" s="16"/>
      <c r="AJ778" s="34"/>
      <c r="AK778" s="34"/>
      <c r="AL778" s="34"/>
      <c r="AM778" s="34"/>
      <c r="AN778" s="34"/>
      <c r="AO778" s="34"/>
    </row>
    <row r="779" spans="2:41" x14ac:dyDescent="0.3">
      <c r="B779" s="22" t="str">
        <f t="shared" si="69"/>
        <v/>
      </c>
      <c r="C779" s="16"/>
      <c r="D779" s="23"/>
      <c r="E779" s="23"/>
      <c r="N779" s="85">
        <f t="shared" si="66"/>
        <v>0</v>
      </c>
      <c r="O779" s="85">
        <f t="shared" si="67"/>
        <v>0</v>
      </c>
      <c r="P779" s="85">
        <f t="shared" si="68"/>
        <v>0</v>
      </c>
      <c r="AD779" s="22" t="str">
        <f t="shared" si="70"/>
        <v/>
      </c>
      <c r="AE779" s="16"/>
      <c r="AF779" s="34"/>
      <c r="AH779" s="22" t="str">
        <f t="shared" si="71"/>
        <v/>
      </c>
      <c r="AI779" s="16"/>
      <c r="AJ779" s="34"/>
      <c r="AK779" s="34"/>
      <c r="AL779" s="34"/>
      <c r="AM779" s="34"/>
      <c r="AN779" s="34"/>
      <c r="AO779" s="34"/>
    </row>
    <row r="780" spans="2:41" x14ac:dyDescent="0.3">
      <c r="B780" s="22" t="str">
        <f t="shared" si="69"/>
        <v/>
      </c>
      <c r="C780" s="16"/>
      <c r="D780" s="23"/>
      <c r="E780" s="23"/>
      <c r="N780" s="85">
        <f t="shared" si="66"/>
        <v>0</v>
      </c>
      <c r="O780" s="85">
        <f t="shared" si="67"/>
        <v>0</v>
      </c>
      <c r="P780" s="85">
        <f t="shared" si="68"/>
        <v>0</v>
      </c>
      <c r="AD780" s="22" t="str">
        <f t="shared" si="70"/>
        <v/>
      </c>
      <c r="AE780" s="16"/>
      <c r="AF780" s="34"/>
      <c r="AH780" s="22" t="str">
        <f t="shared" si="71"/>
        <v/>
      </c>
      <c r="AI780" s="16"/>
      <c r="AJ780" s="34"/>
      <c r="AK780" s="34"/>
      <c r="AL780" s="34"/>
      <c r="AM780" s="34"/>
      <c r="AN780" s="34"/>
      <c r="AO780" s="34"/>
    </row>
    <row r="781" spans="2:41" x14ac:dyDescent="0.3">
      <c r="B781" s="22" t="str">
        <f t="shared" si="69"/>
        <v/>
      </c>
      <c r="C781" s="16"/>
      <c r="D781" s="23"/>
      <c r="E781" s="23"/>
      <c r="N781" s="85">
        <f t="shared" si="66"/>
        <v>0</v>
      </c>
      <c r="O781" s="85">
        <f t="shared" si="67"/>
        <v>0</v>
      </c>
      <c r="P781" s="85">
        <f t="shared" si="68"/>
        <v>0</v>
      </c>
      <c r="AD781" s="22" t="str">
        <f t="shared" si="70"/>
        <v/>
      </c>
      <c r="AE781" s="16"/>
      <c r="AF781" s="34"/>
      <c r="AH781" s="22" t="str">
        <f t="shared" si="71"/>
        <v/>
      </c>
      <c r="AI781" s="16"/>
      <c r="AJ781" s="34"/>
      <c r="AK781" s="34"/>
      <c r="AL781" s="34"/>
      <c r="AM781" s="34"/>
      <c r="AN781" s="34"/>
      <c r="AO781" s="34"/>
    </row>
    <row r="782" spans="2:41" x14ac:dyDescent="0.3">
      <c r="B782" s="22" t="str">
        <f t="shared" si="69"/>
        <v/>
      </c>
      <c r="C782" s="16"/>
      <c r="D782" s="23"/>
      <c r="E782" s="23"/>
      <c r="N782" s="85">
        <f t="shared" ref="N782:N845" si="72">C782*E782</f>
        <v>0</v>
      </c>
      <c r="O782" s="85">
        <f t="shared" ref="O782:O845" si="73">MIN(N782,C782*ROUND($O$13,0))</f>
        <v>0</v>
      </c>
      <c r="P782" s="85">
        <f t="shared" ref="P782:P845" si="74">MIN(N782,C782*ROUND($P$13,0))</f>
        <v>0</v>
      </c>
      <c r="AD782" s="22" t="str">
        <f t="shared" si="70"/>
        <v/>
      </c>
      <c r="AE782" s="16"/>
      <c r="AF782" s="34"/>
      <c r="AH782" s="22" t="str">
        <f t="shared" si="71"/>
        <v/>
      </c>
      <c r="AI782" s="16"/>
      <c r="AJ782" s="34"/>
      <c r="AK782" s="34"/>
      <c r="AL782" s="34"/>
      <c r="AM782" s="34"/>
      <c r="AN782" s="34"/>
      <c r="AO782" s="34"/>
    </row>
    <row r="783" spans="2:41" x14ac:dyDescent="0.3">
      <c r="B783" s="22" t="str">
        <f t="shared" si="69"/>
        <v/>
      </c>
      <c r="C783" s="16"/>
      <c r="D783" s="23"/>
      <c r="E783" s="23"/>
      <c r="N783" s="85">
        <f t="shared" si="72"/>
        <v>0</v>
      </c>
      <c r="O783" s="85">
        <f t="shared" si="73"/>
        <v>0</v>
      </c>
      <c r="P783" s="85">
        <f t="shared" si="74"/>
        <v>0</v>
      </c>
      <c r="AD783" s="22" t="str">
        <f t="shared" si="70"/>
        <v/>
      </c>
      <c r="AE783" s="16"/>
      <c r="AF783" s="34"/>
      <c r="AH783" s="22" t="str">
        <f t="shared" si="71"/>
        <v/>
      </c>
      <c r="AI783" s="16"/>
      <c r="AJ783" s="34"/>
      <c r="AK783" s="34"/>
      <c r="AL783" s="34"/>
      <c r="AM783" s="34"/>
      <c r="AN783" s="34"/>
      <c r="AO783" s="34"/>
    </row>
    <row r="784" spans="2:41" x14ac:dyDescent="0.3">
      <c r="B784" s="22" t="str">
        <f t="shared" si="69"/>
        <v/>
      </c>
      <c r="C784" s="16"/>
      <c r="D784" s="23"/>
      <c r="E784" s="23"/>
      <c r="N784" s="85">
        <f t="shared" si="72"/>
        <v>0</v>
      </c>
      <c r="O784" s="85">
        <f t="shared" si="73"/>
        <v>0</v>
      </c>
      <c r="P784" s="85">
        <f t="shared" si="74"/>
        <v>0</v>
      </c>
      <c r="AD784" s="22" t="str">
        <f t="shared" si="70"/>
        <v/>
      </c>
      <c r="AE784" s="16"/>
      <c r="AF784" s="34"/>
      <c r="AH784" s="22" t="str">
        <f t="shared" si="71"/>
        <v/>
      </c>
      <c r="AI784" s="16"/>
      <c r="AJ784" s="34"/>
      <c r="AK784" s="34"/>
      <c r="AL784" s="34"/>
      <c r="AM784" s="34"/>
      <c r="AN784" s="34"/>
      <c r="AO784" s="34"/>
    </row>
    <row r="785" spans="2:41" x14ac:dyDescent="0.3">
      <c r="B785" s="22" t="str">
        <f t="shared" ref="B785:B848" si="75">IF(C785="","",B784+C785)</f>
        <v/>
      </c>
      <c r="C785" s="16"/>
      <c r="D785" s="23"/>
      <c r="E785" s="23"/>
      <c r="N785" s="85">
        <f t="shared" si="72"/>
        <v>0</v>
      </c>
      <c r="O785" s="85">
        <f t="shared" si="73"/>
        <v>0</v>
      </c>
      <c r="P785" s="85">
        <f t="shared" si="74"/>
        <v>0</v>
      </c>
      <c r="AD785" s="22" t="str">
        <f t="shared" si="70"/>
        <v/>
      </c>
      <c r="AE785" s="16"/>
      <c r="AF785" s="34"/>
      <c r="AH785" s="22" t="str">
        <f t="shared" si="71"/>
        <v/>
      </c>
      <c r="AI785" s="16"/>
      <c r="AJ785" s="34"/>
      <c r="AK785" s="34"/>
      <c r="AL785" s="34"/>
      <c r="AM785" s="34"/>
      <c r="AN785" s="34"/>
      <c r="AO785" s="34"/>
    </row>
    <row r="786" spans="2:41" x14ac:dyDescent="0.3">
      <c r="B786" s="22" t="str">
        <f t="shared" si="75"/>
        <v/>
      </c>
      <c r="C786" s="16"/>
      <c r="D786" s="23"/>
      <c r="E786" s="23"/>
      <c r="N786" s="85">
        <f t="shared" si="72"/>
        <v>0</v>
      </c>
      <c r="O786" s="85">
        <f t="shared" si="73"/>
        <v>0</v>
      </c>
      <c r="P786" s="85">
        <f t="shared" si="74"/>
        <v>0</v>
      </c>
      <c r="AD786" s="22" t="str">
        <f t="shared" si="70"/>
        <v/>
      </c>
      <c r="AE786" s="16"/>
      <c r="AF786" s="34"/>
      <c r="AH786" s="22" t="str">
        <f t="shared" si="71"/>
        <v/>
      </c>
      <c r="AI786" s="16"/>
      <c r="AJ786" s="34"/>
      <c r="AK786" s="34"/>
      <c r="AL786" s="34"/>
      <c r="AM786" s="34"/>
      <c r="AN786" s="34"/>
      <c r="AO786" s="34"/>
    </row>
    <row r="787" spans="2:41" x14ac:dyDescent="0.3">
      <c r="B787" s="22" t="str">
        <f t="shared" si="75"/>
        <v/>
      </c>
      <c r="C787" s="16"/>
      <c r="D787" s="23"/>
      <c r="E787" s="23"/>
      <c r="N787" s="85">
        <f t="shared" si="72"/>
        <v>0</v>
      </c>
      <c r="O787" s="85">
        <f t="shared" si="73"/>
        <v>0</v>
      </c>
      <c r="P787" s="85">
        <f t="shared" si="74"/>
        <v>0</v>
      </c>
      <c r="AD787" s="22" t="str">
        <f t="shared" ref="AD787:AD850" si="76">IF(AE787="","",AD786+AE787)</f>
        <v/>
      </c>
      <c r="AE787" s="16"/>
      <c r="AF787" s="34"/>
      <c r="AH787" s="22" t="str">
        <f t="shared" ref="AH787:AH850" si="77">IF(AI787="","",AH786+AI787)</f>
        <v/>
      </c>
      <c r="AI787" s="16"/>
      <c r="AJ787" s="34"/>
      <c r="AK787" s="34"/>
      <c r="AL787" s="34"/>
      <c r="AM787" s="34"/>
      <c r="AN787" s="34"/>
      <c r="AO787" s="34"/>
    </row>
    <row r="788" spans="2:41" x14ac:dyDescent="0.3">
      <c r="B788" s="22" t="str">
        <f t="shared" si="75"/>
        <v/>
      </c>
      <c r="C788" s="16"/>
      <c r="D788" s="23"/>
      <c r="E788" s="23"/>
      <c r="N788" s="85">
        <f t="shared" si="72"/>
        <v>0</v>
      </c>
      <c r="O788" s="85">
        <f t="shared" si="73"/>
        <v>0</v>
      </c>
      <c r="P788" s="85">
        <f t="shared" si="74"/>
        <v>0</v>
      </c>
      <c r="AD788" s="22" t="str">
        <f t="shared" si="76"/>
        <v/>
      </c>
      <c r="AE788" s="16"/>
      <c r="AF788" s="34"/>
      <c r="AH788" s="22" t="str">
        <f t="shared" si="77"/>
        <v/>
      </c>
      <c r="AI788" s="16"/>
      <c r="AJ788" s="34"/>
      <c r="AK788" s="34"/>
      <c r="AL788" s="34"/>
      <c r="AM788" s="34"/>
      <c r="AN788" s="34"/>
      <c r="AO788" s="34"/>
    </row>
    <row r="789" spans="2:41" x14ac:dyDescent="0.3">
      <c r="B789" s="22" t="str">
        <f t="shared" si="75"/>
        <v/>
      </c>
      <c r="C789" s="16"/>
      <c r="D789" s="23"/>
      <c r="E789" s="23"/>
      <c r="N789" s="85">
        <f t="shared" si="72"/>
        <v>0</v>
      </c>
      <c r="O789" s="85">
        <f t="shared" si="73"/>
        <v>0</v>
      </c>
      <c r="P789" s="85">
        <f t="shared" si="74"/>
        <v>0</v>
      </c>
      <c r="AD789" s="22" t="str">
        <f t="shared" si="76"/>
        <v/>
      </c>
      <c r="AE789" s="16"/>
      <c r="AF789" s="34"/>
      <c r="AH789" s="22" t="str">
        <f t="shared" si="77"/>
        <v/>
      </c>
      <c r="AI789" s="16"/>
      <c r="AJ789" s="34"/>
      <c r="AK789" s="34"/>
      <c r="AL789" s="34"/>
      <c r="AM789" s="34"/>
      <c r="AN789" s="34"/>
      <c r="AO789" s="34"/>
    </row>
    <row r="790" spans="2:41" x14ac:dyDescent="0.3">
      <c r="B790" s="22" t="str">
        <f t="shared" si="75"/>
        <v/>
      </c>
      <c r="C790" s="16"/>
      <c r="D790" s="23"/>
      <c r="E790" s="23"/>
      <c r="N790" s="85">
        <f t="shared" si="72"/>
        <v>0</v>
      </c>
      <c r="O790" s="85">
        <f t="shared" si="73"/>
        <v>0</v>
      </c>
      <c r="P790" s="85">
        <f t="shared" si="74"/>
        <v>0</v>
      </c>
      <c r="AD790" s="22" t="str">
        <f t="shared" si="76"/>
        <v/>
      </c>
      <c r="AE790" s="16"/>
      <c r="AF790" s="34"/>
      <c r="AH790" s="22" t="str">
        <f t="shared" si="77"/>
        <v/>
      </c>
      <c r="AI790" s="16"/>
      <c r="AJ790" s="34"/>
      <c r="AK790" s="34"/>
      <c r="AL790" s="34"/>
      <c r="AM790" s="34"/>
      <c r="AN790" s="34"/>
      <c r="AO790" s="34"/>
    </row>
    <row r="791" spans="2:41" x14ac:dyDescent="0.3">
      <c r="B791" s="22" t="str">
        <f t="shared" si="75"/>
        <v/>
      </c>
      <c r="C791" s="16"/>
      <c r="D791" s="23"/>
      <c r="E791" s="23"/>
      <c r="N791" s="85">
        <f t="shared" si="72"/>
        <v>0</v>
      </c>
      <c r="O791" s="85">
        <f t="shared" si="73"/>
        <v>0</v>
      </c>
      <c r="P791" s="85">
        <f t="shared" si="74"/>
        <v>0</v>
      </c>
      <c r="AD791" s="22" t="str">
        <f t="shared" si="76"/>
        <v/>
      </c>
      <c r="AE791" s="16"/>
      <c r="AF791" s="34"/>
      <c r="AH791" s="22" t="str">
        <f t="shared" si="77"/>
        <v/>
      </c>
      <c r="AI791" s="16"/>
      <c r="AJ791" s="34"/>
      <c r="AK791" s="34"/>
      <c r="AL791" s="34"/>
      <c r="AM791" s="34"/>
      <c r="AN791" s="34"/>
      <c r="AO791" s="34"/>
    </row>
    <row r="792" spans="2:41" x14ac:dyDescent="0.3">
      <c r="B792" s="22" t="str">
        <f t="shared" si="75"/>
        <v/>
      </c>
      <c r="C792" s="16"/>
      <c r="D792" s="23"/>
      <c r="E792" s="23"/>
      <c r="N792" s="85">
        <f t="shared" si="72"/>
        <v>0</v>
      </c>
      <c r="O792" s="85">
        <f t="shared" si="73"/>
        <v>0</v>
      </c>
      <c r="P792" s="85">
        <f t="shared" si="74"/>
        <v>0</v>
      </c>
      <c r="AD792" s="22" t="str">
        <f t="shared" si="76"/>
        <v/>
      </c>
      <c r="AE792" s="16"/>
      <c r="AF792" s="34"/>
      <c r="AH792" s="22" t="str">
        <f t="shared" si="77"/>
        <v/>
      </c>
      <c r="AI792" s="16"/>
      <c r="AJ792" s="34"/>
      <c r="AK792" s="34"/>
      <c r="AL792" s="34"/>
      <c r="AM792" s="34"/>
      <c r="AN792" s="34"/>
      <c r="AO792" s="34"/>
    </row>
    <row r="793" spans="2:41" x14ac:dyDescent="0.3">
      <c r="B793" s="22" t="str">
        <f t="shared" si="75"/>
        <v/>
      </c>
      <c r="C793" s="16"/>
      <c r="D793" s="23"/>
      <c r="E793" s="23"/>
      <c r="N793" s="85">
        <f t="shared" si="72"/>
        <v>0</v>
      </c>
      <c r="O793" s="85">
        <f t="shared" si="73"/>
        <v>0</v>
      </c>
      <c r="P793" s="85">
        <f t="shared" si="74"/>
        <v>0</v>
      </c>
      <c r="AD793" s="22" t="str">
        <f t="shared" si="76"/>
        <v/>
      </c>
      <c r="AE793" s="16"/>
      <c r="AF793" s="34"/>
      <c r="AH793" s="22" t="str">
        <f t="shared" si="77"/>
        <v/>
      </c>
      <c r="AI793" s="16"/>
      <c r="AJ793" s="34"/>
      <c r="AK793" s="34"/>
      <c r="AL793" s="34"/>
      <c r="AM793" s="34"/>
      <c r="AN793" s="34"/>
      <c r="AO793" s="34"/>
    </row>
    <row r="794" spans="2:41" x14ac:dyDescent="0.3">
      <c r="B794" s="22" t="str">
        <f t="shared" si="75"/>
        <v/>
      </c>
      <c r="C794" s="16"/>
      <c r="D794" s="23"/>
      <c r="E794" s="23"/>
      <c r="N794" s="85">
        <f t="shared" si="72"/>
        <v>0</v>
      </c>
      <c r="O794" s="85">
        <f t="shared" si="73"/>
        <v>0</v>
      </c>
      <c r="P794" s="85">
        <f t="shared" si="74"/>
        <v>0</v>
      </c>
      <c r="AD794" s="22" t="str">
        <f t="shared" si="76"/>
        <v/>
      </c>
      <c r="AE794" s="16"/>
      <c r="AF794" s="34"/>
      <c r="AH794" s="22" t="str">
        <f t="shared" si="77"/>
        <v/>
      </c>
      <c r="AI794" s="16"/>
      <c r="AJ794" s="34"/>
      <c r="AK794" s="34"/>
      <c r="AL794" s="34"/>
      <c r="AM794" s="34"/>
      <c r="AN794" s="34"/>
      <c r="AO794" s="34"/>
    </row>
    <row r="795" spans="2:41" x14ac:dyDescent="0.3">
      <c r="B795" s="22" t="str">
        <f t="shared" si="75"/>
        <v/>
      </c>
      <c r="C795" s="16"/>
      <c r="D795" s="23"/>
      <c r="E795" s="23"/>
      <c r="N795" s="85">
        <f t="shared" si="72"/>
        <v>0</v>
      </c>
      <c r="O795" s="85">
        <f t="shared" si="73"/>
        <v>0</v>
      </c>
      <c r="P795" s="85">
        <f t="shared" si="74"/>
        <v>0</v>
      </c>
      <c r="AD795" s="22" t="str">
        <f t="shared" si="76"/>
        <v/>
      </c>
      <c r="AE795" s="16"/>
      <c r="AF795" s="34"/>
      <c r="AH795" s="22" t="str">
        <f t="shared" si="77"/>
        <v/>
      </c>
      <c r="AI795" s="16"/>
      <c r="AJ795" s="34"/>
      <c r="AK795" s="34"/>
      <c r="AL795" s="34"/>
      <c r="AM795" s="34"/>
      <c r="AN795" s="34"/>
      <c r="AO795" s="34"/>
    </row>
    <row r="796" spans="2:41" x14ac:dyDescent="0.3">
      <c r="B796" s="22" t="str">
        <f t="shared" si="75"/>
        <v/>
      </c>
      <c r="C796" s="16"/>
      <c r="D796" s="23"/>
      <c r="E796" s="23"/>
      <c r="N796" s="85">
        <f t="shared" si="72"/>
        <v>0</v>
      </c>
      <c r="O796" s="85">
        <f t="shared" si="73"/>
        <v>0</v>
      </c>
      <c r="P796" s="85">
        <f t="shared" si="74"/>
        <v>0</v>
      </c>
      <c r="AD796" s="22" t="str">
        <f t="shared" si="76"/>
        <v/>
      </c>
      <c r="AE796" s="16"/>
      <c r="AF796" s="34"/>
      <c r="AH796" s="22" t="str">
        <f t="shared" si="77"/>
        <v/>
      </c>
      <c r="AI796" s="16"/>
      <c r="AJ796" s="34"/>
      <c r="AK796" s="34"/>
      <c r="AL796" s="34"/>
      <c r="AM796" s="34"/>
      <c r="AN796" s="34"/>
      <c r="AO796" s="34"/>
    </row>
    <row r="797" spans="2:41" x14ac:dyDescent="0.3">
      <c r="B797" s="22" t="str">
        <f t="shared" si="75"/>
        <v/>
      </c>
      <c r="C797" s="16"/>
      <c r="D797" s="23"/>
      <c r="E797" s="23"/>
      <c r="N797" s="85">
        <f t="shared" si="72"/>
        <v>0</v>
      </c>
      <c r="O797" s="85">
        <f t="shared" si="73"/>
        <v>0</v>
      </c>
      <c r="P797" s="85">
        <f t="shared" si="74"/>
        <v>0</v>
      </c>
      <c r="AD797" s="22" t="str">
        <f t="shared" si="76"/>
        <v/>
      </c>
      <c r="AE797" s="16"/>
      <c r="AF797" s="34"/>
      <c r="AH797" s="22" t="str">
        <f t="shared" si="77"/>
        <v/>
      </c>
      <c r="AI797" s="16"/>
      <c r="AJ797" s="34"/>
      <c r="AK797" s="34"/>
      <c r="AL797" s="34"/>
      <c r="AM797" s="34"/>
      <c r="AN797" s="34"/>
      <c r="AO797" s="34"/>
    </row>
    <row r="798" spans="2:41" x14ac:dyDescent="0.3">
      <c r="B798" s="22" t="str">
        <f t="shared" si="75"/>
        <v/>
      </c>
      <c r="C798" s="16"/>
      <c r="D798" s="23"/>
      <c r="E798" s="23"/>
      <c r="N798" s="85">
        <f t="shared" si="72"/>
        <v>0</v>
      </c>
      <c r="O798" s="85">
        <f t="shared" si="73"/>
        <v>0</v>
      </c>
      <c r="P798" s="85">
        <f t="shared" si="74"/>
        <v>0</v>
      </c>
      <c r="AD798" s="22" t="str">
        <f t="shared" si="76"/>
        <v/>
      </c>
      <c r="AE798" s="16"/>
      <c r="AF798" s="34"/>
      <c r="AH798" s="22" t="str">
        <f t="shared" si="77"/>
        <v/>
      </c>
      <c r="AI798" s="16"/>
      <c r="AJ798" s="34"/>
      <c r="AK798" s="34"/>
      <c r="AL798" s="34"/>
      <c r="AM798" s="34"/>
      <c r="AN798" s="34"/>
      <c r="AO798" s="34"/>
    </row>
    <row r="799" spans="2:41" x14ac:dyDescent="0.3">
      <c r="B799" s="22" t="str">
        <f t="shared" si="75"/>
        <v/>
      </c>
      <c r="C799" s="16"/>
      <c r="D799" s="23"/>
      <c r="E799" s="23"/>
      <c r="N799" s="85">
        <f t="shared" si="72"/>
        <v>0</v>
      </c>
      <c r="O799" s="85">
        <f t="shared" si="73"/>
        <v>0</v>
      </c>
      <c r="P799" s="85">
        <f t="shared" si="74"/>
        <v>0</v>
      </c>
      <c r="AD799" s="22" t="str">
        <f t="shared" si="76"/>
        <v/>
      </c>
      <c r="AE799" s="16"/>
      <c r="AF799" s="34"/>
      <c r="AH799" s="22" t="str">
        <f t="shared" si="77"/>
        <v/>
      </c>
      <c r="AI799" s="16"/>
      <c r="AJ799" s="34"/>
      <c r="AK799" s="34"/>
      <c r="AL799" s="34"/>
      <c r="AM799" s="34"/>
      <c r="AN799" s="34"/>
      <c r="AO799" s="34"/>
    </row>
    <row r="800" spans="2:41" x14ac:dyDescent="0.3">
      <c r="B800" s="22" t="str">
        <f t="shared" si="75"/>
        <v/>
      </c>
      <c r="C800" s="16"/>
      <c r="D800" s="23"/>
      <c r="E800" s="23"/>
      <c r="N800" s="85">
        <f t="shared" si="72"/>
        <v>0</v>
      </c>
      <c r="O800" s="85">
        <f t="shared" si="73"/>
        <v>0</v>
      </c>
      <c r="P800" s="85">
        <f t="shared" si="74"/>
        <v>0</v>
      </c>
      <c r="AD800" s="22" t="str">
        <f t="shared" si="76"/>
        <v/>
      </c>
      <c r="AE800" s="16"/>
      <c r="AF800" s="34"/>
      <c r="AH800" s="22" t="str">
        <f t="shared" si="77"/>
        <v/>
      </c>
      <c r="AI800" s="16"/>
      <c r="AJ800" s="34"/>
      <c r="AK800" s="34"/>
      <c r="AL800" s="34"/>
      <c r="AM800" s="34"/>
      <c r="AN800" s="34"/>
      <c r="AO800" s="34"/>
    </row>
    <row r="801" spans="2:41" x14ac:dyDescent="0.3">
      <c r="B801" s="22" t="str">
        <f t="shared" si="75"/>
        <v/>
      </c>
      <c r="C801" s="16"/>
      <c r="D801" s="23"/>
      <c r="E801" s="23"/>
      <c r="N801" s="85">
        <f t="shared" si="72"/>
        <v>0</v>
      </c>
      <c r="O801" s="85">
        <f t="shared" si="73"/>
        <v>0</v>
      </c>
      <c r="P801" s="85">
        <f t="shared" si="74"/>
        <v>0</v>
      </c>
      <c r="AD801" s="22" t="str">
        <f t="shared" si="76"/>
        <v/>
      </c>
      <c r="AE801" s="16"/>
      <c r="AF801" s="34"/>
      <c r="AH801" s="22" t="str">
        <f t="shared" si="77"/>
        <v/>
      </c>
      <c r="AI801" s="16"/>
      <c r="AJ801" s="34"/>
      <c r="AK801" s="34"/>
      <c r="AL801" s="34"/>
      <c r="AM801" s="34"/>
      <c r="AN801" s="34"/>
      <c r="AO801" s="34"/>
    </row>
    <row r="802" spans="2:41" x14ac:dyDescent="0.3">
      <c r="B802" s="22" t="str">
        <f t="shared" si="75"/>
        <v/>
      </c>
      <c r="C802" s="16"/>
      <c r="D802" s="23"/>
      <c r="E802" s="23"/>
      <c r="N802" s="85">
        <f t="shared" si="72"/>
        <v>0</v>
      </c>
      <c r="O802" s="85">
        <f t="shared" si="73"/>
        <v>0</v>
      </c>
      <c r="P802" s="85">
        <f t="shared" si="74"/>
        <v>0</v>
      </c>
      <c r="AD802" s="22" t="str">
        <f t="shared" si="76"/>
        <v/>
      </c>
      <c r="AE802" s="16"/>
      <c r="AF802" s="34"/>
      <c r="AH802" s="22" t="str">
        <f t="shared" si="77"/>
        <v/>
      </c>
      <c r="AI802" s="16"/>
      <c r="AJ802" s="34"/>
      <c r="AK802" s="34"/>
      <c r="AL802" s="34"/>
      <c r="AM802" s="34"/>
      <c r="AN802" s="34"/>
      <c r="AO802" s="34"/>
    </row>
    <row r="803" spans="2:41" x14ac:dyDescent="0.3">
      <c r="B803" s="22" t="str">
        <f t="shared" si="75"/>
        <v/>
      </c>
      <c r="C803" s="16"/>
      <c r="D803" s="23"/>
      <c r="E803" s="23"/>
      <c r="N803" s="85">
        <f t="shared" si="72"/>
        <v>0</v>
      </c>
      <c r="O803" s="85">
        <f t="shared" si="73"/>
        <v>0</v>
      </c>
      <c r="P803" s="85">
        <f t="shared" si="74"/>
        <v>0</v>
      </c>
      <c r="AD803" s="22" t="str">
        <f t="shared" si="76"/>
        <v/>
      </c>
      <c r="AE803" s="16"/>
      <c r="AF803" s="34"/>
      <c r="AH803" s="22" t="str">
        <f t="shared" si="77"/>
        <v/>
      </c>
      <c r="AI803" s="16"/>
      <c r="AJ803" s="34"/>
      <c r="AK803" s="34"/>
      <c r="AL803" s="34"/>
      <c r="AM803" s="34"/>
      <c r="AN803" s="34"/>
      <c r="AO803" s="34"/>
    </row>
    <row r="804" spans="2:41" x14ac:dyDescent="0.3">
      <c r="B804" s="22" t="str">
        <f t="shared" si="75"/>
        <v/>
      </c>
      <c r="C804" s="16"/>
      <c r="D804" s="23"/>
      <c r="E804" s="23"/>
      <c r="N804" s="85">
        <f t="shared" si="72"/>
        <v>0</v>
      </c>
      <c r="O804" s="85">
        <f t="shared" si="73"/>
        <v>0</v>
      </c>
      <c r="P804" s="85">
        <f t="shared" si="74"/>
        <v>0</v>
      </c>
      <c r="AD804" s="22" t="str">
        <f t="shared" si="76"/>
        <v/>
      </c>
      <c r="AE804" s="16"/>
      <c r="AF804" s="34"/>
      <c r="AH804" s="22" t="str">
        <f t="shared" si="77"/>
        <v/>
      </c>
      <c r="AI804" s="16"/>
      <c r="AJ804" s="34"/>
      <c r="AK804" s="34"/>
      <c r="AL804" s="34"/>
      <c r="AM804" s="34"/>
      <c r="AN804" s="34"/>
      <c r="AO804" s="34"/>
    </row>
    <row r="805" spans="2:41" x14ac:dyDescent="0.3">
      <c r="B805" s="22" t="str">
        <f t="shared" si="75"/>
        <v/>
      </c>
      <c r="C805" s="16"/>
      <c r="D805" s="23"/>
      <c r="E805" s="23"/>
      <c r="N805" s="85">
        <f t="shared" si="72"/>
        <v>0</v>
      </c>
      <c r="O805" s="85">
        <f t="shared" si="73"/>
        <v>0</v>
      </c>
      <c r="P805" s="85">
        <f t="shared" si="74"/>
        <v>0</v>
      </c>
      <c r="AD805" s="22" t="str">
        <f t="shared" si="76"/>
        <v/>
      </c>
      <c r="AE805" s="16"/>
      <c r="AF805" s="34"/>
      <c r="AH805" s="22" t="str">
        <f t="shared" si="77"/>
        <v/>
      </c>
      <c r="AI805" s="16"/>
      <c r="AJ805" s="34"/>
      <c r="AK805" s="34"/>
      <c r="AL805" s="34"/>
      <c r="AM805" s="34"/>
      <c r="AN805" s="34"/>
      <c r="AO805" s="34"/>
    </row>
    <row r="806" spans="2:41" x14ac:dyDescent="0.3">
      <c r="B806" s="22" t="str">
        <f t="shared" si="75"/>
        <v/>
      </c>
      <c r="C806" s="16"/>
      <c r="D806" s="23"/>
      <c r="E806" s="23"/>
      <c r="N806" s="85">
        <f t="shared" si="72"/>
        <v>0</v>
      </c>
      <c r="O806" s="85">
        <f t="shared" si="73"/>
        <v>0</v>
      </c>
      <c r="P806" s="85">
        <f t="shared" si="74"/>
        <v>0</v>
      </c>
      <c r="AD806" s="22" t="str">
        <f t="shared" si="76"/>
        <v/>
      </c>
      <c r="AE806" s="16"/>
      <c r="AF806" s="34"/>
      <c r="AH806" s="22" t="str">
        <f t="shared" si="77"/>
        <v/>
      </c>
      <c r="AI806" s="16"/>
      <c r="AJ806" s="34"/>
      <c r="AK806" s="34"/>
      <c r="AL806" s="34"/>
      <c r="AM806" s="34"/>
      <c r="AN806" s="34"/>
      <c r="AO806" s="34"/>
    </row>
    <row r="807" spans="2:41" x14ac:dyDescent="0.3">
      <c r="B807" s="22" t="str">
        <f t="shared" si="75"/>
        <v/>
      </c>
      <c r="C807" s="16"/>
      <c r="D807" s="23"/>
      <c r="E807" s="23"/>
      <c r="N807" s="85">
        <f t="shared" si="72"/>
        <v>0</v>
      </c>
      <c r="O807" s="85">
        <f t="shared" si="73"/>
        <v>0</v>
      </c>
      <c r="P807" s="85">
        <f t="shared" si="74"/>
        <v>0</v>
      </c>
      <c r="AD807" s="22" t="str">
        <f t="shared" si="76"/>
        <v/>
      </c>
      <c r="AE807" s="16"/>
      <c r="AF807" s="34"/>
      <c r="AH807" s="22" t="str">
        <f t="shared" si="77"/>
        <v/>
      </c>
      <c r="AI807" s="16"/>
      <c r="AJ807" s="34"/>
      <c r="AK807" s="34"/>
      <c r="AL807" s="34"/>
      <c r="AM807" s="34"/>
      <c r="AN807" s="34"/>
      <c r="AO807" s="34"/>
    </row>
    <row r="808" spans="2:41" x14ac:dyDescent="0.3">
      <c r="B808" s="22" t="str">
        <f t="shared" si="75"/>
        <v/>
      </c>
      <c r="C808" s="16"/>
      <c r="D808" s="23"/>
      <c r="E808" s="23"/>
      <c r="N808" s="85">
        <f t="shared" si="72"/>
        <v>0</v>
      </c>
      <c r="O808" s="85">
        <f t="shared" si="73"/>
        <v>0</v>
      </c>
      <c r="P808" s="85">
        <f t="shared" si="74"/>
        <v>0</v>
      </c>
      <c r="AD808" s="22" t="str">
        <f t="shared" si="76"/>
        <v/>
      </c>
      <c r="AE808" s="16"/>
      <c r="AF808" s="34"/>
      <c r="AH808" s="22" t="str">
        <f t="shared" si="77"/>
        <v/>
      </c>
      <c r="AI808" s="16"/>
      <c r="AJ808" s="34"/>
      <c r="AK808" s="34"/>
      <c r="AL808" s="34"/>
      <c r="AM808" s="34"/>
      <c r="AN808" s="34"/>
      <c r="AO808" s="34"/>
    </row>
    <row r="809" spans="2:41" x14ac:dyDescent="0.3">
      <c r="B809" s="22" t="str">
        <f t="shared" si="75"/>
        <v/>
      </c>
      <c r="C809" s="16"/>
      <c r="D809" s="23"/>
      <c r="E809" s="23"/>
      <c r="N809" s="85">
        <f t="shared" si="72"/>
        <v>0</v>
      </c>
      <c r="O809" s="85">
        <f t="shared" si="73"/>
        <v>0</v>
      </c>
      <c r="P809" s="85">
        <f t="shared" si="74"/>
        <v>0</v>
      </c>
      <c r="AD809" s="22" t="str">
        <f t="shared" si="76"/>
        <v/>
      </c>
      <c r="AE809" s="16"/>
      <c r="AF809" s="34"/>
      <c r="AH809" s="22" t="str">
        <f t="shared" si="77"/>
        <v/>
      </c>
      <c r="AI809" s="16"/>
      <c r="AJ809" s="34"/>
      <c r="AK809" s="34"/>
      <c r="AL809" s="34"/>
      <c r="AM809" s="34"/>
      <c r="AN809" s="34"/>
      <c r="AO809" s="34"/>
    </row>
    <row r="810" spans="2:41" x14ac:dyDescent="0.3">
      <c r="B810" s="22" t="str">
        <f t="shared" si="75"/>
        <v/>
      </c>
      <c r="C810" s="16"/>
      <c r="D810" s="23"/>
      <c r="E810" s="23"/>
      <c r="N810" s="85">
        <f t="shared" si="72"/>
        <v>0</v>
      </c>
      <c r="O810" s="85">
        <f t="shared" si="73"/>
        <v>0</v>
      </c>
      <c r="P810" s="85">
        <f t="shared" si="74"/>
        <v>0</v>
      </c>
      <c r="AD810" s="22" t="str">
        <f t="shared" si="76"/>
        <v/>
      </c>
      <c r="AE810" s="16"/>
      <c r="AF810" s="34"/>
      <c r="AH810" s="22" t="str">
        <f t="shared" si="77"/>
        <v/>
      </c>
      <c r="AI810" s="16"/>
      <c r="AJ810" s="34"/>
      <c r="AK810" s="34"/>
      <c r="AL810" s="34"/>
      <c r="AM810" s="34"/>
      <c r="AN810" s="34"/>
      <c r="AO810" s="34"/>
    </row>
    <row r="811" spans="2:41" x14ac:dyDescent="0.3">
      <c r="B811" s="22" t="str">
        <f t="shared" si="75"/>
        <v/>
      </c>
      <c r="C811" s="16"/>
      <c r="D811" s="23"/>
      <c r="E811" s="23"/>
      <c r="N811" s="85">
        <f t="shared" si="72"/>
        <v>0</v>
      </c>
      <c r="O811" s="85">
        <f t="shared" si="73"/>
        <v>0</v>
      </c>
      <c r="P811" s="85">
        <f t="shared" si="74"/>
        <v>0</v>
      </c>
      <c r="AD811" s="22" t="str">
        <f t="shared" si="76"/>
        <v/>
      </c>
      <c r="AE811" s="16"/>
      <c r="AF811" s="34"/>
      <c r="AH811" s="22" t="str">
        <f t="shared" si="77"/>
        <v/>
      </c>
      <c r="AI811" s="16"/>
      <c r="AJ811" s="34"/>
      <c r="AK811" s="34"/>
      <c r="AL811" s="34"/>
      <c r="AM811" s="34"/>
      <c r="AN811" s="34"/>
      <c r="AO811" s="34"/>
    </row>
    <row r="812" spans="2:41" x14ac:dyDescent="0.3">
      <c r="B812" s="22" t="str">
        <f t="shared" si="75"/>
        <v/>
      </c>
      <c r="C812" s="16"/>
      <c r="D812" s="23"/>
      <c r="E812" s="23"/>
      <c r="N812" s="85">
        <f t="shared" si="72"/>
        <v>0</v>
      </c>
      <c r="O812" s="85">
        <f t="shared" si="73"/>
        <v>0</v>
      </c>
      <c r="P812" s="85">
        <f t="shared" si="74"/>
        <v>0</v>
      </c>
      <c r="AD812" s="22" t="str">
        <f t="shared" si="76"/>
        <v/>
      </c>
      <c r="AE812" s="16"/>
      <c r="AF812" s="34"/>
      <c r="AH812" s="22" t="str">
        <f t="shared" si="77"/>
        <v/>
      </c>
      <c r="AI812" s="16"/>
      <c r="AJ812" s="34"/>
      <c r="AK812" s="34"/>
      <c r="AL812" s="34"/>
      <c r="AM812" s="34"/>
      <c r="AN812" s="34"/>
      <c r="AO812" s="34"/>
    </row>
    <row r="813" spans="2:41" x14ac:dyDescent="0.3">
      <c r="B813" s="22" t="str">
        <f t="shared" si="75"/>
        <v/>
      </c>
      <c r="C813" s="16"/>
      <c r="D813" s="23"/>
      <c r="E813" s="23"/>
      <c r="N813" s="85">
        <f t="shared" si="72"/>
        <v>0</v>
      </c>
      <c r="O813" s="85">
        <f t="shared" si="73"/>
        <v>0</v>
      </c>
      <c r="P813" s="85">
        <f t="shared" si="74"/>
        <v>0</v>
      </c>
      <c r="AD813" s="22" t="str">
        <f t="shared" si="76"/>
        <v/>
      </c>
      <c r="AE813" s="16"/>
      <c r="AF813" s="34"/>
      <c r="AH813" s="22" t="str">
        <f t="shared" si="77"/>
        <v/>
      </c>
      <c r="AI813" s="16"/>
      <c r="AJ813" s="34"/>
      <c r="AK813" s="34"/>
      <c r="AL813" s="34"/>
      <c r="AM813" s="34"/>
      <c r="AN813" s="34"/>
      <c r="AO813" s="34"/>
    </row>
    <row r="814" spans="2:41" x14ac:dyDescent="0.3">
      <c r="B814" s="22" t="str">
        <f t="shared" si="75"/>
        <v/>
      </c>
      <c r="C814" s="16"/>
      <c r="D814" s="23"/>
      <c r="E814" s="23"/>
      <c r="N814" s="85">
        <f t="shared" si="72"/>
        <v>0</v>
      </c>
      <c r="O814" s="85">
        <f t="shared" si="73"/>
        <v>0</v>
      </c>
      <c r="P814" s="85">
        <f t="shared" si="74"/>
        <v>0</v>
      </c>
      <c r="AD814" s="22" t="str">
        <f t="shared" si="76"/>
        <v/>
      </c>
      <c r="AE814" s="16"/>
      <c r="AF814" s="34"/>
      <c r="AH814" s="22" t="str">
        <f t="shared" si="77"/>
        <v/>
      </c>
      <c r="AI814" s="16"/>
      <c r="AJ814" s="34"/>
      <c r="AK814" s="34"/>
      <c r="AL814" s="34"/>
      <c r="AM814" s="34"/>
      <c r="AN814" s="34"/>
      <c r="AO814" s="34"/>
    </row>
    <row r="815" spans="2:41" x14ac:dyDescent="0.3">
      <c r="B815" s="22" t="str">
        <f t="shared" si="75"/>
        <v/>
      </c>
      <c r="C815" s="16"/>
      <c r="D815" s="23"/>
      <c r="E815" s="23"/>
      <c r="N815" s="85">
        <f t="shared" si="72"/>
        <v>0</v>
      </c>
      <c r="O815" s="85">
        <f t="shared" si="73"/>
        <v>0</v>
      </c>
      <c r="P815" s="85">
        <f t="shared" si="74"/>
        <v>0</v>
      </c>
      <c r="AD815" s="22" t="str">
        <f t="shared" si="76"/>
        <v/>
      </c>
      <c r="AE815" s="16"/>
      <c r="AF815" s="34"/>
      <c r="AH815" s="22" t="str">
        <f t="shared" si="77"/>
        <v/>
      </c>
      <c r="AI815" s="16"/>
      <c r="AJ815" s="34"/>
      <c r="AK815" s="34"/>
      <c r="AL815" s="34"/>
      <c r="AM815" s="34"/>
      <c r="AN815" s="34"/>
      <c r="AO815" s="34"/>
    </row>
    <row r="816" spans="2:41" x14ac:dyDescent="0.3">
      <c r="B816" s="22" t="str">
        <f t="shared" si="75"/>
        <v/>
      </c>
      <c r="C816" s="16"/>
      <c r="D816" s="23"/>
      <c r="E816" s="23"/>
      <c r="N816" s="85">
        <f t="shared" si="72"/>
        <v>0</v>
      </c>
      <c r="O816" s="85">
        <f t="shared" si="73"/>
        <v>0</v>
      </c>
      <c r="P816" s="85">
        <f t="shared" si="74"/>
        <v>0</v>
      </c>
      <c r="AD816" s="22" t="str">
        <f t="shared" si="76"/>
        <v/>
      </c>
      <c r="AE816" s="16"/>
      <c r="AF816" s="34"/>
      <c r="AH816" s="22" t="str">
        <f t="shared" si="77"/>
        <v/>
      </c>
      <c r="AI816" s="16"/>
      <c r="AJ816" s="34"/>
      <c r="AK816" s="34"/>
      <c r="AL816" s="34"/>
      <c r="AM816" s="34"/>
      <c r="AN816" s="34"/>
      <c r="AO816" s="34"/>
    </row>
    <row r="817" spans="2:41" x14ac:dyDescent="0.3">
      <c r="B817" s="22" t="str">
        <f t="shared" si="75"/>
        <v/>
      </c>
      <c r="C817" s="16"/>
      <c r="D817" s="23"/>
      <c r="E817" s="23"/>
      <c r="N817" s="85">
        <f t="shared" si="72"/>
        <v>0</v>
      </c>
      <c r="O817" s="85">
        <f t="shared" si="73"/>
        <v>0</v>
      </c>
      <c r="P817" s="85">
        <f t="shared" si="74"/>
        <v>0</v>
      </c>
      <c r="AD817" s="22" t="str">
        <f t="shared" si="76"/>
        <v/>
      </c>
      <c r="AE817" s="16"/>
      <c r="AF817" s="34"/>
      <c r="AH817" s="22" t="str">
        <f t="shared" si="77"/>
        <v/>
      </c>
      <c r="AI817" s="16"/>
      <c r="AJ817" s="34"/>
      <c r="AK817" s="34"/>
      <c r="AL817" s="34"/>
      <c r="AM817" s="34"/>
      <c r="AN817" s="34"/>
      <c r="AO817" s="34"/>
    </row>
    <row r="818" spans="2:41" x14ac:dyDescent="0.3">
      <c r="B818" s="22" t="str">
        <f t="shared" si="75"/>
        <v/>
      </c>
      <c r="C818" s="16"/>
      <c r="D818" s="23"/>
      <c r="E818" s="23"/>
      <c r="N818" s="85">
        <f t="shared" si="72"/>
        <v>0</v>
      </c>
      <c r="O818" s="85">
        <f t="shared" si="73"/>
        <v>0</v>
      </c>
      <c r="P818" s="85">
        <f t="shared" si="74"/>
        <v>0</v>
      </c>
      <c r="AD818" s="22" t="str">
        <f t="shared" si="76"/>
        <v/>
      </c>
      <c r="AE818" s="16"/>
      <c r="AF818" s="34"/>
      <c r="AH818" s="22" t="str">
        <f t="shared" si="77"/>
        <v/>
      </c>
      <c r="AI818" s="16"/>
      <c r="AJ818" s="34"/>
      <c r="AK818" s="34"/>
      <c r="AL818" s="34"/>
      <c r="AM818" s="34"/>
      <c r="AN818" s="34"/>
      <c r="AO818" s="34"/>
    </row>
    <row r="819" spans="2:41" x14ac:dyDescent="0.3">
      <c r="B819" s="22" t="str">
        <f t="shared" si="75"/>
        <v/>
      </c>
      <c r="C819" s="16"/>
      <c r="D819" s="23"/>
      <c r="E819" s="23"/>
      <c r="N819" s="85">
        <f t="shared" si="72"/>
        <v>0</v>
      </c>
      <c r="O819" s="85">
        <f t="shared" si="73"/>
        <v>0</v>
      </c>
      <c r="P819" s="85">
        <f t="shared" si="74"/>
        <v>0</v>
      </c>
      <c r="AD819" s="22" t="str">
        <f t="shared" si="76"/>
        <v/>
      </c>
      <c r="AE819" s="16"/>
      <c r="AF819" s="34"/>
      <c r="AH819" s="22" t="str">
        <f t="shared" si="77"/>
        <v/>
      </c>
      <c r="AI819" s="16"/>
      <c r="AJ819" s="34"/>
      <c r="AK819" s="34"/>
      <c r="AL819" s="34"/>
      <c r="AM819" s="34"/>
      <c r="AN819" s="34"/>
      <c r="AO819" s="34"/>
    </row>
    <row r="820" spans="2:41" x14ac:dyDescent="0.3">
      <c r="B820" s="22" t="str">
        <f t="shared" si="75"/>
        <v/>
      </c>
      <c r="C820" s="16"/>
      <c r="D820" s="23"/>
      <c r="E820" s="23"/>
      <c r="N820" s="85">
        <f t="shared" si="72"/>
        <v>0</v>
      </c>
      <c r="O820" s="85">
        <f t="shared" si="73"/>
        <v>0</v>
      </c>
      <c r="P820" s="85">
        <f t="shared" si="74"/>
        <v>0</v>
      </c>
      <c r="AD820" s="22" t="str">
        <f t="shared" si="76"/>
        <v/>
      </c>
      <c r="AE820" s="16"/>
      <c r="AF820" s="34"/>
      <c r="AH820" s="22" t="str">
        <f t="shared" si="77"/>
        <v/>
      </c>
      <c r="AI820" s="16"/>
      <c r="AJ820" s="34"/>
      <c r="AK820" s="34"/>
      <c r="AL820" s="34"/>
      <c r="AM820" s="34"/>
      <c r="AN820" s="34"/>
      <c r="AO820" s="34"/>
    </row>
    <row r="821" spans="2:41" x14ac:dyDescent="0.3">
      <c r="B821" s="22" t="str">
        <f t="shared" si="75"/>
        <v/>
      </c>
      <c r="C821" s="16"/>
      <c r="D821" s="23"/>
      <c r="E821" s="23"/>
      <c r="N821" s="85">
        <f t="shared" si="72"/>
        <v>0</v>
      </c>
      <c r="O821" s="85">
        <f t="shared" si="73"/>
        <v>0</v>
      </c>
      <c r="P821" s="85">
        <f t="shared" si="74"/>
        <v>0</v>
      </c>
      <c r="AD821" s="22" t="str">
        <f t="shared" si="76"/>
        <v/>
      </c>
      <c r="AE821" s="16"/>
      <c r="AF821" s="34"/>
      <c r="AH821" s="22" t="str">
        <f t="shared" si="77"/>
        <v/>
      </c>
      <c r="AI821" s="16"/>
      <c r="AJ821" s="34"/>
      <c r="AK821" s="34"/>
      <c r="AL821" s="34"/>
      <c r="AM821" s="34"/>
      <c r="AN821" s="34"/>
      <c r="AO821" s="34"/>
    </row>
    <row r="822" spans="2:41" x14ac:dyDescent="0.3">
      <c r="B822" s="22" t="str">
        <f t="shared" si="75"/>
        <v/>
      </c>
      <c r="C822" s="16"/>
      <c r="D822" s="23"/>
      <c r="E822" s="23"/>
      <c r="N822" s="85">
        <f t="shared" si="72"/>
        <v>0</v>
      </c>
      <c r="O822" s="85">
        <f t="shared" si="73"/>
        <v>0</v>
      </c>
      <c r="P822" s="85">
        <f t="shared" si="74"/>
        <v>0</v>
      </c>
      <c r="AD822" s="22" t="str">
        <f t="shared" si="76"/>
        <v/>
      </c>
      <c r="AE822" s="16"/>
      <c r="AF822" s="34"/>
      <c r="AH822" s="22" t="str">
        <f t="shared" si="77"/>
        <v/>
      </c>
      <c r="AI822" s="16"/>
      <c r="AJ822" s="34"/>
      <c r="AK822" s="34"/>
      <c r="AL822" s="34"/>
      <c r="AM822" s="34"/>
      <c r="AN822" s="34"/>
      <c r="AO822" s="34"/>
    </row>
    <row r="823" spans="2:41" x14ac:dyDescent="0.3">
      <c r="B823" s="22" t="str">
        <f t="shared" si="75"/>
        <v/>
      </c>
      <c r="C823" s="16"/>
      <c r="D823" s="23"/>
      <c r="E823" s="23"/>
      <c r="N823" s="85">
        <f t="shared" si="72"/>
        <v>0</v>
      </c>
      <c r="O823" s="85">
        <f t="shared" si="73"/>
        <v>0</v>
      </c>
      <c r="P823" s="85">
        <f t="shared" si="74"/>
        <v>0</v>
      </c>
      <c r="AD823" s="22" t="str">
        <f t="shared" si="76"/>
        <v/>
      </c>
      <c r="AE823" s="16"/>
      <c r="AF823" s="34"/>
      <c r="AH823" s="22" t="str">
        <f t="shared" si="77"/>
        <v/>
      </c>
      <c r="AI823" s="16"/>
      <c r="AJ823" s="34"/>
      <c r="AK823" s="34"/>
      <c r="AL823" s="34"/>
      <c r="AM823" s="34"/>
      <c r="AN823" s="34"/>
      <c r="AO823" s="34"/>
    </row>
    <row r="824" spans="2:41" x14ac:dyDescent="0.3">
      <c r="B824" s="22" t="str">
        <f t="shared" si="75"/>
        <v/>
      </c>
      <c r="C824" s="16"/>
      <c r="D824" s="23"/>
      <c r="E824" s="23"/>
      <c r="N824" s="85">
        <f t="shared" si="72"/>
        <v>0</v>
      </c>
      <c r="O824" s="85">
        <f t="shared" si="73"/>
        <v>0</v>
      </c>
      <c r="P824" s="85">
        <f t="shared" si="74"/>
        <v>0</v>
      </c>
      <c r="AD824" s="22" t="str">
        <f t="shared" si="76"/>
        <v/>
      </c>
      <c r="AE824" s="16"/>
      <c r="AF824" s="34"/>
      <c r="AH824" s="22" t="str">
        <f t="shared" si="77"/>
        <v/>
      </c>
      <c r="AI824" s="16"/>
      <c r="AJ824" s="34"/>
      <c r="AK824" s="34"/>
      <c r="AL824" s="34"/>
      <c r="AM824" s="34"/>
      <c r="AN824" s="34"/>
      <c r="AO824" s="34"/>
    </row>
    <row r="825" spans="2:41" x14ac:dyDescent="0.3">
      <c r="B825" s="22" t="str">
        <f t="shared" si="75"/>
        <v/>
      </c>
      <c r="C825" s="16"/>
      <c r="D825" s="23"/>
      <c r="E825" s="23"/>
      <c r="N825" s="85">
        <f t="shared" si="72"/>
        <v>0</v>
      </c>
      <c r="O825" s="85">
        <f t="shared" si="73"/>
        <v>0</v>
      </c>
      <c r="P825" s="85">
        <f t="shared" si="74"/>
        <v>0</v>
      </c>
      <c r="AD825" s="22" t="str">
        <f t="shared" si="76"/>
        <v/>
      </c>
      <c r="AE825" s="16"/>
      <c r="AF825" s="34"/>
      <c r="AH825" s="22" t="str">
        <f t="shared" si="77"/>
        <v/>
      </c>
      <c r="AI825" s="16"/>
      <c r="AJ825" s="34"/>
      <c r="AK825" s="34"/>
      <c r="AL825" s="34"/>
      <c r="AM825" s="34"/>
      <c r="AN825" s="34"/>
      <c r="AO825" s="34"/>
    </row>
    <row r="826" spans="2:41" x14ac:dyDescent="0.3">
      <c r="B826" s="22" t="str">
        <f t="shared" si="75"/>
        <v/>
      </c>
      <c r="C826" s="16"/>
      <c r="D826" s="23"/>
      <c r="E826" s="23"/>
      <c r="N826" s="85">
        <f t="shared" si="72"/>
        <v>0</v>
      </c>
      <c r="O826" s="85">
        <f t="shared" si="73"/>
        <v>0</v>
      </c>
      <c r="P826" s="85">
        <f t="shared" si="74"/>
        <v>0</v>
      </c>
      <c r="AD826" s="22" t="str">
        <f t="shared" si="76"/>
        <v/>
      </c>
      <c r="AE826" s="16"/>
      <c r="AF826" s="34"/>
      <c r="AH826" s="22" t="str">
        <f t="shared" si="77"/>
        <v/>
      </c>
      <c r="AI826" s="16"/>
      <c r="AJ826" s="34"/>
      <c r="AK826" s="34"/>
      <c r="AL826" s="34"/>
      <c r="AM826" s="34"/>
      <c r="AN826" s="34"/>
      <c r="AO826" s="34"/>
    </row>
    <row r="827" spans="2:41" x14ac:dyDescent="0.3">
      <c r="B827" s="22" t="str">
        <f t="shared" si="75"/>
        <v/>
      </c>
      <c r="C827" s="16"/>
      <c r="D827" s="23"/>
      <c r="E827" s="23"/>
      <c r="N827" s="85">
        <f t="shared" si="72"/>
        <v>0</v>
      </c>
      <c r="O827" s="85">
        <f t="shared" si="73"/>
        <v>0</v>
      </c>
      <c r="P827" s="85">
        <f t="shared" si="74"/>
        <v>0</v>
      </c>
      <c r="AD827" s="22" t="str">
        <f t="shared" si="76"/>
        <v/>
      </c>
      <c r="AE827" s="16"/>
      <c r="AF827" s="34"/>
      <c r="AH827" s="22" t="str">
        <f t="shared" si="77"/>
        <v/>
      </c>
      <c r="AI827" s="16"/>
      <c r="AJ827" s="34"/>
      <c r="AK827" s="34"/>
      <c r="AL827" s="34"/>
      <c r="AM827" s="34"/>
      <c r="AN827" s="34"/>
      <c r="AO827" s="34"/>
    </row>
    <row r="828" spans="2:41" x14ac:dyDescent="0.3">
      <c r="B828" s="22" t="str">
        <f t="shared" si="75"/>
        <v/>
      </c>
      <c r="C828" s="16"/>
      <c r="D828" s="23"/>
      <c r="E828" s="23"/>
      <c r="N828" s="85">
        <f t="shared" si="72"/>
        <v>0</v>
      </c>
      <c r="O828" s="85">
        <f t="shared" si="73"/>
        <v>0</v>
      </c>
      <c r="P828" s="85">
        <f t="shared" si="74"/>
        <v>0</v>
      </c>
      <c r="AD828" s="22" t="str">
        <f t="shared" si="76"/>
        <v/>
      </c>
      <c r="AE828" s="16"/>
      <c r="AF828" s="34"/>
      <c r="AH828" s="22" t="str">
        <f t="shared" si="77"/>
        <v/>
      </c>
      <c r="AI828" s="16"/>
      <c r="AJ828" s="34"/>
      <c r="AK828" s="34"/>
      <c r="AL828" s="34"/>
      <c r="AM828" s="34"/>
      <c r="AN828" s="34"/>
      <c r="AO828" s="34"/>
    </row>
    <row r="829" spans="2:41" x14ac:dyDescent="0.3">
      <c r="B829" s="22" t="str">
        <f t="shared" si="75"/>
        <v/>
      </c>
      <c r="C829" s="16"/>
      <c r="D829" s="23"/>
      <c r="E829" s="23"/>
      <c r="N829" s="85">
        <f t="shared" si="72"/>
        <v>0</v>
      </c>
      <c r="O829" s="85">
        <f t="shared" si="73"/>
        <v>0</v>
      </c>
      <c r="P829" s="85">
        <f t="shared" si="74"/>
        <v>0</v>
      </c>
      <c r="AD829" s="22" t="str">
        <f t="shared" si="76"/>
        <v/>
      </c>
      <c r="AE829" s="16"/>
      <c r="AF829" s="34"/>
      <c r="AH829" s="22" t="str">
        <f t="shared" si="77"/>
        <v/>
      </c>
      <c r="AI829" s="16"/>
      <c r="AJ829" s="34"/>
      <c r="AK829" s="34"/>
      <c r="AL829" s="34"/>
      <c r="AM829" s="34"/>
      <c r="AN829" s="34"/>
      <c r="AO829" s="34"/>
    </row>
    <row r="830" spans="2:41" x14ac:dyDescent="0.3">
      <c r="B830" s="22" t="str">
        <f t="shared" si="75"/>
        <v/>
      </c>
      <c r="C830" s="16"/>
      <c r="D830" s="23"/>
      <c r="E830" s="23"/>
      <c r="N830" s="85">
        <f t="shared" si="72"/>
        <v>0</v>
      </c>
      <c r="O830" s="85">
        <f t="shared" si="73"/>
        <v>0</v>
      </c>
      <c r="P830" s="85">
        <f t="shared" si="74"/>
        <v>0</v>
      </c>
      <c r="AD830" s="22" t="str">
        <f t="shared" si="76"/>
        <v/>
      </c>
      <c r="AE830" s="16"/>
      <c r="AF830" s="34"/>
      <c r="AH830" s="22" t="str">
        <f t="shared" si="77"/>
        <v/>
      </c>
      <c r="AI830" s="16"/>
      <c r="AJ830" s="34"/>
      <c r="AK830" s="34"/>
      <c r="AL830" s="34"/>
      <c r="AM830" s="34"/>
      <c r="AN830" s="34"/>
      <c r="AO830" s="34"/>
    </row>
    <row r="831" spans="2:41" x14ac:dyDescent="0.3">
      <c r="B831" s="22" t="str">
        <f t="shared" si="75"/>
        <v/>
      </c>
      <c r="C831" s="16"/>
      <c r="D831" s="23"/>
      <c r="E831" s="23"/>
      <c r="N831" s="85">
        <f t="shared" si="72"/>
        <v>0</v>
      </c>
      <c r="O831" s="85">
        <f t="shared" si="73"/>
        <v>0</v>
      </c>
      <c r="P831" s="85">
        <f t="shared" si="74"/>
        <v>0</v>
      </c>
      <c r="AD831" s="22" t="str">
        <f t="shared" si="76"/>
        <v/>
      </c>
      <c r="AE831" s="16"/>
      <c r="AF831" s="34"/>
      <c r="AH831" s="22" t="str">
        <f t="shared" si="77"/>
        <v/>
      </c>
      <c r="AI831" s="16"/>
      <c r="AJ831" s="34"/>
      <c r="AK831" s="34"/>
      <c r="AL831" s="34"/>
      <c r="AM831" s="34"/>
      <c r="AN831" s="34"/>
      <c r="AO831" s="34"/>
    </row>
    <row r="832" spans="2:41" x14ac:dyDescent="0.3">
      <c r="B832" s="22" t="str">
        <f t="shared" si="75"/>
        <v/>
      </c>
      <c r="C832" s="16"/>
      <c r="D832" s="23"/>
      <c r="E832" s="23"/>
      <c r="N832" s="85">
        <f t="shared" si="72"/>
        <v>0</v>
      </c>
      <c r="O832" s="85">
        <f t="shared" si="73"/>
        <v>0</v>
      </c>
      <c r="P832" s="85">
        <f t="shared" si="74"/>
        <v>0</v>
      </c>
      <c r="AD832" s="22" t="str">
        <f t="shared" si="76"/>
        <v/>
      </c>
      <c r="AE832" s="16"/>
      <c r="AF832" s="34"/>
      <c r="AH832" s="22" t="str">
        <f t="shared" si="77"/>
        <v/>
      </c>
      <c r="AI832" s="16"/>
      <c r="AJ832" s="34"/>
      <c r="AK832" s="34"/>
      <c r="AL832" s="34"/>
      <c r="AM832" s="34"/>
      <c r="AN832" s="34"/>
      <c r="AO832" s="34"/>
    </row>
    <row r="833" spans="2:41" x14ac:dyDescent="0.3">
      <c r="B833" s="22" t="str">
        <f t="shared" si="75"/>
        <v/>
      </c>
      <c r="C833" s="16"/>
      <c r="D833" s="23"/>
      <c r="E833" s="23"/>
      <c r="N833" s="85">
        <f t="shared" si="72"/>
        <v>0</v>
      </c>
      <c r="O833" s="85">
        <f t="shared" si="73"/>
        <v>0</v>
      </c>
      <c r="P833" s="85">
        <f t="shared" si="74"/>
        <v>0</v>
      </c>
      <c r="AD833" s="22" t="str">
        <f t="shared" si="76"/>
        <v/>
      </c>
      <c r="AE833" s="16"/>
      <c r="AF833" s="34"/>
      <c r="AH833" s="22" t="str">
        <f t="shared" si="77"/>
        <v/>
      </c>
      <c r="AI833" s="16"/>
      <c r="AJ833" s="34"/>
      <c r="AK833" s="34"/>
      <c r="AL833" s="34"/>
      <c r="AM833" s="34"/>
      <c r="AN833" s="34"/>
      <c r="AO833" s="34"/>
    </row>
    <row r="834" spans="2:41" x14ac:dyDescent="0.3">
      <c r="B834" s="22" t="str">
        <f t="shared" si="75"/>
        <v/>
      </c>
      <c r="C834" s="16"/>
      <c r="D834" s="23"/>
      <c r="E834" s="23"/>
      <c r="N834" s="85">
        <f t="shared" si="72"/>
        <v>0</v>
      </c>
      <c r="O834" s="85">
        <f t="shared" si="73"/>
        <v>0</v>
      </c>
      <c r="P834" s="85">
        <f t="shared" si="74"/>
        <v>0</v>
      </c>
      <c r="AD834" s="22" t="str">
        <f t="shared" si="76"/>
        <v/>
      </c>
      <c r="AE834" s="16"/>
      <c r="AF834" s="34"/>
      <c r="AH834" s="22" t="str">
        <f t="shared" si="77"/>
        <v/>
      </c>
      <c r="AI834" s="16"/>
      <c r="AJ834" s="34"/>
      <c r="AK834" s="34"/>
      <c r="AL834" s="34"/>
      <c r="AM834" s="34"/>
      <c r="AN834" s="34"/>
      <c r="AO834" s="34"/>
    </row>
    <row r="835" spans="2:41" x14ac:dyDescent="0.3">
      <c r="B835" s="22" t="str">
        <f t="shared" si="75"/>
        <v/>
      </c>
      <c r="C835" s="16"/>
      <c r="D835" s="23"/>
      <c r="E835" s="23"/>
      <c r="N835" s="85">
        <f t="shared" si="72"/>
        <v>0</v>
      </c>
      <c r="O835" s="85">
        <f t="shared" si="73"/>
        <v>0</v>
      </c>
      <c r="P835" s="85">
        <f t="shared" si="74"/>
        <v>0</v>
      </c>
      <c r="AD835" s="22" t="str">
        <f t="shared" si="76"/>
        <v/>
      </c>
      <c r="AE835" s="16"/>
      <c r="AF835" s="34"/>
      <c r="AH835" s="22" t="str">
        <f t="shared" si="77"/>
        <v/>
      </c>
      <c r="AI835" s="16"/>
      <c r="AJ835" s="34"/>
      <c r="AK835" s="34"/>
      <c r="AL835" s="34"/>
      <c r="AM835" s="34"/>
      <c r="AN835" s="34"/>
      <c r="AO835" s="34"/>
    </row>
    <row r="836" spans="2:41" x14ac:dyDescent="0.3">
      <c r="B836" s="22" t="str">
        <f t="shared" si="75"/>
        <v/>
      </c>
      <c r="C836" s="16"/>
      <c r="D836" s="23"/>
      <c r="E836" s="23"/>
      <c r="N836" s="85">
        <f t="shared" si="72"/>
        <v>0</v>
      </c>
      <c r="O836" s="85">
        <f t="shared" si="73"/>
        <v>0</v>
      </c>
      <c r="P836" s="85">
        <f t="shared" si="74"/>
        <v>0</v>
      </c>
      <c r="AD836" s="22" t="str">
        <f t="shared" si="76"/>
        <v/>
      </c>
      <c r="AE836" s="16"/>
      <c r="AF836" s="34"/>
      <c r="AH836" s="22" t="str">
        <f t="shared" si="77"/>
        <v/>
      </c>
      <c r="AI836" s="16"/>
      <c r="AJ836" s="34"/>
      <c r="AK836" s="34"/>
      <c r="AL836" s="34"/>
      <c r="AM836" s="34"/>
      <c r="AN836" s="34"/>
      <c r="AO836" s="34"/>
    </row>
    <row r="837" spans="2:41" x14ac:dyDescent="0.3">
      <c r="B837" s="22" t="str">
        <f t="shared" si="75"/>
        <v/>
      </c>
      <c r="C837" s="16"/>
      <c r="D837" s="23"/>
      <c r="E837" s="23"/>
      <c r="N837" s="85">
        <f t="shared" si="72"/>
        <v>0</v>
      </c>
      <c r="O837" s="85">
        <f t="shared" si="73"/>
        <v>0</v>
      </c>
      <c r="P837" s="85">
        <f t="shared" si="74"/>
        <v>0</v>
      </c>
      <c r="AD837" s="22" t="str">
        <f t="shared" si="76"/>
        <v/>
      </c>
      <c r="AE837" s="16"/>
      <c r="AF837" s="34"/>
      <c r="AH837" s="22" t="str">
        <f t="shared" si="77"/>
        <v/>
      </c>
      <c r="AI837" s="16"/>
      <c r="AJ837" s="34"/>
      <c r="AK837" s="34"/>
      <c r="AL837" s="34"/>
      <c r="AM837" s="34"/>
      <c r="AN837" s="34"/>
      <c r="AO837" s="34"/>
    </row>
    <row r="838" spans="2:41" x14ac:dyDescent="0.3">
      <c r="B838" s="22" t="str">
        <f t="shared" si="75"/>
        <v/>
      </c>
      <c r="C838" s="16"/>
      <c r="D838" s="23"/>
      <c r="E838" s="23"/>
      <c r="N838" s="85">
        <f t="shared" si="72"/>
        <v>0</v>
      </c>
      <c r="O838" s="85">
        <f t="shared" si="73"/>
        <v>0</v>
      </c>
      <c r="P838" s="85">
        <f t="shared" si="74"/>
        <v>0</v>
      </c>
      <c r="AD838" s="22" t="str">
        <f t="shared" si="76"/>
        <v/>
      </c>
      <c r="AE838" s="16"/>
      <c r="AF838" s="34"/>
      <c r="AH838" s="22" t="str">
        <f t="shared" si="77"/>
        <v/>
      </c>
      <c r="AI838" s="16"/>
      <c r="AJ838" s="34"/>
      <c r="AK838" s="34"/>
      <c r="AL838" s="34"/>
      <c r="AM838" s="34"/>
      <c r="AN838" s="34"/>
      <c r="AO838" s="34"/>
    </row>
    <row r="839" spans="2:41" x14ac:dyDescent="0.3">
      <c r="B839" s="22" t="str">
        <f t="shared" si="75"/>
        <v/>
      </c>
      <c r="C839" s="16"/>
      <c r="D839" s="23"/>
      <c r="E839" s="23"/>
      <c r="N839" s="85">
        <f t="shared" si="72"/>
        <v>0</v>
      </c>
      <c r="O839" s="85">
        <f t="shared" si="73"/>
        <v>0</v>
      </c>
      <c r="P839" s="85">
        <f t="shared" si="74"/>
        <v>0</v>
      </c>
      <c r="AD839" s="22" t="str">
        <f t="shared" si="76"/>
        <v/>
      </c>
      <c r="AE839" s="16"/>
      <c r="AF839" s="34"/>
      <c r="AH839" s="22" t="str">
        <f t="shared" si="77"/>
        <v/>
      </c>
      <c r="AI839" s="16"/>
      <c r="AJ839" s="34"/>
      <c r="AK839" s="34"/>
      <c r="AL839" s="34"/>
      <c r="AM839" s="34"/>
      <c r="AN839" s="34"/>
      <c r="AO839" s="34"/>
    </row>
    <row r="840" spans="2:41" x14ac:dyDescent="0.3">
      <c r="B840" s="22" t="str">
        <f t="shared" si="75"/>
        <v/>
      </c>
      <c r="C840" s="16"/>
      <c r="D840" s="23"/>
      <c r="E840" s="23"/>
      <c r="N840" s="85">
        <f t="shared" si="72"/>
        <v>0</v>
      </c>
      <c r="O840" s="85">
        <f t="shared" si="73"/>
        <v>0</v>
      </c>
      <c r="P840" s="85">
        <f t="shared" si="74"/>
        <v>0</v>
      </c>
      <c r="AD840" s="22" t="str">
        <f t="shared" si="76"/>
        <v/>
      </c>
      <c r="AE840" s="16"/>
      <c r="AF840" s="34"/>
      <c r="AH840" s="22" t="str">
        <f t="shared" si="77"/>
        <v/>
      </c>
      <c r="AI840" s="16"/>
      <c r="AJ840" s="34"/>
      <c r="AK840" s="34"/>
      <c r="AL840" s="34"/>
      <c r="AM840" s="34"/>
      <c r="AN840" s="34"/>
      <c r="AO840" s="34"/>
    </row>
    <row r="841" spans="2:41" x14ac:dyDescent="0.3">
      <c r="B841" s="22" t="str">
        <f t="shared" si="75"/>
        <v/>
      </c>
      <c r="C841" s="16"/>
      <c r="D841" s="23"/>
      <c r="E841" s="23"/>
      <c r="N841" s="85">
        <f t="shared" si="72"/>
        <v>0</v>
      </c>
      <c r="O841" s="85">
        <f t="shared" si="73"/>
        <v>0</v>
      </c>
      <c r="P841" s="85">
        <f t="shared" si="74"/>
        <v>0</v>
      </c>
      <c r="AD841" s="22" t="str">
        <f t="shared" si="76"/>
        <v/>
      </c>
      <c r="AE841" s="16"/>
      <c r="AF841" s="34"/>
      <c r="AH841" s="22" t="str">
        <f t="shared" si="77"/>
        <v/>
      </c>
      <c r="AI841" s="16"/>
      <c r="AJ841" s="34"/>
      <c r="AK841" s="34"/>
      <c r="AL841" s="34"/>
      <c r="AM841" s="34"/>
      <c r="AN841" s="34"/>
      <c r="AO841" s="34"/>
    </row>
    <row r="842" spans="2:41" x14ac:dyDescent="0.3">
      <c r="B842" s="22" t="str">
        <f t="shared" si="75"/>
        <v/>
      </c>
      <c r="C842" s="16"/>
      <c r="D842" s="23"/>
      <c r="E842" s="23"/>
      <c r="N842" s="85">
        <f t="shared" si="72"/>
        <v>0</v>
      </c>
      <c r="O842" s="85">
        <f t="shared" si="73"/>
        <v>0</v>
      </c>
      <c r="P842" s="85">
        <f t="shared" si="74"/>
        <v>0</v>
      </c>
      <c r="AD842" s="22" t="str">
        <f t="shared" si="76"/>
        <v/>
      </c>
      <c r="AE842" s="16"/>
      <c r="AF842" s="34"/>
      <c r="AH842" s="22" t="str">
        <f t="shared" si="77"/>
        <v/>
      </c>
      <c r="AI842" s="16"/>
      <c r="AJ842" s="34"/>
      <c r="AK842" s="34"/>
      <c r="AL842" s="34"/>
      <c r="AM842" s="34"/>
      <c r="AN842" s="34"/>
      <c r="AO842" s="34"/>
    </row>
    <row r="843" spans="2:41" x14ac:dyDescent="0.3">
      <c r="B843" s="22" t="str">
        <f t="shared" si="75"/>
        <v/>
      </c>
      <c r="C843" s="16"/>
      <c r="D843" s="23"/>
      <c r="E843" s="23"/>
      <c r="N843" s="85">
        <f t="shared" si="72"/>
        <v>0</v>
      </c>
      <c r="O843" s="85">
        <f t="shared" si="73"/>
        <v>0</v>
      </c>
      <c r="P843" s="85">
        <f t="shared" si="74"/>
        <v>0</v>
      </c>
      <c r="AD843" s="22" t="str">
        <f t="shared" si="76"/>
        <v/>
      </c>
      <c r="AE843" s="16"/>
      <c r="AF843" s="34"/>
      <c r="AH843" s="22" t="str">
        <f t="shared" si="77"/>
        <v/>
      </c>
      <c r="AI843" s="16"/>
      <c r="AJ843" s="34"/>
      <c r="AK843" s="34"/>
      <c r="AL843" s="34"/>
      <c r="AM843" s="34"/>
      <c r="AN843" s="34"/>
      <c r="AO843" s="34"/>
    </row>
    <row r="844" spans="2:41" x14ac:dyDescent="0.3">
      <c r="B844" s="22" t="str">
        <f t="shared" si="75"/>
        <v/>
      </c>
      <c r="C844" s="16"/>
      <c r="D844" s="23"/>
      <c r="E844" s="23"/>
      <c r="N844" s="85">
        <f t="shared" si="72"/>
        <v>0</v>
      </c>
      <c r="O844" s="85">
        <f t="shared" si="73"/>
        <v>0</v>
      </c>
      <c r="P844" s="85">
        <f t="shared" si="74"/>
        <v>0</v>
      </c>
      <c r="AD844" s="22" t="str">
        <f t="shared" si="76"/>
        <v/>
      </c>
      <c r="AE844" s="16"/>
      <c r="AF844" s="34"/>
      <c r="AH844" s="22" t="str">
        <f t="shared" si="77"/>
        <v/>
      </c>
      <c r="AI844" s="16"/>
      <c r="AJ844" s="34"/>
      <c r="AK844" s="34"/>
      <c r="AL844" s="34"/>
      <c r="AM844" s="34"/>
      <c r="AN844" s="34"/>
      <c r="AO844" s="34"/>
    </row>
    <row r="845" spans="2:41" x14ac:dyDescent="0.3">
      <c r="B845" s="22" t="str">
        <f t="shared" si="75"/>
        <v/>
      </c>
      <c r="C845" s="16"/>
      <c r="D845" s="23"/>
      <c r="E845" s="23"/>
      <c r="N845" s="85">
        <f t="shared" si="72"/>
        <v>0</v>
      </c>
      <c r="O845" s="85">
        <f t="shared" si="73"/>
        <v>0</v>
      </c>
      <c r="P845" s="85">
        <f t="shared" si="74"/>
        <v>0</v>
      </c>
      <c r="AD845" s="22" t="str">
        <f t="shared" si="76"/>
        <v/>
      </c>
      <c r="AE845" s="16"/>
      <c r="AF845" s="34"/>
      <c r="AH845" s="22" t="str">
        <f t="shared" si="77"/>
        <v/>
      </c>
      <c r="AI845" s="16"/>
      <c r="AJ845" s="34"/>
      <c r="AK845" s="34"/>
      <c r="AL845" s="34"/>
      <c r="AM845" s="34"/>
      <c r="AN845" s="34"/>
      <c r="AO845" s="34"/>
    </row>
    <row r="846" spans="2:41" x14ac:dyDescent="0.3">
      <c r="B846" s="22" t="str">
        <f t="shared" si="75"/>
        <v/>
      </c>
      <c r="C846" s="16"/>
      <c r="D846" s="23"/>
      <c r="E846" s="23"/>
      <c r="N846" s="85">
        <f t="shared" ref="N846:N909" si="78">C846*E846</f>
        <v>0</v>
      </c>
      <c r="O846" s="85">
        <f t="shared" ref="O846:O909" si="79">MIN(N846,C846*ROUND($O$13,0))</f>
        <v>0</v>
      </c>
      <c r="P846" s="85">
        <f t="shared" ref="P846:P909" si="80">MIN(N846,C846*ROUND($P$13,0))</f>
        <v>0</v>
      </c>
      <c r="AD846" s="22" t="str">
        <f t="shared" si="76"/>
        <v/>
      </c>
      <c r="AE846" s="16"/>
      <c r="AF846" s="34"/>
      <c r="AH846" s="22" t="str">
        <f t="shared" si="77"/>
        <v/>
      </c>
      <c r="AI846" s="16"/>
      <c r="AJ846" s="34"/>
      <c r="AK846" s="34"/>
      <c r="AL846" s="34"/>
      <c r="AM846" s="34"/>
      <c r="AN846" s="34"/>
      <c r="AO846" s="34"/>
    </row>
    <row r="847" spans="2:41" x14ac:dyDescent="0.3">
      <c r="B847" s="22" t="str">
        <f t="shared" si="75"/>
        <v/>
      </c>
      <c r="C847" s="16"/>
      <c r="D847" s="23"/>
      <c r="E847" s="23"/>
      <c r="N847" s="85">
        <f t="shared" si="78"/>
        <v>0</v>
      </c>
      <c r="O847" s="85">
        <f t="shared" si="79"/>
        <v>0</v>
      </c>
      <c r="P847" s="85">
        <f t="shared" si="80"/>
        <v>0</v>
      </c>
      <c r="AD847" s="22" t="str">
        <f t="shared" si="76"/>
        <v/>
      </c>
      <c r="AE847" s="16"/>
      <c r="AF847" s="34"/>
      <c r="AH847" s="22" t="str">
        <f t="shared" si="77"/>
        <v/>
      </c>
      <c r="AI847" s="16"/>
      <c r="AJ847" s="34"/>
      <c r="AK847" s="34"/>
      <c r="AL847" s="34"/>
      <c r="AM847" s="34"/>
      <c r="AN847" s="34"/>
      <c r="AO847" s="34"/>
    </row>
    <row r="848" spans="2:41" x14ac:dyDescent="0.3">
      <c r="B848" s="22" t="str">
        <f t="shared" si="75"/>
        <v/>
      </c>
      <c r="C848" s="16"/>
      <c r="D848" s="23"/>
      <c r="E848" s="23"/>
      <c r="N848" s="85">
        <f t="shared" si="78"/>
        <v>0</v>
      </c>
      <c r="O848" s="85">
        <f t="shared" si="79"/>
        <v>0</v>
      </c>
      <c r="P848" s="85">
        <f t="shared" si="80"/>
        <v>0</v>
      </c>
      <c r="AD848" s="22" t="str">
        <f t="shared" si="76"/>
        <v/>
      </c>
      <c r="AE848" s="16"/>
      <c r="AF848" s="34"/>
      <c r="AH848" s="22" t="str">
        <f t="shared" si="77"/>
        <v/>
      </c>
      <c r="AI848" s="16"/>
      <c r="AJ848" s="34"/>
      <c r="AK848" s="34"/>
      <c r="AL848" s="34"/>
      <c r="AM848" s="34"/>
      <c r="AN848" s="34"/>
      <c r="AO848" s="34"/>
    </row>
    <row r="849" spans="2:41" x14ac:dyDescent="0.3">
      <c r="B849" s="22" t="str">
        <f t="shared" ref="B849:B912" si="81">IF(C849="","",B848+C849)</f>
        <v/>
      </c>
      <c r="C849" s="16"/>
      <c r="D849" s="23"/>
      <c r="E849" s="23"/>
      <c r="N849" s="85">
        <f t="shared" si="78"/>
        <v>0</v>
      </c>
      <c r="O849" s="85">
        <f t="shared" si="79"/>
        <v>0</v>
      </c>
      <c r="P849" s="85">
        <f t="shared" si="80"/>
        <v>0</v>
      </c>
      <c r="AD849" s="22" t="str">
        <f t="shared" si="76"/>
        <v/>
      </c>
      <c r="AE849" s="16"/>
      <c r="AF849" s="34"/>
      <c r="AH849" s="22" t="str">
        <f t="shared" si="77"/>
        <v/>
      </c>
      <c r="AI849" s="16"/>
      <c r="AJ849" s="34"/>
      <c r="AK849" s="34"/>
      <c r="AL849" s="34"/>
      <c r="AM849" s="34"/>
      <c r="AN849" s="34"/>
      <c r="AO849" s="34"/>
    </row>
    <row r="850" spans="2:41" x14ac:dyDescent="0.3">
      <c r="B850" s="22" t="str">
        <f t="shared" si="81"/>
        <v/>
      </c>
      <c r="C850" s="16"/>
      <c r="D850" s="23"/>
      <c r="E850" s="23"/>
      <c r="N850" s="85">
        <f t="shared" si="78"/>
        <v>0</v>
      </c>
      <c r="O850" s="85">
        <f t="shared" si="79"/>
        <v>0</v>
      </c>
      <c r="P850" s="85">
        <f t="shared" si="80"/>
        <v>0</v>
      </c>
      <c r="AD850" s="22" t="str">
        <f t="shared" si="76"/>
        <v/>
      </c>
      <c r="AE850" s="16"/>
      <c r="AF850" s="34"/>
      <c r="AH850" s="22" t="str">
        <f t="shared" si="77"/>
        <v/>
      </c>
      <c r="AI850" s="16"/>
      <c r="AJ850" s="34"/>
      <c r="AK850" s="34"/>
      <c r="AL850" s="34"/>
      <c r="AM850" s="34"/>
      <c r="AN850" s="34"/>
      <c r="AO850" s="34"/>
    </row>
    <row r="851" spans="2:41" x14ac:dyDescent="0.3">
      <c r="B851" s="22" t="str">
        <f t="shared" si="81"/>
        <v/>
      </c>
      <c r="C851" s="16"/>
      <c r="D851" s="23"/>
      <c r="E851" s="23"/>
      <c r="N851" s="85">
        <f t="shared" si="78"/>
        <v>0</v>
      </c>
      <c r="O851" s="85">
        <f t="shared" si="79"/>
        <v>0</v>
      </c>
      <c r="P851" s="85">
        <f t="shared" si="80"/>
        <v>0</v>
      </c>
      <c r="AD851" s="22" t="str">
        <f t="shared" ref="AD851:AD914" si="82">IF(AE851="","",AD850+AE851)</f>
        <v/>
      </c>
      <c r="AE851" s="16"/>
      <c r="AF851" s="34"/>
      <c r="AH851" s="22" t="str">
        <f t="shared" ref="AH851:AH914" si="83">IF(AI851="","",AH850+AI851)</f>
        <v/>
      </c>
      <c r="AI851" s="16"/>
      <c r="AJ851" s="34"/>
      <c r="AK851" s="34"/>
      <c r="AL851" s="34"/>
      <c r="AM851" s="34"/>
      <c r="AN851" s="34"/>
      <c r="AO851" s="34"/>
    </row>
    <row r="852" spans="2:41" x14ac:dyDescent="0.3">
      <c r="B852" s="22" t="str">
        <f t="shared" si="81"/>
        <v/>
      </c>
      <c r="C852" s="16"/>
      <c r="D852" s="23"/>
      <c r="E852" s="23"/>
      <c r="N852" s="85">
        <f t="shared" si="78"/>
        <v>0</v>
      </c>
      <c r="O852" s="85">
        <f t="shared" si="79"/>
        <v>0</v>
      </c>
      <c r="P852" s="85">
        <f t="shared" si="80"/>
        <v>0</v>
      </c>
      <c r="AD852" s="22" t="str">
        <f t="shared" si="82"/>
        <v/>
      </c>
      <c r="AE852" s="16"/>
      <c r="AF852" s="34"/>
      <c r="AH852" s="22" t="str">
        <f t="shared" si="83"/>
        <v/>
      </c>
      <c r="AI852" s="16"/>
      <c r="AJ852" s="34"/>
      <c r="AK852" s="34"/>
      <c r="AL852" s="34"/>
      <c r="AM852" s="34"/>
      <c r="AN852" s="34"/>
      <c r="AO852" s="34"/>
    </row>
    <row r="853" spans="2:41" x14ac:dyDescent="0.3">
      <c r="B853" s="22" t="str">
        <f t="shared" si="81"/>
        <v/>
      </c>
      <c r="C853" s="16"/>
      <c r="D853" s="23"/>
      <c r="E853" s="23"/>
      <c r="N853" s="85">
        <f t="shared" si="78"/>
        <v>0</v>
      </c>
      <c r="O853" s="85">
        <f t="shared" si="79"/>
        <v>0</v>
      </c>
      <c r="P853" s="85">
        <f t="shared" si="80"/>
        <v>0</v>
      </c>
      <c r="AD853" s="22" t="str">
        <f t="shared" si="82"/>
        <v/>
      </c>
      <c r="AE853" s="16"/>
      <c r="AF853" s="34"/>
      <c r="AH853" s="22" t="str">
        <f t="shared" si="83"/>
        <v/>
      </c>
      <c r="AI853" s="16"/>
      <c r="AJ853" s="34"/>
      <c r="AK853" s="34"/>
      <c r="AL853" s="34"/>
      <c r="AM853" s="34"/>
      <c r="AN853" s="34"/>
      <c r="AO853" s="34"/>
    </row>
    <row r="854" spans="2:41" x14ac:dyDescent="0.3">
      <c r="B854" s="22" t="str">
        <f t="shared" si="81"/>
        <v/>
      </c>
      <c r="C854" s="16"/>
      <c r="D854" s="23"/>
      <c r="E854" s="23"/>
      <c r="N854" s="85">
        <f t="shared" si="78"/>
        <v>0</v>
      </c>
      <c r="O854" s="85">
        <f t="shared" si="79"/>
        <v>0</v>
      </c>
      <c r="P854" s="85">
        <f t="shared" si="80"/>
        <v>0</v>
      </c>
      <c r="AD854" s="22" t="str">
        <f t="shared" si="82"/>
        <v/>
      </c>
      <c r="AE854" s="16"/>
      <c r="AF854" s="34"/>
      <c r="AH854" s="22" t="str">
        <f t="shared" si="83"/>
        <v/>
      </c>
      <c r="AI854" s="16"/>
      <c r="AJ854" s="34"/>
      <c r="AK854" s="34"/>
      <c r="AL854" s="34"/>
      <c r="AM854" s="34"/>
      <c r="AN854" s="34"/>
      <c r="AO854" s="34"/>
    </row>
    <row r="855" spans="2:41" x14ac:dyDescent="0.3">
      <c r="B855" s="22" t="str">
        <f t="shared" si="81"/>
        <v/>
      </c>
      <c r="C855" s="16"/>
      <c r="D855" s="23"/>
      <c r="E855" s="23"/>
      <c r="N855" s="85">
        <f t="shared" si="78"/>
        <v>0</v>
      </c>
      <c r="O855" s="85">
        <f t="shared" si="79"/>
        <v>0</v>
      </c>
      <c r="P855" s="85">
        <f t="shared" si="80"/>
        <v>0</v>
      </c>
      <c r="AD855" s="22" t="str">
        <f t="shared" si="82"/>
        <v/>
      </c>
      <c r="AE855" s="16"/>
      <c r="AF855" s="34"/>
      <c r="AH855" s="22" t="str">
        <f t="shared" si="83"/>
        <v/>
      </c>
      <c r="AI855" s="16"/>
      <c r="AJ855" s="34"/>
      <c r="AK855" s="34"/>
      <c r="AL855" s="34"/>
      <c r="AM855" s="34"/>
      <c r="AN855" s="34"/>
      <c r="AO855" s="34"/>
    </row>
    <row r="856" spans="2:41" x14ac:dyDescent="0.3">
      <c r="B856" s="22" t="str">
        <f t="shared" si="81"/>
        <v/>
      </c>
      <c r="C856" s="16"/>
      <c r="D856" s="23"/>
      <c r="E856" s="23"/>
      <c r="N856" s="85">
        <f t="shared" si="78"/>
        <v>0</v>
      </c>
      <c r="O856" s="85">
        <f t="shared" si="79"/>
        <v>0</v>
      </c>
      <c r="P856" s="85">
        <f t="shared" si="80"/>
        <v>0</v>
      </c>
      <c r="AD856" s="22" t="str">
        <f t="shared" si="82"/>
        <v/>
      </c>
      <c r="AE856" s="16"/>
      <c r="AF856" s="34"/>
      <c r="AH856" s="22" t="str">
        <f t="shared" si="83"/>
        <v/>
      </c>
      <c r="AI856" s="16"/>
      <c r="AJ856" s="34"/>
      <c r="AK856" s="34"/>
      <c r="AL856" s="34"/>
      <c r="AM856" s="34"/>
      <c r="AN856" s="34"/>
      <c r="AO856" s="34"/>
    </row>
    <row r="857" spans="2:41" x14ac:dyDescent="0.3">
      <c r="B857" s="22" t="str">
        <f t="shared" si="81"/>
        <v/>
      </c>
      <c r="C857" s="16"/>
      <c r="D857" s="23"/>
      <c r="E857" s="23"/>
      <c r="N857" s="85">
        <f t="shared" si="78"/>
        <v>0</v>
      </c>
      <c r="O857" s="85">
        <f t="shared" si="79"/>
        <v>0</v>
      </c>
      <c r="P857" s="85">
        <f t="shared" si="80"/>
        <v>0</v>
      </c>
      <c r="AD857" s="22" t="str">
        <f t="shared" si="82"/>
        <v/>
      </c>
      <c r="AE857" s="16"/>
      <c r="AF857" s="34"/>
      <c r="AH857" s="22" t="str">
        <f t="shared" si="83"/>
        <v/>
      </c>
      <c r="AI857" s="16"/>
      <c r="AJ857" s="34"/>
      <c r="AK857" s="34"/>
      <c r="AL857" s="34"/>
      <c r="AM857" s="34"/>
      <c r="AN857" s="34"/>
      <c r="AO857" s="34"/>
    </row>
    <row r="858" spans="2:41" x14ac:dyDescent="0.3">
      <c r="B858" s="22" t="str">
        <f t="shared" si="81"/>
        <v/>
      </c>
      <c r="C858" s="16"/>
      <c r="D858" s="23"/>
      <c r="E858" s="23"/>
      <c r="N858" s="85">
        <f t="shared" si="78"/>
        <v>0</v>
      </c>
      <c r="O858" s="85">
        <f t="shared" si="79"/>
        <v>0</v>
      </c>
      <c r="P858" s="85">
        <f t="shared" si="80"/>
        <v>0</v>
      </c>
      <c r="AD858" s="22" t="str">
        <f t="shared" si="82"/>
        <v/>
      </c>
      <c r="AE858" s="16"/>
      <c r="AF858" s="34"/>
      <c r="AH858" s="22" t="str">
        <f t="shared" si="83"/>
        <v/>
      </c>
      <c r="AI858" s="16"/>
      <c r="AJ858" s="34"/>
      <c r="AK858" s="34"/>
      <c r="AL858" s="34"/>
      <c r="AM858" s="34"/>
      <c r="AN858" s="34"/>
      <c r="AO858" s="34"/>
    </row>
    <row r="859" spans="2:41" x14ac:dyDescent="0.3">
      <c r="B859" s="22" t="str">
        <f t="shared" si="81"/>
        <v/>
      </c>
      <c r="C859" s="16"/>
      <c r="D859" s="23"/>
      <c r="E859" s="23"/>
      <c r="N859" s="85">
        <f t="shared" si="78"/>
        <v>0</v>
      </c>
      <c r="O859" s="85">
        <f t="shared" si="79"/>
        <v>0</v>
      </c>
      <c r="P859" s="85">
        <f t="shared" si="80"/>
        <v>0</v>
      </c>
      <c r="AD859" s="22" t="str">
        <f t="shared" si="82"/>
        <v/>
      </c>
      <c r="AE859" s="16"/>
      <c r="AF859" s="34"/>
      <c r="AH859" s="22" t="str">
        <f t="shared" si="83"/>
        <v/>
      </c>
      <c r="AI859" s="16"/>
      <c r="AJ859" s="34"/>
      <c r="AK859" s="34"/>
      <c r="AL859" s="34"/>
      <c r="AM859" s="34"/>
      <c r="AN859" s="34"/>
      <c r="AO859" s="34"/>
    </row>
    <row r="860" spans="2:41" x14ac:dyDescent="0.3">
      <c r="B860" s="22" t="str">
        <f t="shared" si="81"/>
        <v/>
      </c>
      <c r="C860" s="16"/>
      <c r="D860" s="23"/>
      <c r="E860" s="23"/>
      <c r="N860" s="85">
        <f t="shared" si="78"/>
        <v>0</v>
      </c>
      <c r="O860" s="85">
        <f t="shared" si="79"/>
        <v>0</v>
      </c>
      <c r="P860" s="85">
        <f t="shared" si="80"/>
        <v>0</v>
      </c>
      <c r="AD860" s="22" t="str">
        <f t="shared" si="82"/>
        <v/>
      </c>
      <c r="AE860" s="16"/>
      <c r="AF860" s="34"/>
      <c r="AH860" s="22" t="str">
        <f t="shared" si="83"/>
        <v/>
      </c>
      <c r="AI860" s="16"/>
      <c r="AJ860" s="34"/>
      <c r="AK860" s="34"/>
      <c r="AL860" s="34"/>
      <c r="AM860" s="34"/>
      <c r="AN860" s="34"/>
      <c r="AO860" s="34"/>
    </row>
    <row r="861" spans="2:41" x14ac:dyDescent="0.3">
      <c r="B861" s="22" t="str">
        <f t="shared" si="81"/>
        <v/>
      </c>
      <c r="C861" s="16"/>
      <c r="D861" s="23"/>
      <c r="E861" s="23"/>
      <c r="N861" s="85">
        <f t="shared" si="78"/>
        <v>0</v>
      </c>
      <c r="O861" s="85">
        <f t="shared" si="79"/>
        <v>0</v>
      </c>
      <c r="P861" s="85">
        <f t="shared" si="80"/>
        <v>0</v>
      </c>
      <c r="AD861" s="22" t="str">
        <f t="shared" si="82"/>
        <v/>
      </c>
      <c r="AE861" s="16"/>
      <c r="AF861" s="34"/>
      <c r="AH861" s="22" t="str">
        <f t="shared" si="83"/>
        <v/>
      </c>
      <c r="AI861" s="16"/>
      <c r="AJ861" s="34"/>
      <c r="AK861" s="34"/>
      <c r="AL861" s="34"/>
      <c r="AM861" s="34"/>
      <c r="AN861" s="34"/>
      <c r="AO861" s="34"/>
    </row>
    <row r="862" spans="2:41" x14ac:dyDescent="0.3">
      <c r="B862" s="22" t="str">
        <f t="shared" si="81"/>
        <v/>
      </c>
      <c r="C862" s="16"/>
      <c r="D862" s="23"/>
      <c r="E862" s="23"/>
      <c r="N862" s="85">
        <f t="shared" si="78"/>
        <v>0</v>
      </c>
      <c r="O862" s="85">
        <f t="shared" si="79"/>
        <v>0</v>
      </c>
      <c r="P862" s="85">
        <f t="shared" si="80"/>
        <v>0</v>
      </c>
      <c r="AD862" s="22" t="str">
        <f t="shared" si="82"/>
        <v/>
      </c>
      <c r="AE862" s="16"/>
      <c r="AF862" s="34"/>
      <c r="AH862" s="22" t="str">
        <f t="shared" si="83"/>
        <v/>
      </c>
      <c r="AI862" s="16"/>
      <c r="AJ862" s="34"/>
      <c r="AK862" s="34"/>
      <c r="AL862" s="34"/>
      <c r="AM862" s="34"/>
      <c r="AN862" s="34"/>
      <c r="AO862" s="34"/>
    </row>
    <row r="863" spans="2:41" x14ac:dyDescent="0.3">
      <c r="B863" s="22" t="str">
        <f t="shared" si="81"/>
        <v/>
      </c>
      <c r="C863" s="16"/>
      <c r="D863" s="23"/>
      <c r="E863" s="23"/>
      <c r="N863" s="85">
        <f t="shared" si="78"/>
        <v>0</v>
      </c>
      <c r="O863" s="85">
        <f t="shared" si="79"/>
        <v>0</v>
      </c>
      <c r="P863" s="85">
        <f t="shared" si="80"/>
        <v>0</v>
      </c>
      <c r="AD863" s="22" t="str">
        <f t="shared" si="82"/>
        <v/>
      </c>
      <c r="AE863" s="16"/>
      <c r="AF863" s="34"/>
      <c r="AH863" s="22" t="str">
        <f t="shared" si="83"/>
        <v/>
      </c>
      <c r="AI863" s="16"/>
      <c r="AJ863" s="34"/>
      <c r="AK863" s="34"/>
      <c r="AL863" s="34"/>
      <c r="AM863" s="34"/>
      <c r="AN863" s="34"/>
      <c r="AO863" s="34"/>
    </row>
    <row r="864" spans="2:41" x14ac:dyDescent="0.3">
      <c r="B864" s="22" t="str">
        <f t="shared" si="81"/>
        <v/>
      </c>
      <c r="C864" s="16"/>
      <c r="D864" s="23"/>
      <c r="E864" s="23"/>
      <c r="N864" s="85">
        <f t="shared" si="78"/>
        <v>0</v>
      </c>
      <c r="O864" s="85">
        <f t="shared" si="79"/>
        <v>0</v>
      </c>
      <c r="P864" s="85">
        <f t="shared" si="80"/>
        <v>0</v>
      </c>
      <c r="AD864" s="22" t="str">
        <f t="shared" si="82"/>
        <v/>
      </c>
      <c r="AE864" s="16"/>
      <c r="AF864" s="34"/>
      <c r="AH864" s="22" t="str">
        <f t="shared" si="83"/>
        <v/>
      </c>
      <c r="AI864" s="16"/>
      <c r="AJ864" s="34"/>
      <c r="AK864" s="34"/>
      <c r="AL864" s="34"/>
      <c r="AM864" s="34"/>
      <c r="AN864" s="34"/>
      <c r="AO864" s="34"/>
    </row>
    <row r="865" spans="2:41" x14ac:dyDescent="0.3">
      <c r="B865" s="22" t="str">
        <f t="shared" si="81"/>
        <v/>
      </c>
      <c r="C865" s="16"/>
      <c r="D865" s="23"/>
      <c r="E865" s="23"/>
      <c r="N865" s="85">
        <f t="shared" si="78"/>
        <v>0</v>
      </c>
      <c r="O865" s="85">
        <f t="shared" si="79"/>
        <v>0</v>
      </c>
      <c r="P865" s="85">
        <f t="shared" si="80"/>
        <v>0</v>
      </c>
      <c r="AD865" s="22" t="str">
        <f t="shared" si="82"/>
        <v/>
      </c>
      <c r="AE865" s="16"/>
      <c r="AF865" s="34"/>
      <c r="AH865" s="22" t="str">
        <f t="shared" si="83"/>
        <v/>
      </c>
      <c r="AI865" s="16"/>
      <c r="AJ865" s="34"/>
      <c r="AK865" s="34"/>
      <c r="AL865" s="34"/>
      <c r="AM865" s="34"/>
      <c r="AN865" s="34"/>
      <c r="AO865" s="34"/>
    </row>
    <row r="866" spans="2:41" x14ac:dyDescent="0.3">
      <c r="B866" s="22" t="str">
        <f t="shared" si="81"/>
        <v/>
      </c>
      <c r="C866" s="16"/>
      <c r="D866" s="23"/>
      <c r="E866" s="23"/>
      <c r="N866" s="85">
        <f t="shared" si="78"/>
        <v>0</v>
      </c>
      <c r="O866" s="85">
        <f t="shared" si="79"/>
        <v>0</v>
      </c>
      <c r="P866" s="85">
        <f t="shared" si="80"/>
        <v>0</v>
      </c>
      <c r="AD866" s="22" t="str">
        <f t="shared" si="82"/>
        <v/>
      </c>
      <c r="AE866" s="16"/>
      <c r="AF866" s="34"/>
      <c r="AH866" s="22" t="str">
        <f t="shared" si="83"/>
        <v/>
      </c>
      <c r="AI866" s="16"/>
      <c r="AJ866" s="34"/>
      <c r="AK866" s="34"/>
      <c r="AL866" s="34"/>
      <c r="AM866" s="34"/>
      <c r="AN866" s="34"/>
      <c r="AO866" s="34"/>
    </row>
    <row r="867" spans="2:41" x14ac:dyDescent="0.3">
      <c r="B867" s="22" t="str">
        <f t="shared" si="81"/>
        <v/>
      </c>
      <c r="C867" s="16"/>
      <c r="D867" s="23"/>
      <c r="E867" s="23"/>
      <c r="N867" s="85">
        <f t="shared" si="78"/>
        <v>0</v>
      </c>
      <c r="O867" s="85">
        <f t="shared" si="79"/>
        <v>0</v>
      </c>
      <c r="P867" s="85">
        <f t="shared" si="80"/>
        <v>0</v>
      </c>
      <c r="AD867" s="22" t="str">
        <f t="shared" si="82"/>
        <v/>
      </c>
      <c r="AE867" s="16"/>
      <c r="AF867" s="34"/>
      <c r="AH867" s="22" t="str">
        <f t="shared" si="83"/>
        <v/>
      </c>
      <c r="AI867" s="16"/>
      <c r="AJ867" s="34"/>
      <c r="AK867" s="34"/>
      <c r="AL867" s="34"/>
      <c r="AM867" s="34"/>
      <c r="AN867" s="34"/>
      <c r="AO867" s="34"/>
    </row>
    <row r="868" spans="2:41" x14ac:dyDescent="0.3">
      <c r="B868" s="22" t="str">
        <f t="shared" si="81"/>
        <v/>
      </c>
      <c r="C868" s="16"/>
      <c r="D868" s="23"/>
      <c r="E868" s="23"/>
      <c r="N868" s="85">
        <f t="shared" si="78"/>
        <v>0</v>
      </c>
      <c r="O868" s="85">
        <f t="shared" si="79"/>
        <v>0</v>
      </c>
      <c r="P868" s="85">
        <f t="shared" si="80"/>
        <v>0</v>
      </c>
      <c r="AD868" s="22" t="str">
        <f t="shared" si="82"/>
        <v/>
      </c>
      <c r="AE868" s="16"/>
      <c r="AF868" s="34"/>
      <c r="AH868" s="22" t="str">
        <f t="shared" si="83"/>
        <v/>
      </c>
      <c r="AI868" s="16"/>
      <c r="AJ868" s="34"/>
      <c r="AK868" s="34"/>
      <c r="AL868" s="34"/>
      <c r="AM868" s="34"/>
      <c r="AN868" s="34"/>
      <c r="AO868" s="34"/>
    </row>
    <row r="869" spans="2:41" x14ac:dyDescent="0.3">
      <c r="B869" s="22" t="str">
        <f t="shared" si="81"/>
        <v/>
      </c>
      <c r="C869" s="16"/>
      <c r="D869" s="23"/>
      <c r="E869" s="23"/>
      <c r="N869" s="85">
        <f t="shared" si="78"/>
        <v>0</v>
      </c>
      <c r="O869" s="85">
        <f t="shared" si="79"/>
        <v>0</v>
      </c>
      <c r="P869" s="85">
        <f t="shared" si="80"/>
        <v>0</v>
      </c>
      <c r="AD869" s="22" t="str">
        <f t="shared" si="82"/>
        <v/>
      </c>
      <c r="AE869" s="16"/>
      <c r="AF869" s="34"/>
      <c r="AH869" s="22" t="str">
        <f t="shared" si="83"/>
        <v/>
      </c>
      <c r="AI869" s="16"/>
      <c r="AJ869" s="34"/>
      <c r="AK869" s="34"/>
      <c r="AL869" s="34"/>
      <c r="AM869" s="34"/>
      <c r="AN869" s="34"/>
      <c r="AO869" s="34"/>
    </row>
    <row r="870" spans="2:41" x14ac:dyDescent="0.3">
      <c r="B870" s="22" t="str">
        <f t="shared" si="81"/>
        <v/>
      </c>
      <c r="C870" s="16"/>
      <c r="D870" s="23"/>
      <c r="E870" s="23"/>
      <c r="N870" s="85">
        <f t="shared" si="78"/>
        <v>0</v>
      </c>
      <c r="O870" s="85">
        <f t="shared" si="79"/>
        <v>0</v>
      </c>
      <c r="P870" s="85">
        <f t="shared" si="80"/>
        <v>0</v>
      </c>
      <c r="AD870" s="22" t="str">
        <f t="shared" si="82"/>
        <v/>
      </c>
      <c r="AE870" s="16"/>
      <c r="AF870" s="34"/>
      <c r="AH870" s="22" t="str">
        <f t="shared" si="83"/>
        <v/>
      </c>
      <c r="AI870" s="16"/>
      <c r="AJ870" s="34"/>
      <c r="AK870" s="34"/>
      <c r="AL870" s="34"/>
      <c r="AM870" s="34"/>
      <c r="AN870" s="34"/>
      <c r="AO870" s="34"/>
    </row>
    <row r="871" spans="2:41" x14ac:dyDescent="0.3">
      <c r="B871" s="22" t="str">
        <f t="shared" si="81"/>
        <v/>
      </c>
      <c r="C871" s="16"/>
      <c r="D871" s="23"/>
      <c r="E871" s="23"/>
      <c r="N871" s="85">
        <f t="shared" si="78"/>
        <v>0</v>
      </c>
      <c r="O871" s="85">
        <f t="shared" si="79"/>
        <v>0</v>
      </c>
      <c r="P871" s="85">
        <f t="shared" si="80"/>
        <v>0</v>
      </c>
      <c r="AD871" s="22" t="str">
        <f t="shared" si="82"/>
        <v/>
      </c>
      <c r="AE871" s="16"/>
      <c r="AF871" s="34"/>
      <c r="AH871" s="22" t="str">
        <f t="shared" si="83"/>
        <v/>
      </c>
      <c r="AI871" s="16"/>
      <c r="AJ871" s="34"/>
      <c r="AK871" s="34"/>
      <c r="AL871" s="34"/>
      <c r="AM871" s="34"/>
      <c r="AN871" s="34"/>
      <c r="AO871" s="34"/>
    </row>
    <row r="872" spans="2:41" x14ac:dyDescent="0.3">
      <c r="B872" s="22" t="str">
        <f t="shared" si="81"/>
        <v/>
      </c>
      <c r="C872" s="16"/>
      <c r="D872" s="23"/>
      <c r="E872" s="23"/>
      <c r="N872" s="85">
        <f t="shared" si="78"/>
        <v>0</v>
      </c>
      <c r="O872" s="85">
        <f t="shared" si="79"/>
        <v>0</v>
      </c>
      <c r="P872" s="85">
        <f t="shared" si="80"/>
        <v>0</v>
      </c>
      <c r="AD872" s="22" t="str">
        <f t="shared" si="82"/>
        <v/>
      </c>
      <c r="AE872" s="16"/>
      <c r="AF872" s="34"/>
      <c r="AH872" s="22" t="str">
        <f t="shared" si="83"/>
        <v/>
      </c>
      <c r="AI872" s="16"/>
      <c r="AJ872" s="34"/>
      <c r="AK872" s="34"/>
      <c r="AL872" s="34"/>
      <c r="AM872" s="34"/>
      <c r="AN872" s="34"/>
      <c r="AO872" s="34"/>
    </row>
    <row r="873" spans="2:41" x14ac:dyDescent="0.3">
      <c r="B873" s="22" t="str">
        <f t="shared" si="81"/>
        <v/>
      </c>
      <c r="C873" s="16"/>
      <c r="D873" s="23"/>
      <c r="E873" s="23"/>
      <c r="N873" s="85">
        <f t="shared" si="78"/>
        <v>0</v>
      </c>
      <c r="O873" s="85">
        <f t="shared" si="79"/>
        <v>0</v>
      </c>
      <c r="P873" s="85">
        <f t="shared" si="80"/>
        <v>0</v>
      </c>
      <c r="AD873" s="22" t="str">
        <f t="shared" si="82"/>
        <v/>
      </c>
      <c r="AE873" s="16"/>
      <c r="AF873" s="34"/>
      <c r="AH873" s="22" t="str">
        <f t="shared" si="83"/>
        <v/>
      </c>
      <c r="AI873" s="16"/>
      <c r="AJ873" s="34"/>
      <c r="AK873" s="34"/>
      <c r="AL873" s="34"/>
      <c r="AM873" s="34"/>
      <c r="AN873" s="34"/>
      <c r="AO873" s="34"/>
    </row>
    <row r="874" spans="2:41" x14ac:dyDescent="0.3">
      <c r="B874" s="22" t="str">
        <f t="shared" si="81"/>
        <v/>
      </c>
      <c r="C874" s="16"/>
      <c r="D874" s="23"/>
      <c r="E874" s="23"/>
      <c r="N874" s="85">
        <f t="shared" si="78"/>
        <v>0</v>
      </c>
      <c r="O874" s="85">
        <f t="shared" si="79"/>
        <v>0</v>
      </c>
      <c r="P874" s="85">
        <f t="shared" si="80"/>
        <v>0</v>
      </c>
      <c r="AD874" s="22" t="str">
        <f t="shared" si="82"/>
        <v/>
      </c>
      <c r="AE874" s="16"/>
      <c r="AF874" s="34"/>
      <c r="AH874" s="22" t="str">
        <f t="shared" si="83"/>
        <v/>
      </c>
      <c r="AI874" s="16"/>
      <c r="AJ874" s="34"/>
      <c r="AK874" s="34"/>
      <c r="AL874" s="34"/>
      <c r="AM874" s="34"/>
      <c r="AN874" s="34"/>
      <c r="AO874" s="34"/>
    </row>
    <row r="875" spans="2:41" x14ac:dyDescent="0.3">
      <c r="B875" s="22" t="str">
        <f t="shared" si="81"/>
        <v/>
      </c>
      <c r="C875" s="16"/>
      <c r="D875" s="23"/>
      <c r="E875" s="23"/>
      <c r="N875" s="85">
        <f t="shared" si="78"/>
        <v>0</v>
      </c>
      <c r="O875" s="85">
        <f t="shared" si="79"/>
        <v>0</v>
      </c>
      <c r="P875" s="85">
        <f t="shared" si="80"/>
        <v>0</v>
      </c>
      <c r="AD875" s="22" t="str">
        <f t="shared" si="82"/>
        <v/>
      </c>
      <c r="AE875" s="16"/>
      <c r="AF875" s="34"/>
      <c r="AH875" s="22" t="str">
        <f t="shared" si="83"/>
        <v/>
      </c>
      <c r="AI875" s="16"/>
      <c r="AJ875" s="34"/>
      <c r="AK875" s="34"/>
      <c r="AL875" s="34"/>
      <c r="AM875" s="34"/>
      <c r="AN875" s="34"/>
      <c r="AO875" s="34"/>
    </row>
    <row r="876" spans="2:41" x14ac:dyDescent="0.3">
      <c r="B876" s="22" t="str">
        <f t="shared" si="81"/>
        <v/>
      </c>
      <c r="C876" s="16"/>
      <c r="D876" s="23"/>
      <c r="E876" s="23"/>
      <c r="N876" s="85">
        <f t="shared" si="78"/>
        <v>0</v>
      </c>
      <c r="O876" s="85">
        <f t="shared" si="79"/>
        <v>0</v>
      </c>
      <c r="P876" s="85">
        <f t="shared" si="80"/>
        <v>0</v>
      </c>
      <c r="AD876" s="22" t="str">
        <f t="shared" si="82"/>
        <v/>
      </c>
      <c r="AE876" s="16"/>
      <c r="AF876" s="34"/>
      <c r="AH876" s="22" t="str">
        <f t="shared" si="83"/>
        <v/>
      </c>
      <c r="AI876" s="16"/>
      <c r="AJ876" s="34"/>
      <c r="AK876" s="34"/>
      <c r="AL876" s="34"/>
      <c r="AM876" s="34"/>
      <c r="AN876" s="34"/>
      <c r="AO876" s="34"/>
    </row>
    <row r="877" spans="2:41" x14ac:dyDescent="0.3">
      <c r="B877" s="22" t="str">
        <f t="shared" si="81"/>
        <v/>
      </c>
      <c r="C877" s="16"/>
      <c r="D877" s="23"/>
      <c r="E877" s="23"/>
      <c r="N877" s="85">
        <f t="shared" si="78"/>
        <v>0</v>
      </c>
      <c r="O877" s="85">
        <f t="shared" si="79"/>
        <v>0</v>
      </c>
      <c r="P877" s="85">
        <f t="shared" si="80"/>
        <v>0</v>
      </c>
      <c r="AD877" s="22" t="str">
        <f t="shared" si="82"/>
        <v/>
      </c>
      <c r="AE877" s="16"/>
      <c r="AF877" s="34"/>
      <c r="AH877" s="22" t="str">
        <f t="shared" si="83"/>
        <v/>
      </c>
      <c r="AI877" s="16"/>
      <c r="AJ877" s="34"/>
      <c r="AK877" s="34"/>
      <c r="AL877" s="34"/>
      <c r="AM877" s="34"/>
      <c r="AN877" s="34"/>
      <c r="AO877" s="34"/>
    </row>
    <row r="878" spans="2:41" x14ac:dyDescent="0.3">
      <c r="B878" s="22" t="str">
        <f t="shared" si="81"/>
        <v/>
      </c>
      <c r="C878" s="16"/>
      <c r="D878" s="23"/>
      <c r="E878" s="23"/>
      <c r="N878" s="85">
        <f t="shared" si="78"/>
        <v>0</v>
      </c>
      <c r="O878" s="85">
        <f t="shared" si="79"/>
        <v>0</v>
      </c>
      <c r="P878" s="85">
        <f t="shared" si="80"/>
        <v>0</v>
      </c>
      <c r="AD878" s="22" t="str">
        <f t="shared" si="82"/>
        <v/>
      </c>
      <c r="AE878" s="16"/>
      <c r="AF878" s="34"/>
      <c r="AH878" s="22" t="str">
        <f t="shared" si="83"/>
        <v/>
      </c>
      <c r="AI878" s="16"/>
      <c r="AJ878" s="34"/>
      <c r="AK878" s="34"/>
      <c r="AL878" s="34"/>
      <c r="AM878" s="34"/>
      <c r="AN878" s="34"/>
      <c r="AO878" s="34"/>
    </row>
    <row r="879" spans="2:41" x14ac:dyDescent="0.3">
      <c r="B879" s="22" t="str">
        <f t="shared" si="81"/>
        <v/>
      </c>
      <c r="C879" s="16"/>
      <c r="D879" s="23"/>
      <c r="E879" s="23"/>
      <c r="N879" s="85">
        <f t="shared" si="78"/>
        <v>0</v>
      </c>
      <c r="O879" s="85">
        <f t="shared" si="79"/>
        <v>0</v>
      </c>
      <c r="P879" s="85">
        <f t="shared" si="80"/>
        <v>0</v>
      </c>
      <c r="AD879" s="22" t="str">
        <f t="shared" si="82"/>
        <v/>
      </c>
      <c r="AE879" s="16"/>
      <c r="AF879" s="34"/>
      <c r="AH879" s="22" t="str">
        <f t="shared" si="83"/>
        <v/>
      </c>
      <c r="AI879" s="16"/>
      <c r="AJ879" s="34"/>
      <c r="AK879" s="34"/>
      <c r="AL879" s="34"/>
      <c r="AM879" s="34"/>
      <c r="AN879" s="34"/>
      <c r="AO879" s="34"/>
    </row>
    <row r="880" spans="2:41" x14ac:dyDescent="0.3">
      <c r="B880" s="22" t="str">
        <f t="shared" si="81"/>
        <v/>
      </c>
      <c r="C880" s="16"/>
      <c r="D880" s="23"/>
      <c r="E880" s="23"/>
      <c r="N880" s="85">
        <f t="shared" si="78"/>
        <v>0</v>
      </c>
      <c r="O880" s="85">
        <f t="shared" si="79"/>
        <v>0</v>
      </c>
      <c r="P880" s="85">
        <f t="shared" si="80"/>
        <v>0</v>
      </c>
      <c r="AD880" s="22" t="str">
        <f t="shared" si="82"/>
        <v/>
      </c>
      <c r="AE880" s="16"/>
      <c r="AF880" s="34"/>
      <c r="AH880" s="22" t="str">
        <f t="shared" si="83"/>
        <v/>
      </c>
      <c r="AI880" s="16"/>
      <c r="AJ880" s="34"/>
      <c r="AK880" s="34"/>
      <c r="AL880" s="34"/>
      <c r="AM880" s="34"/>
      <c r="AN880" s="34"/>
      <c r="AO880" s="34"/>
    </row>
    <row r="881" spans="2:41" x14ac:dyDescent="0.3">
      <c r="B881" s="22" t="str">
        <f t="shared" si="81"/>
        <v/>
      </c>
      <c r="C881" s="16"/>
      <c r="D881" s="23"/>
      <c r="E881" s="23"/>
      <c r="N881" s="85">
        <f t="shared" si="78"/>
        <v>0</v>
      </c>
      <c r="O881" s="85">
        <f t="shared" si="79"/>
        <v>0</v>
      </c>
      <c r="P881" s="85">
        <f t="shared" si="80"/>
        <v>0</v>
      </c>
      <c r="AD881" s="22" t="str">
        <f t="shared" si="82"/>
        <v/>
      </c>
      <c r="AE881" s="16"/>
      <c r="AF881" s="34"/>
      <c r="AH881" s="22" t="str">
        <f t="shared" si="83"/>
        <v/>
      </c>
      <c r="AI881" s="16"/>
      <c r="AJ881" s="34"/>
      <c r="AK881" s="34"/>
      <c r="AL881" s="34"/>
      <c r="AM881" s="34"/>
      <c r="AN881" s="34"/>
      <c r="AO881" s="34"/>
    </row>
    <row r="882" spans="2:41" x14ac:dyDescent="0.3">
      <c r="B882" s="22" t="str">
        <f t="shared" si="81"/>
        <v/>
      </c>
      <c r="C882" s="16"/>
      <c r="D882" s="23"/>
      <c r="E882" s="23"/>
      <c r="N882" s="85">
        <f t="shared" si="78"/>
        <v>0</v>
      </c>
      <c r="O882" s="85">
        <f t="shared" si="79"/>
        <v>0</v>
      </c>
      <c r="P882" s="85">
        <f t="shared" si="80"/>
        <v>0</v>
      </c>
      <c r="AD882" s="22" t="str">
        <f t="shared" si="82"/>
        <v/>
      </c>
      <c r="AE882" s="16"/>
      <c r="AF882" s="34"/>
      <c r="AH882" s="22" t="str">
        <f t="shared" si="83"/>
        <v/>
      </c>
      <c r="AI882" s="16"/>
      <c r="AJ882" s="34"/>
      <c r="AK882" s="34"/>
      <c r="AL882" s="34"/>
      <c r="AM882" s="34"/>
      <c r="AN882" s="34"/>
      <c r="AO882" s="34"/>
    </row>
    <row r="883" spans="2:41" x14ac:dyDescent="0.3">
      <c r="B883" s="22" t="str">
        <f t="shared" si="81"/>
        <v/>
      </c>
      <c r="C883" s="16"/>
      <c r="D883" s="23"/>
      <c r="E883" s="23"/>
      <c r="N883" s="85">
        <f t="shared" si="78"/>
        <v>0</v>
      </c>
      <c r="O883" s="85">
        <f t="shared" si="79"/>
        <v>0</v>
      </c>
      <c r="P883" s="85">
        <f t="shared" si="80"/>
        <v>0</v>
      </c>
      <c r="AD883" s="22" t="str">
        <f t="shared" si="82"/>
        <v/>
      </c>
      <c r="AE883" s="16"/>
      <c r="AF883" s="34"/>
      <c r="AH883" s="22" t="str">
        <f t="shared" si="83"/>
        <v/>
      </c>
      <c r="AI883" s="16"/>
      <c r="AJ883" s="34"/>
      <c r="AK883" s="34"/>
      <c r="AL883" s="34"/>
      <c r="AM883" s="34"/>
      <c r="AN883" s="34"/>
      <c r="AO883" s="34"/>
    </row>
    <row r="884" spans="2:41" x14ac:dyDescent="0.3">
      <c r="B884" s="22" t="str">
        <f t="shared" si="81"/>
        <v/>
      </c>
      <c r="C884" s="16"/>
      <c r="D884" s="23"/>
      <c r="E884" s="23"/>
      <c r="N884" s="85">
        <f t="shared" si="78"/>
        <v>0</v>
      </c>
      <c r="O884" s="85">
        <f t="shared" si="79"/>
        <v>0</v>
      </c>
      <c r="P884" s="85">
        <f t="shared" si="80"/>
        <v>0</v>
      </c>
      <c r="AD884" s="22" t="str">
        <f t="shared" si="82"/>
        <v/>
      </c>
      <c r="AE884" s="16"/>
      <c r="AF884" s="34"/>
      <c r="AH884" s="22" t="str">
        <f t="shared" si="83"/>
        <v/>
      </c>
      <c r="AI884" s="16"/>
      <c r="AJ884" s="34"/>
      <c r="AK884" s="34"/>
      <c r="AL884" s="34"/>
      <c r="AM884" s="34"/>
      <c r="AN884" s="34"/>
      <c r="AO884" s="34"/>
    </row>
    <row r="885" spans="2:41" x14ac:dyDescent="0.3">
      <c r="B885" s="22" t="str">
        <f t="shared" si="81"/>
        <v/>
      </c>
      <c r="C885" s="16"/>
      <c r="D885" s="23"/>
      <c r="E885" s="23"/>
      <c r="N885" s="85">
        <f t="shared" si="78"/>
        <v>0</v>
      </c>
      <c r="O885" s="85">
        <f t="shared" si="79"/>
        <v>0</v>
      </c>
      <c r="P885" s="85">
        <f t="shared" si="80"/>
        <v>0</v>
      </c>
      <c r="AD885" s="22" t="str">
        <f t="shared" si="82"/>
        <v/>
      </c>
      <c r="AE885" s="16"/>
      <c r="AF885" s="34"/>
      <c r="AH885" s="22" t="str">
        <f t="shared" si="83"/>
        <v/>
      </c>
      <c r="AI885" s="16"/>
      <c r="AJ885" s="34"/>
      <c r="AK885" s="34"/>
      <c r="AL885" s="34"/>
      <c r="AM885" s="34"/>
      <c r="AN885" s="34"/>
      <c r="AO885" s="34"/>
    </row>
    <row r="886" spans="2:41" x14ac:dyDescent="0.3">
      <c r="B886" s="22" t="str">
        <f t="shared" si="81"/>
        <v/>
      </c>
      <c r="C886" s="16"/>
      <c r="D886" s="23"/>
      <c r="E886" s="23"/>
      <c r="N886" s="85">
        <f t="shared" si="78"/>
        <v>0</v>
      </c>
      <c r="O886" s="85">
        <f t="shared" si="79"/>
        <v>0</v>
      </c>
      <c r="P886" s="85">
        <f t="shared" si="80"/>
        <v>0</v>
      </c>
      <c r="AD886" s="22" t="str">
        <f t="shared" si="82"/>
        <v/>
      </c>
      <c r="AE886" s="16"/>
      <c r="AF886" s="34"/>
      <c r="AH886" s="22" t="str">
        <f t="shared" si="83"/>
        <v/>
      </c>
      <c r="AI886" s="16"/>
      <c r="AJ886" s="34"/>
      <c r="AK886" s="34"/>
      <c r="AL886" s="34"/>
      <c r="AM886" s="34"/>
      <c r="AN886" s="34"/>
      <c r="AO886" s="34"/>
    </row>
    <row r="887" spans="2:41" x14ac:dyDescent="0.3">
      <c r="B887" s="22" t="str">
        <f t="shared" si="81"/>
        <v/>
      </c>
      <c r="C887" s="16"/>
      <c r="D887" s="23"/>
      <c r="E887" s="23"/>
      <c r="N887" s="85">
        <f t="shared" si="78"/>
        <v>0</v>
      </c>
      <c r="O887" s="85">
        <f t="shared" si="79"/>
        <v>0</v>
      </c>
      <c r="P887" s="85">
        <f t="shared" si="80"/>
        <v>0</v>
      </c>
      <c r="AD887" s="22" t="str">
        <f t="shared" si="82"/>
        <v/>
      </c>
      <c r="AE887" s="16"/>
      <c r="AF887" s="34"/>
      <c r="AH887" s="22" t="str">
        <f t="shared" si="83"/>
        <v/>
      </c>
      <c r="AI887" s="16"/>
      <c r="AJ887" s="34"/>
      <c r="AK887" s="34"/>
      <c r="AL887" s="34"/>
      <c r="AM887" s="34"/>
      <c r="AN887" s="34"/>
      <c r="AO887" s="34"/>
    </row>
    <row r="888" spans="2:41" x14ac:dyDescent="0.3">
      <c r="B888" s="22" t="str">
        <f t="shared" si="81"/>
        <v/>
      </c>
      <c r="C888" s="16"/>
      <c r="D888" s="23"/>
      <c r="E888" s="23"/>
      <c r="N888" s="85">
        <f t="shared" si="78"/>
        <v>0</v>
      </c>
      <c r="O888" s="85">
        <f t="shared" si="79"/>
        <v>0</v>
      </c>
      <c r="P888" s="85">
        <f t="shared" si="80"/>
        <v>0</v>
      </c>
      <c r="AD888" s="22" t="str">
        <f t="shared" si="82"/>
        <v/>
      </c>
      <c r="AE888" s="16"/>
      <c r="AF888" s="34"/>
      <c r="AH888" s="22" t="str">
        <f t="shared" si="83"/>
        <v/>
      </c>
      <c r="AI888" s="16"/>
      <c r="AJ888" s="34"/>
      <c r="AK888" s="34"/>
      <c r="AL888" s="34"/>
      <c r="AM888" s="34"/>
      <c r="AN888" s="34"/>
      <c r="AO888" s="34"/>
    </row>
    <row r="889" spans="2:41" x14ac:dyDescent="0.3">
      <c r="B889" s="22" t="str">
        <f t="shared" si="81"/>
        <v/>
      </c>
      <c r="C889" s="16"/>
      <c r="D889" s="23"/>
      <c r="E889" s="23"/>
      <c r="N889" s="85">
        <f t="shared" si="78"/>
        <v>0</v>
      </c>
      <c r="O889" s="85">
        <f t="shared" si="79"/>
        <v>0</v>
      </c>
      <c r="P889" s="85">
        <f t="shared" si="80"/>
        <v>0</v>
      </c>
      <c r="AD889" s="22" t="str">
        <f t="shared" si="82"/>
        <v/>
      </c>
      <c r="AE889" s="16"/>
      <c r="AF889" s="34"/>
      <c r="AH889" s="22" t="str">
        <f t="shared" si="83"/>
        <v/>
      </c>
      <c r="AI889" s="16"/>
      <c r="AJ889" s="34"/>
      <c r="AK889" s="34"/>
      <c r="AL889" s="34"/>
      <c r="AM889" s="34"/>
      <c r="AN889" s="34"/>
      <c r="AO889" s="34"/>
    </row>
    <row r="890" spans="2:41" x14ac:dyDescent="0.3">
      <c r="B890" s="22" t="str">
        <f t="shared" si="81"/>
        <v/>
      </c>
      <c r="C890" s="16"/>
      <c r="D890" s="23"/>
      <c r="E890" s="23"/>
      <c r="N890" s="85">
        <f t="shared" si="78"/>
        <v>0</v>
      </c>
      <c r="O890" s="85">
        <f t="shared" si="79"/>
        <v>0</v>
      </c>
      <c r="P890" s="85">
        <f t="shared" si="80"/>
        <v>0</v>
      </c>
      <c r="AD890" s="22" t="str">
        <f t="shared" si="82"/>
        <v/>
      </c>
      <c r="AE890" s="16"/>
      <c r="AF890" s="34"/>
      <c r="AH890" s="22" t="str">
        <f t="shared" si="83"/>
        <v/>
      </c>
      <c r="AI890" s="16"/>
      <c r="AJ890" s="34"/>
      <c r="AK890" s="34"/>
      <c r="AL890" s="34"/>
      <c r="AM890" s="34"/>
      <c r="AN890" s="34"/>
      <c r="AO890" s="34"/>
    </row>
    <row r="891" spans="2:41" x14ac:dyDescent="0.3">
      <c r="B891" s="22" t="str">
        <f t="shared" si="81"/>
        <v/>
      </c>
      <c r="C891" s="16"/>
      <c r="D891" s="23"/>
      <c r="E891" s="23"/>
      <c r="N891" s="85">
        <f t="shared" si="78"/>
        <v>0</v>
      </c>
      <c r="O891" s="85">
        <f t="shared" si="79"/>
        <v>0</v>
      </c>
      <c r="P891" s="85">
        <f t="shared" si="80"/>
        <v>0</v>
      </c>
      <c r="AD891" s="22" t="str">
        <f t="shared" si="82"/>
        <v/>
      </c>
      <c r="AE891" s="16"/>
      <c r="AF891" s="34"/>
      <c r="AH891" s="22" t="str">
        <f t="shared" si="83"/>
        <v/>
      </c>
      <c r="AI891" s="16"/>
      <c r="AJ891" s="34"/>
      <c r="AK891" s="34"/>
      <c r="AL891" s="34"/>
      <c r="AM891" s="34"/>
      <c r="AN891" s="34"/>
      <c r="AO891" s="34"/>
    </row>
    <row r="892" spans="2:41" x14ac:dyDescent="0.3">
      <c r="B892" s="22" t="str">
        <f t="shared" si="81"/>
        <v/>
      </c>
      <c r="C892" s="16"/>
      <c r="D892" s="23"/>
      <c r="E892" s="23"/>
      <c r="N892" s="85">
        <f t="shared" si="78"/>
        <v>0</v>
      </c>
      <c r="O892" s="85">
        <f t="shared" si="79"/>
        <v>0</v>
      </c>
      <c r="P892" s="85">
        <f t="shared" si="80"/>
        <v>0</v>
      </c>
      <c r="AD892" s="22" t="str">
        <f t="shared" si="82"/>
        <v/>
      </c>
      <c r="AE892" s="16"/>
      <c r="AF892" s="34"/>
      <c r="AH892" s="22" t="str">
        <f t="shared" si="83"/>
        <v/>
      </c>
      <c r="AI892" s="16"/>
      <c r="AJ892" s="34"/>
      <c r="AK892" s="34"/>
      <c r="AL892" s="34"/>
      <c r="AM892" s="34"/>
      <c r="AN892" s="34"/>
      <c r="AO892" s="34"/>
    </row>
    <row r="893" spans="2:41" x14ac:dyDescent="0.3">
      <c r="B893" s="22" t="str">
        <f t="shared" si="81"/>
        <v/>
      </c>
      <c r="C893" s="16"/>
      <c r="D893" s="23"/>
      <c r="E893" s="23"/>
      <c r="N893" s="85">
        <f t="shared" si="78"/>
        <v>0</v>
      </c>
      <c r="O893" s="85">
        <f t="shared" si="79"/>
        <v>0</v>
      </c>
      <c r="P893" s="85">
        <f t="shared" si="80"/>
        <v>0</v>
      </c>
      <c r="AD893" s="22" t="str">
        <f t="shared" si="82"/>
        <v/>
      </c>
      <c r="AE893" s="16"/>
      <c r="AF893" s="34"/>
      <c r="AH893" s="22" t="str">
        <f t="shared" si="83"/>
        <v/>
      </c>
      <c r="AI893" s="16"/>
      <c r="AJ893" s="34"/>
      <c r="AK893" s="34"/>
      <c r="AL893" s="34"/>
      <c r="AM893" s="34"/>
      <c r="AN893" s="34"/>
      <c r="AO893" s="34"/>
    </row>
    <row r="894" spans="2:41" x14ac:dyDescent="0.3">
      <c r="B894" s="22" t="str">
        <f t="shared" si="81"/>
        <v/>
      </c>
      <c r="C894" s="16"/>
      <c r="D894" s="23"/>
      <c r="E894" s="23"/>
      <c r="N894" s="85">
        <f t="shared" si="78"/>
        <v>0</v>
      </c>
      <c r="O894" s="85">
        <f t="shared" si="79"/>
        <v>0</v>
      </c>
      <c r="P894" s="85">
        <f t="shared" si="80"/>
        <v>0</v>
      </c>
      <c r="AD894" s="22" t="str">
        <f t="shared" si="82"/>
        <v/>
      </c>
      <c r="AE894" s="16"/>
      <c r="AF894" s="34"/>
      <c r="AH894" s="22" t="str">
        <f t="shared" si="83"/>
        <v/>
      </c>
      <c r="AI894" s="16"/>
      <c r="AJ894" s="34"/>
      <c r="AK894" s="34"/>
      <c r="AL894" s="34"/>
      <c r="AM894" s="34"/>
      <c r="AN894" s="34"/>
      <c r="AO894" s="34"/>
    </row>
    <row r="895" spans="2:41" x14ac:dyDescent="0.3">
      <c r="B895" s="22" t="str">
        <f t="shared" si="81"/>
        <v/>
      </c>
      <c r="C895" s="16"/>
      <c r="D895" s="23"/>
      <c r="E895" s="23"/>
      <c r="N895" s="85">
        <f t="shared" si="78"/>
        <v>0</v>
      </c>
      <c r="O895" s="85">
        <f t="shared" si="79"/>
        <v>0</v>
      </c>
      <c r="P895" s="85">
        <f t="shared" si="80"/>
        <v>0</v>
      </c>
      <c r="AD895" s="22" t="str">
        <f t="shared" si="82"/>
        <v/>
      </c>
      <c r="AE895" s="16"/>
      <c r="AF895" s="34"/>
      <c r="AH895" s="22" t="str">
        <f t="shared" si="83"/>
        <v/>
      </c>
      <c r="AI895" s="16"/>
      <c r="AJ895" s="34"/>
      <c r="AK895" s="34"/>
      <c r="AL895" s="34"/>
      <c r="AM895" s="34"/>
      <c r="AN895" s="34"/>
      <c r="AO895" s="34"/>
    </row>
    <row r="896" spans="2:41" x14ac:dyDescent="0.3">
      <c r="B896" s="22" t="str">
        <f t="shared" si="81"/>
        <v/>
      </c>
      <c r="C896" s="16"/>
      <c r="D896" s="23"/>
      <c r="E896" s="23"/>
      <c r="N896" s="85">
        <f t="shared" si="78"/>
        <v>0</v>
      </c>
      <c r="O896" s="85">
        <f t="shared" si="79"/>
        <v>0</v>
      </c>
      <c r="P896" s="85">
        <f t="shared" si="80"/>
        <v>0</v>
      </c>
      <c r="AD896" s="22" t="str">
        <f t="shared" si="82"/>
        <v/>
      </c>
      <c r="AE896" s="16"/>
      <c r="AF896" s="34"/>
      <c r="AH896" s="22" t="str">
        <f t="shared" si="83"/>
        <v/>
      </c>
      <c r="AI896" s="16"/>
      <c r="AJ896" s="34"/>
      <c r="AK896" s="34"/>
      <c r="AL896" s="34"/>
      <c r="AM896" s="34"/>
      <c r="AN896" s="34"/>
      <c r="AO896" s="34"/>
    </row>
    <row r="897" spans="2:41" x14ac:dyDescent="0.3">
      <c r="B897" s="22" t="str">
        <f t="shared" si="81"/>
        <v/>
      </c>
      <c r="C897" s="16"/>
      <c r="D897" s="23"/>
      <c r="E897" s="23"/>
      <c r="N897" s="85">
        <f t="shared" si="78"/>
        <v>0</v>
      </c>
      <c r="O897" s="85">
        <f t="shared" si="79"/>
        <v>0</v>
      </c>
      <c r="P897" s="85">
        <f t="shared" si="80"/>
        <v>0</v>
      </c>
      <c r="AD897" s="22" t="str">
        <f t="shared" si="82"/>
        <v/>
      </c>
      <c r="AE897" s="16"/>
      <c r="AF897" s="34"/>
      <c r="AH897" s="22" t="str">
        <f t="shared" si="83"/>
        <v/>
      </c>
      <c r="AI897" s="16"/>
      <c r="AJ897" s="34"/>
      <c r="AK897" s="34"/>
      <c r="AL897" s="34"/>
      <c r="AM897" s="34"/>
      <c r="AN897" s="34"/>
      <c r="AO897" s="34"/>
    </row>
    <row r="898" spans="2:41" x14ac:dyDescent="0.3">
      <c r="B898" s="22" t="str">
        <f t="shared" si="81"/>
        <v/>
      </c>
      <c r="C898" s="16"/>
      <c r="D898" s="23"/>
      <c r="E898" s="23"/>
      <c r="N898" s="85">
        <f t="shared" si="78"/>
        <v>0</v>
      </c>
      <c r="O898" s="85">
        <f t="shared" si="79"/>
        <v>0</v>
      </c>
      <c r="P898" s="85">
        <f t="shared" si="80"/>
        <v>0</v>
      </c>
      <c r="AD898" s="22" t="str">
        <f t="shared" si="82"/>
        <v/>
      </c>
      <c r="AE898" s="16"/>
      <c r="AF898" s="34"/>
      <c r="AH898" s="22" t="str">
        <f t="shared" si="83"/>
        <v/>
      </c>
      <c r="AI898" s="16"/>
      <c r="AJ898" s="34"/>
      <c r="AK898" s="34"/>
      <c r="AL898" s="34"/>
      <c r="AM898" s="34"/>
      <c r="AN898" s="34"/>
      <c r="AO898" s="34"/>
    </row>
    <row r="899" spans="2:41" x14ac:dyDescent="0.3">
      <c r="B899" s="22" t="str">
        <f t="shared" si="81"/>
        <v/>
      </c>
      <c r="C899" s="16"/>
      <c r="D899" s="23"/>
      <c r="E899" s="23"/>
      <c r="N899" s="85">
        <f t="shared" si="78"/>
        <v>0</v>
      </c>
      <c r="O899" s="85">
        <f t="shared" si="79"/>
        <v>0</v>
      </c>
      <c r="P899" s="85">
        <f t="shared" si="80"/>
        <v>0</v>
      </c>
      <c r="AD899" s="22" t="str">
        <f t="shared" si="82"/>
        <v/>
      </c>
      <c r="AE899" s="16"/>
      <c r="AF899" s="34"/>
      <c r="AH899" s="22" t="str">
        <f t="shared" si="83"/>
        <v/>
      </c>
      <c r="AI899" s="16"/>
      <c r="AJ899" s="34"/>
      <c r="AK899" s="34"/>
      <c r="AL899" s="34"/>
      <c r="AM899" s="34"/>
      <c r="AN899" s="34"/>
      <c r="AO899" s="34"/>
    </row>
    <row r="900" spans="2:41" x14ac:dyDescent="0.3">
      <c r="B900" s="22" t="str">
        <f t="shared" si="81"/>
        <v/>
      </c>
      <c r="C900" s="16"/>
      <c r="D900" s="23"/>
      <c r="E900" s="23"/>
      <c r="N900" s="85">
        <f t="shared" si="78"/>
        <v>0</v>
      </c>
      <c r="O900" s="85">
        <f t="shared" si="79"/>
        <v>0</v>
      </c>
      <c r="P900" s="85">
        <f t="shared" si="80"/>
        <v>0</v>
      </c>
      <c r="AD900" s="22" t="str">
        <f t="shared" si="82"/>
        <v/>
      </c>
      <c r="AE900" s="16"/>
      <c r="AF900" s="34"/>
      <c r="AH900" s="22" t="str">
        <f t="shared" si="83"/>
        <v/>
      </c>
      <c r="AI900" s="16"/>
      <c r="AJ900" s="34"/>
      <c r="AK900" s="34"/>
      <c r="AL900" s="34"/>
      <c r="AM900" s="34"/>
      <c r="AN900" s="34"/>
      <c r="AO900" s="34"/>
    </row>
    <row r="901" spans="2:41" x14ac:dyDescent="0.3">
      <c r="B901" s="22" t="str">
        <f t="shared" si="81"/>
        <v/>
      </c>
      <c r="C901" s="16"/>
      <c r="D901" s="23"/>
      <c r="E901" s="23"/>
      <c r="N901" s="85">
        <f t="shared" si="78"/>
        <v>0</v>
      </c>
      <c r="O901" s="85">
        <f t="shared" si="79"/>
        <v>0</v>
      </c>
      <c r="P901" s="85">
        <f t="shared" si="80"/>
        <v>0</v>
      </c>
      <c r="AD901" s="22" t="str">
        <f t="shared" si="82"/>
        <v/>
      </c>
      <c r="AE901" s="16"/>
      <c r="AF901" s="34"/>
      <c r="AH901" s="22" t="str">
        <f t="shared" si="83"/>
        <v/>
      </c>
      <c r="AI901" s="16"/>
      <c r="AJ901" s="34"/>
      <c r="AK901" s="34"/>
      <c r="AL901" s="34"/>
      <c r="AM901" s="34"/>
      <c r="AN901" s="34"/>
      <c r="AO901" s="34"/>
    </row>
    <row r="902" spans="2:41" x14ac:dyDescent="0.3">
      <c r="B902" s="22" t="str">
        <f t="shared" si="81"/>
        <v/>
      </c>
      <c r="C902" s="16"/>
      <c r="D902" s="23"/>
      <c r="E902" s="23"/>
      <c r="N902" s="85">
        <f t="shared" si="78"/>
        <v>0</v>
      </c>
      <c r="O902" s="85">
        <f t="shared" si="79"/>
        <v>0</v>
      </c>
      <c r="P902" s="85">
        <f t="shared" si="80"/>
        <v>0</v>
      </c>
      <c r="AD902" s="22" t="str">
        <f t="shared" si="82"/>
        <v/>
      </c>
      <c r="AE902" s="16"/>
      <c r="AF902" s="34"/>
      <c r="AH902" s="22" t="str">
        <f t="shared" si="83"/>
        <v/>
      </c>
      <c r="AI902" s="16"/>
      <c r="AJ902" s="34"/>
      <c r="AK902" s="34"/>
      <c r="AL902" s="34"/>
      <c r="AM902" s="34"/>
      <c r="AN902" s="34"/>
      <c r="AO902" s="34"/>
    </row>
    <row r="903" spans="2:41" x14ac:dyDescent="0.3">
      <c r="B903" s="22" t="str">
        <f t="shared" si="81"/>
        <v/>
      </c>
      <c r="C903" s="16"/>
      <c r="D903" s="23"/>
      <c r="E903" s="23"/>
      <c r="N903" s="85">
        <f t="shared" si="78"/>
        <v>0</v>
      </c>
      <c r="O903" s="85">
        <f t="shared" si="79"/>
        <v>0</v>
      </c>
      <c r="P903" s="85">
        <f t="shared" si="80"/>
        <v>0</v>
      </c>
      <c r="AD903" s="22" t="str">
        <f t="shared" si="82"/>
        <v/>
      </c>
      <c r="AE903" s="16"/>
      <c r="AF903" s="34"/>
      <c r="AH903" s="22" t="str">
        <f t="shared" si="83"/>
        <v/>
      </c>
      <c r="AI903" s="16"/>
      <c r="AJ903" s="34"/>
      <c r="AK903" s="34"/>
      <c r="AL903" s="34"/>
      <c r="AM903" s="34"/>
      <c r="AN903" s="34"/>
      <c r="AO903" s="34"/>
    </row>
    <row r="904" spans="2:41" x14ac:dyDescent="0.3">
      <c r="B904" s="22" t="str">
        <f t="shared" si="81"/>
        <v/>
      </c>
      <c r="C904" s="16"/>
      <c r="D904" s="23"/>
      <c r="E904" s="23"/>
      <c r="N904" s="85">
        <f t="shared" si="78"/>
        <v>0</v>
      </c>
      <c r="O904" s="85">
        <f t="shared" si="79"/>
        <v>0</v>
      </c>
      <c r="P904" s="85">
        <f t="shared" si="80"/>
        <v>0</v>
      </c>
      <c r="AD904" s="22" t="str">
        <f t="shared" si="82"/>
        <v/>
      </c>
      <c r="AE904" s="16"/>
      <c r="AF904" s="34"/>
      <c r="AH904" s="22" t="str">
        <f t="shared" si="83"/>
        <v/>
      </c>
      <c r="AI904" s="16"/>
      <c r="AJ904" s="34"/>
      <c r="AK904" s="34"/>
      <c r="AL904" s="34"/>
      <c r="AM904" s="34"/>
      <c r="AN904" s="34"/>
      <c r="AO904" s="34"/>
    </row>
    <row r="905" spans="2:41" x14ac:dyDescent="0.3">
      <c r="B905" s="22" t="str">
        <f t="shared" si="81"/>
        <v/>
      </c>
      <c r="C905" s="16"/>
      <c r="D905" s="23"/>
      <c r="E905" s="23"/>
      <c r="N905" s="85">
        <f t="shared" si="78"/>
        <v>0</v>
      </c>
      <c r="O905" s="85">
        <f t="shared" si="79"/>
        <v>0</v>
      </c>
      <c r="P905" s="85">
        <f t="shared" si="80"/>
        <v>0</v>
      </c>
      <c r="AD905" s="22" t="str">
        <f t="shared" si="82"/>
        <v/>
      </c>
      <c r="AE905" s="16"/>
      <c r="AF905" s="34"/>
      <c r="AH905" s="22" t="str">
        <f t="shared" si="83"/>
        <v/>
      </c>
      <c r="AI905" s="16"/>
      <c r="AJ905" s="34"/>
      <c r="AK905" s="34"/>
      <c r="AL905" s="34"/>
      <c r="AM905" s="34"/>
      <c r="AN905" s="34"/>
      <c r="AO905" s="34"/>
    </row>
    <row r="906" spans="2:41" x14ac:dyDescent="0.3">
      <c r="B906" s="22" t="str">
        <f t="shared" si="81"/>
        <v/>
      </c>
      <c r="C906" s="16"/>
      <c r="D906" s="23"/>
      <c r="E906" s="23"/>
      <c r="N906" s="85">
        <f t="shared" si="78"/>
        <v>0</v>
      </c>
      <c r="O906" s="85">
        <f t="shared" si="79"/>
        <v>0</v>
      </c>
      <c r="P906" s="85">
        <f t="shared" si="80"/>
        <v>0</v>
      </c>
      <c r="AD906" s="22" t="str">
        <f t="shared" si="82"/>
        <v/>
      </c>
      <c r="AE906" s="16"/>
      <c r="AF906" s="34"/>
      <c r="AH906" s="22" t="str">
        <f t="shared" si="83"/>
        <v/>
      </c>
      <c r="AI906" s="16"/>
      <c r="AJ906" s="34"/>
      <c r="AK906" s="34"/>
      <c r="AL906" s="34"/>
      <c r="AM906" s="34"/>
      <c r="AN906" s="34"/>
      <c r="AO906" s="34"/>
    </row>
    <row r="907" spans="2:41" x14ac:dyDescent="0.3">
      <c r="B907" s="22" t="str">
        <f t="shared" si="81"/>
        <v/>
      </c>
      <c r="C907" s="16"/>
      <c r="D907" s="23"/>
      <c r="E907" s="23"/>
      <c r="N907" s="85">
        <f t="shared" si="78"/>
        <v>0</v>
      </c>
      <c r="O907" s="85">
        <f t="shared" si="79"/>
        <v>0</v>
      </c>
      <c r="P907" s="85">
        <f t="shared" si="80"/>
        <v>0</v>
      </c>
      <c r="AD907" s="22" t="str">
        <f t="shared" si="82"/>
        <v/>
      </c>
      <c r="AE907" s="16"/>
      <c r="AF907" s="34"/>
      <c r="AH907" s="22" t="str">
        <f t="shared" si="83"/>
        <v/>
      </c>
      <c r="AI907" s="16"/>
      <c r="AJ907" s="34"/>
      <c r="AK907" s="34"/>
      <c r="AL907" s="34"/>
      <c r="AM907" s="34"/>
      <c r="AN907" s="34"/>
      <c r="AO907" s="34"/>
    </row>
    <row r="908" spans="2:41" x14ac:dyDescent="0.3">
      <c r="B908" s="22" t="str">
        <f t="shared" si="81"/>
        <v/>
      </c>
      <c r="C908" s="16"/>
      <c r="D908" s="23"/>
      <c r="E908" s="23"/>
      <c r="N908" s="85">
        <f t="shared" si="78"/>
        <v>0</v>
      </c>
      <c r="O908" s="85">
        <f t="shared" si="79"/>
        <v>0</v>
      </c>
      <c r="P908" s="85">
        <f t="shared" si="80"/>
        <v>0</v>
      </c>
      <c r="AD908" s="22" t="str">
        <f t="shared" si="82"/>
        <v/>
      </c>
      <c r="AE908" s="16"/>
      <c r="AF908" s="34"/>
      <c r="AH908" s="22" t="str">
        <f t="shared" si="83"/>
        <v/>
      </c>
      <c r="AI908" s="16"/>
      <c r="AJ908" s="34"/>
      <c r="AK908" s="34"/>
      <c r="AL908" s="34"/>
      <c r="AM908" s="34"/>
      <c r="AN908" s="34"/>
      <c r="AO908" s="34"/>
    </row>
    <row r="909" spans="2:41" x14ac:dyDescent="0.3">
      <c r="B909" s="22" t="str">
        <f t="shared" si="81"/>
        <v/>
      </c>
      <c r="C909" s="16"/>
      <c r="D909" s="23"/>
      <c r="E909" s="23"/>
      <c r="N909" s="85">
        <f t="shared" si="78"/>
        <v>0</v>
      </c>
      <c r="O909" s="85">
        <f t="shared" si="79"/>
        <v>0</v>
      </c>
      <c r="P909" s="85">
        <f t="shared" si="80"/>
        <v>0</v>
      </c>
      <c r="AD909" s="22" t="str">
        <f t="shared" si="82"/>
        <v/>
      </c>
      <c r="AE909" s="16"/>
      <c r="AF909" s="34"/>
      <c r="AH909" s="22" t="str">
        <f t="shared" si="83"/>
        <v/>
      </c>
      <c r="AI909" s="16"/>
      <c r="AJ909" s="34"/>
      <c r="AK909" s="34"/>
      <c r="AL909" s="34"/>
      <c r="AM909" s="34"/>
      <c r="AN909" s="34"/>
      <c r="AO909" s="34"/>
    </row>
    <row r="910" spans="2:41" x14ac:dyDescent="0.3">
      <c r="B910" s="22" t="str">
        <f t="shared" si="81"/>
        <v/>
      </c>
      <c r="C910" s="16"/>
      <c r="D910" s="23"/>
      <c r="E910" s="23"/>
      <c r="N910" s="85">
        <f t="shared" ref="N910:N973" si="84">C910*E910</f>
        <v>0</v>
      </c>
      <c r="O910" s="85">
        <f t="shared" ref="O910:O973" si="85">MIN(N910,C910*ROUND($O$13,0))</f>
        <v>0</v>
      </c>
      <c r="P910" s="85">
        <f t="shared" ref="P910:P973" si="86">MIN(N910,C910*ROUND($P$13,0))</f>
        <v>0</v>
      </c>
      <c r="AD910" s="22" t="str">
        <f t="shared" si="82"/>
        <v/>
      </c>
      <c r="AE910" s="16"/>
      <c r="AF910" s="34"/>
      <c r="AH910" s="22" t="str">
        <f t="shared" si="83"/>
        <v/>
      </c>
      <c r="AI910" s="16"/>
      <c r="AJ910" s="34"/>
      <c r="AK910" s="34"/>
      <c r="AL910" s="34"/>
      <c r="AM910" s="34"/>
      <c r="AN910" s="34"/>
      <c r="AO910" s="34"/>
    </row>
    <row r="911" spans="2:41" x14ac:dyDescent="0.3">
      <c r="B911" s="22" t="str">
        <f t="shared" si="81"/>
        <v/>
      </c>
      <c r="C911" s="16"/>
      <c r="D911" s="23"/>
      <c r="E911" s="23"/>
      <c r="N911" s="85">
        <f t="shared" si="84"/>
        <v>0</v>
      </c>
      <c r="O911" s="85">
        <f t="shared" si="85"/>
        <v>0</v>
      </c>
      <c r="P911" s="85">
        <f t="shared" si="86"/>
        <v>0</v>
      </c>
      <c r="AD911" s="22" t="str">
        <f t="shared" si="82"/>
        <v/>
      </c>
      <c r="AE911" s="16"/>
      <c r="AF911" s="34"/>
      <c r="AH911" s="22" t="str">
        <f t="shared" si="83"/>
        <v/>
      </c>
      <c r="AI911" s="16"/>
      <c r="AJ911" s="34"/>
      <c r="AK911" s="34"/>
      <c r="AL911" s="34"/>
      <c r="AM911" s="34"/>
      <c r="AN911" s="34"/>
      <c r="AO911" s="34"/>
    </row>
    <row r="912" spans="2:41" x14ac:dyDescent="0.3">
      <c r="B912" s="22" t="str">
        <f t="shared" si="81"/>
        <v/>
      </c>
      <c r="C912" s="16"/>
      <c r="D912" s="23"/>
      <c r="E912" s="23"/>
      <c r="N912" s="85">
        <f t="shared" si="84"/>
        <v>0</v>
      </c>
      <c r="O912" s="85">
        <f t="shared" si="85"/>
        <v>0</v>
      </c>
      <c r="P912" s="85">
        <f t="shared" si="86"/>
        <v>0</v>
      </c>
      <c r="AD912" s="22" t="str">
        <f t="shared" si="82"/>
        <v/>
      </c>
      <c r="AE912" s="16"/>
      <c r="AF912" s="34"/>
      <c r="AH912" s="22" t="str">
        <f t="shared" si="83"/>
        <v/>
      </c>
      <c r="AI912" s="16"/>
      <c r="AJ912" s="34"/>
      <c r="AK912" s="34"/>
      <c r="AL912" s="34"/>
      <c r="AM912" s="34"/>
      <c r="AN912" s="34"/>
      <c r="AO912" s="34"/>
    </row>
    <row r="913" spans="2:41" x14ac:dyDescent="0.3">
      <c r="B913" s="22" t="str">
        <f t="shared" ref="B913:B976" si="87">IF(C913="","",B912+C913)</f>
        <v/>
      </c>
      <c r="C913" s="16"/>
      <c r="D913" s="23"/>
      <c r="E913" s="23"/>
      <c r="N913" s="85">
        <f t="shared" si="84"/>
        <v>0</v>
      </c>
      <c r="O913" s="85">
        <f t="shared" si="85"/>
        <v>0</v>
      </c>
      <c r="P913" s="85">
        <f t="shared" si="86"/>
        <v>0</v>
      </c>
      <c r="AD913" s="22" t="str">
        <f t="shared" si="82"/>
        <v/>
      </c>
      <c r="AE913" s="16"/>
      <c r="AF913" s="34"/>
      <c r="AH913" s="22" t="str">
        <f t="shared" si="83"/>
        <v/>
      </c>
      <c r="AI913" s="16"/>
      <c r="AJ913" s="34"/>
      <c r="AK913" s="34"/>
      <c r="AL913" s="34"/>
      <c r="AM913" s="34"/>
      <c r="AN913" s="34"/>
      <c r="AO913" s="34"/>
    </row>
    <row r="914" spans="2:41" x14ac:dyDescent="0.3">
      <c r="B914" s="22" t="str">
        <f t="shared" si="87"/>
        <v/>
      </c>
      <c r="C914" s="16"/>
      <c r="D914" s="23"/>
      <c r="E914" s="23"/>
      <c r="N914" s="85">
        <f t="shared" si="84"/>
        <v>0</v>
      </c>
      <c r="O914" s="85">
        <f t="shared" si="85"/>
        <v>0</v>
      </c>
      <c r="P914" s="85">
        <f t="shared" si="86"/>
        <v>0</v>
      </c>
      <c r="AD914" s="22" t="str">
        <f t="shared" si="82"/>
        <v/>
      </c>
      <c r="AE914" s="16"/>
      <c r="AF914" s="34"/>
      <c r="AH914" s="22" t="str">
        <f t="shared" si="83"/>
        <v/>
      </c>
      <c r="AI914" s="16"/>
      <c r="AJ914" s="34"/>
      <c r="AK914" s="34"/>
      <c r="AL914" s="34"/>
      <c r="AM914" s="34"/>
      <c r="AN914" s="34"/>
      <c r="AO914" s="34"/>
    </row>
    <row r="915" spans="2:41" x14ac:dyDescent="0.3">
      <c r="B915" s="22" t="str">
        <f t="shared" si="87"/>
        <v/>
      </c>
      <c r="C915" s="16"/>
      <c r="D915" s="23"/>
      <c r="E915" s="23"/>
      <c r="N915" s="85">
        <f t="shared" si="84"/>
        <v>0</v>
      </c>
      <c r="O915" s="85">
        <f t="shared" si="85"/>
        <v>0</v>
      </c>
      <c r="P915" s="85">
        <f t="shared" si="86"/>
        <v>0</v>
      </c>
      <c r="AD915" s="22" t="str">
        <f t="shared" ref="AD915:AD978" si="88">IF(AE915="","",AD914+AE915)</f>
        <v/>
      </c>
      <c r="AE915" s="16"/>
      <c r="AF915" s="34"/>
      <c r="AH915" s="22" t="str">
        <f t="shared" ref="AH915:AH978" si="89">IF(AI915="","",AH914+AI915)</f>
        <v/>
      </c>
      <c r="AI915" s="16"/>
      <c r="AJ915" s="34"/>
      <c r="AK915" s="34"/>
      <c r="AL915" s="34"/>
      <c r="AM915" s="34"/>
      <c r="AN915" s="34"/>
      <c r="AO915" s="34"/>
    </row>
    <row r="916" spans="2:41" x14ac:dyDescent="0.3">
      <c r="B916" s="22" t="str">
        <f t="shared" si="87"/>
        <v/>
      </c>
      <c r="C916" s="16"/>
      <c r="D916" s="23"/>
      <c r="E916" s="23"/>
      <c r="N916" s="85">
        <f t="shared" si="84"/>
        <v>0</v>
      </c>
      <c r="O916" s="85">
        <f t="shared" si="85"/>
        <v>0</v>
      </c>
      <c r="P916" s="85">
        <f t="shared" si="86"/>
        <v>0</v>
      </c>
      <c r="AD916" s="22" t="str">
        <f t="shared" si="88"/>
        <v/>
      </c>
      <c r="AE916" s="16"/>
      <c r="AF916" s="34"/>
      <c r="AH916" s="22" t="str">
        <f t="shared" si="89"/>
        <v/>
      </c>
      <c r="AI916" s="16"/>
      <c r="AJ916" s="34"/>
      <c r="AK916" s="34"/>
      <c r="AL916" s="34"/>
      <c r="AM916" s="34"/>
      <c r="AN916" s="34"/>
      <c r="AO916" s="34"/>
    </row>
    <row r="917" spans="2:41" x14ac:dyDescent="0.3">
      <c r="B917" s="22" t="str">
        <f t="shared" si="87"/>
        <v/>
      </c>
      <c r="C917" s="16"/>
      <c r="D917" s="23"/>
      <c r="E917" s="23"/>
      <c r="N917" s="85">
        <f t="shared" si="84"/>
        <v>0</v>
      </c>
      <c r="O917" s="85">
        <f t="shared" si="85"/>
        <v>0</v>
      </c>
      <c r="P917" s="85">
        <f t="shared" si="86"/>
        <v>0</v>
      </c>
      <c r="AD917" s="22" t="str">
        <f t="shared" si="88"/>
        <v/>
      </c>
      <c r="AE917" s="16"/>
      <c r="AF917" s="34"/>
      <c r="AH917" s="22" t="str">
        <f t="shared" si="89"/>
        <v/>
      </c>
      <c r="AI917" s="16"/>
      <c r="AJ917" s="34"/>
      <c r="AK917" s="34"/>
      <c r="AL917" s="34"/>
      <c r="AM917" s="34"/>
      <c r="AN917" s="34"/>
      <c r="AO917" s="34"/>
    </row>
    <row r="918" spans="2:41" x14ac:dyDescent="0.3">
      <c r="B918" s="22" t="str">
        <f t="shared" si="87"/>
        <v/>
      </c>
      <c r="C918" s="16"/>
      <c r="D918" s="23"/>
      <c r="E918" s="23"/>
      <c r="N918" s="85">
        <f t="shared" si="84"/>
        <v>0</v>
      </c>
      <c r="O918" s="85">
        <f t="shared" si="85"/>
        <v>0</v>
      </c>
      <c r="P918" s="85">
        <f t="shared" si="86"/>
        <v>0</v>
      </c>
      <c r="AD918" s="22" t="str">
        <f t="shared" si="88"/>
        <v/>
      </c>
      <c r="AE918" s="16"/>
      <c r="AF918" s="34"/>
      <c r="AH918" s="22" t="str">
        <f t="shared" si="89"/>
        <v/>
      </c>
      <c r="AI918" s="16"/>
      <c r="AJ918" s="34"/>
      <c r="AK918" s="34"/>
      <c r="AL918" s="34"/>
      <c r="AM918" s="34"/>
      <c r="AN918" s="34"/>
      <c r="AO918" s="34"/>
    </row>
    <row r="919" spans="2:41" x14ac:dyDescent="0.3">
      <c r="B919" s="22" t="str">
        <f t="shared" si="87"/>
        <v/>
      </c>
      <c r="C919" s="16"/>
      <c r="D919" s="23"/>
      <c r="E919" s="23"/>
      <c r="N919" s="85">
        <f t="shared" si="84"/>
        <v>0</v>
      </c>
      <c r="O919" s="85">
        <f t="shared" si="85"/>
        <v>0</v>
      </c>
      <c r="P919" s="85">
        <f t="shared" si="86"/>
        <v>0</v>
      </c>
      <c r="AD919" s="22" t="str">
        <f t="shared" si="88"/>
        <v/>
      </c>
      <c r="AE919" s="16"/>
      <c r="AF919" s="34"/>
      <c r="AH919" s="22" t="str">
        <f t="shared" si="89"/>
        <v/>
      </c>
      <c r="AI919" s="16"/>
      <c r="AJ919" s="34"/>
      <c r="AK919" s="34"/>
      <c r="AL919" s="34"/>
      <c r="AM919" s="34"/>
      <c r="AN919" s="34"/>
      <c r="AO919" s="34"/>
    </row>
    <row r="920" spans="2:41" x14ac:dyDescent="0.3">
      <c r="B920" s="22" t="str">
        <f t="shared" si="87"/>
        <v/>
      </c>
      <c r="C920" s="16"/>
      <c r="D920" s="23"/>
      <c r="E920" s="23"/>
      <c r="N920" s="85">
        <f t="shared" si="84"/>
        <v>0</v>
      </c>
      <c r="O920" s="85">
        <f t="shared" si="85"/>
        <v>0</v>
      </c>
      <c r="P920" s="85">
        <f t="shared" si="86"/>
        <v>0</v>
      </c>
      <c r="AD920" s="22" t="str">
        <f t="shared" si="88"/>
        <v/>
      </c>
      <c r="AE920" s="16"/>
      <c r="AF920" s="34"/>
      <c r="AH920" s="22" t="str">
        <f t="shared" si="89"/>
        <v/>
      </c>
      <c r="AI920" s="16"/>
      <c r="AJ920" s="34"/>
      <c r="AK920" s="34"/>
      <c r="AL920" s="34"/>
      <c r="AM920" s="34"/>
      <c r="AN920" s="34"/>
      <c r="AO920" s="34"/>
    </row>
    <row r="921" spans="2:41" x14ac:dyDescent="0.3">
      <c r="B921" s="22" t="str">
        <f t="shared" si="87"/>
        <v/>
      </c>
      <c r="C921" s="16"/>
      <c r="D921" s="23"/>
      <c r="E921" s="23"/>
      <c r="N921" s="85">
        <f t="shared" si="84"/>
        <v>0</v>
      </c>
      <c r="O921" s="85">
        <f t="shared" si="85"/>
        <v>0</v>
      </c>
      <c r="P921" s="85">
        <f t="shared" si="86"/>
        <v>0</v>
      </c>
      <c r="AD921" s="22" t="str">
        <f t="shared" si="88"/>
        <v/>
      </c>
      <c r="AE921" s="16"/>
      <c r="AF921" s="34"/>
      <c r="AH921" s="22" t="str">
        <f t="shared" si="89"/>
        <v/>
      </c>
      <c r="AI921" s="16"/>
      <c r="AJ921" s="34"/>
      <c r="AK921" s="34"/>
      <c r="AL921" s="34"/>
      <c r="AM921" s="34"/>
      <c r="AN921" s="34"/>
      <c r="AO921" s="34"/>
    </row>
    <row r="922" spans="2:41" x14ac:dyDescent="0.3">
      <c r="B922" s="22" t="str">
        <f t="shared" si="87"/>
        <v/>
      </c>
      <c r="C922" s="16"/>
      <c r="D922" s="23"/>
      <c r="E922" s="23"/>
      <c r="N922" s="85">
        <f t="shared" si="84"/>
        <v>0</v>
      </c>
      <c r="O922" s="85">
        <f t="shared" si="85"/>
        <v>0</v>
      </c>
      <c r="P922" s="85">
        <f t="shared" si="86"/>
        <v>0</v>
      </c>
      <c r="AD922" s="22" t="str">
        <f t="shared" si="88"/>
        <v/>
      </c>
      <c r="AE922" s="16"/>
      <c r="AF922" s="34"/>
      <c r="AH922" s="22" t="str">
        <f t="shared" si="89"/>
        <v/>
      </c>
      <c r="AI922" s="16"/>
      <c r="AJ922" s="34"/>
      <c r="AK922" s="34"/>
      <c r="AL922" s="34"/>
      <c r="AM922" s="34"/>
      <c r="AN922" s="34"/>
      <c r="AO922" s="34"/>
    </row>
    <row r="923" spans="2:41" x14ac:dyDescent="0.3">
      <c r="B923" s="22" t="str">
        <f t="shared" si="87"/>
        <v/>
      </c>
      <c r="C923" s="16"/>
      <c r="D923" s="23"/>
      <c r="E923" s="23"/>
      <c r="N923" s="85">
        <f t="shared" si="84"/>
        <v>0</v>
      </c>
      <c r="O923" s="85">
        <f t="shared" si="85"/>
        <v>0</v>
      </c>
      <c r="P923" s="85">
        <f t="shared" si="86"/>
        <v>0</v>
      </c>
      <c r="AD923" s="22" t="str">
        <f t="shared" si="88"/>
        <v/>
      </c>
      <c r="AE923" s="16"/>
      <c r="AF923" s="34"/>
      <c r="AH923" s="22" t="str">
        <f t="shared" si="89"/>
        <v/>
      </c>
      <c r="AI923" s="16"/>
      <c r="AJ923" s="34"/>
      <c r="AK923" s="34"/>
      <c r="AL923" s="34"/>
      <c r="AM923" s="34"/>
      <c r="AN923" s="34"/>
      <c r="AO923" s="34"/>
    </row>
    <row r="924" spans="2:41" x14ac:dyDescent="0.3">
      <c r="B924" s="22" t="str">
        <f t="shared" si="87"/>
        <v/>
      </c>
      <c r="C924" s="16"/>
      <c r="D924" s="23"/>
      <c r="E924" s="23"/>
      <c r="N924" s="85">
        <f t="shared" si="84"/>
        <v>0</v>
      </c>
      <c r="O924" s="85">
        <f t="shared" si="85"/>
        <v>0</v>
      </c>
      <c r="P924" s="85">
        <f t="shared" si="86"/>
        <v>0</v>
      </c>
      <c r="AD924" s="22" t="str">
        <f t="shared" si="88"/>
        <v/>
      </c>
      <c r="AE924" s="16"/>
      <c r="AF924" s="34"/>
      <c r="AH924" s="22" t="str">
        <f t="shared" si="89"/>
        <v/>
      </c>
      <c r="AI924" s="16"/>
      <c r="AJ924" s="34"/>
      <c r="AK924" s="34"/>
      <c r="AL924" s="34"/>
      <c r="AM924" s="34"/>
      <c r="AN924" s="34"/>
      <c r="AO924" s="34"/>
    </row>
    <row r="925" spans="2:41" x14ac:dyDescent="0.3">
      <c r="B925" s="22" t="str">
        <f t="shared" si="87"/>
        <v/>
      </c>
      <c r="C925" s="16"/>
      <c r="D925" s="23"/>
      <c r="E925" s="23"/>
      <c r="N925" s="85">
        <f t="shared" si="84"/>
        <v>0</v>
      </c>
      <c r="O925" s="85">
        <f t="shared" si="85"/>
        <v>0</v>
      </c>
      <c r="P925" s="85">
        <f t="shared" si="86"/>
        <v>0</v>
      </c>
      <c r="AD925" s="22" t="str">
        <f t="shared" si="88"/>
        <v/>
      </c>
      <c r="AE925" s="16"/>
      <c r="AF925" s="34"/>
      <c r="AH925" s="22" t="str">
        <f t="shared" si="89"/>
        <v/>
      </c>
      <c r="AI925" s="16"/>
      <c r="AJ925" s="34"/>
      <c r="AK925" s="34"/>
      <c r="AL925" s="34"/>
      <c r="AM925" s="34"/>
      <c r="AN925" s="34"/>
      <c r="AO925" s="34"/>
    </row>
    <row r="926" spans="2:41" x14ac:dyDescent="0.3">
      <c r="B926" s="22" t="str">
        <f t="shared" si="87"/>
        <v/>
      </c>
      <c r="C926" s="16"/>
      <c r="D926" s="23"/>
      <c r="E926" s="23"/>
      <c r="N926" s="85">
        <f t="shared" si="84"/>
        <v>0</v>
      </c>
      <c r="O926" s="85">
        <f t="shared" si="85"/>
        <v>0</v>
      </c>
      <c r="P926" s="85">
        <f t="shared" si="86"/>
        <v>0</v>
      </c>
      <c r="AD926" s="22" t="str">
        <f t="shared" si="88"/>
        <v/>
      </c>
      <c r="AE926" s="16"/>
      <c r="AF926" s="34"/>
      <c r="AH926" s="22" t="str">
        <f t="shared" si="89"/>
        <v/>
      </c>
      <c r="AI926" s="16"/>
      <c r="AJ926" s="34"/>
      <c r="AK926" s="34"/>
      <c r="AL926" s="34"/>
      <c r="AM926" s="34"/>
      <c r="AN926" s="34"/>
      <c r="AO926" s="34"/>
    </row>
    <row r="927" spans="2:41" x14ac:dyDescent="0.3">
      <c r="B927" s="22" t="str">
        <f t="shared" si="87"/>
        <v/>
      </c>
      <c r="C927" s="16"/>
      <c r="D927" s="23"/>
      <c r="E927" s="23"/>
      <c r="N927" s="85">
        <f t="shared" si="84"/>
        <v>0</v>
      </c>
      <c r="O927" s="85">
        <f t="shared" si="85"/>
        <v>0</v>
      </c>
      <c r="P927" s="85">
        <f t="shared" si="86"/>
        <v>0</v>
      </c>
      <c r="AD927" s="22" t="str">
        <f t="shared" si="88"/>
        <v/>
      </c>
      <c r="AE927" s="16"/>
      <c r="AF927" s="34"/>
      <c r="AH927" s="22" t="str">
        <f t="shared" si="89"/>
        <v/>
      </c>
      <c r="AI927" s="16"/>
      <c r="AJ927" s="34"/>
      <c r="AK927" s="34"/>
      <c r="AL927" s="34"/>
      <c r="AM927" s="34"/>
      <c r="AN927" s="34"/>
      <c r="AO927" s="34"/>
    </row>
    <row r="928" spans="2:41" x14ac:dyDescent="0.3">
      <c r="B928" s="22" t="str">
        <f t="shared" si="87"/>
        <v/>
      </c>
      <c r="C928" s="16"/>
      <c r="D928" s="23"/>
      <c r="E928" s="23"/>
      <c r="N928" s="85">
        <f t="shared" si="84"/>
        <v>0</v>
      </c>
      <c r="O928" s="85">
        <f t="shared" si="85"/>
        <v>0</v>
      </c>
      <c r="P928" s="85">
        <f t="shared" si="86"/>
        <v>0</v>
      </c>
      <c r="AD928" s="22" t="str">
        <f t="shared" si="88"/>
        <v/>
      </c>
      <c r="AE928" s="16"/>
      <c r="AF928" s="34"/>
      <c r="AH928" s="22" t="str">
        <f t="shared" si="89"/>
        <v/>
      </c>
      <c r="AI928" s="16"/>
      <c r="AJ928" s="34"/>
      <c r="AK928" s="34"/>
      <c r="AL928" s="34"/>
      <c r="AM928" s="34"/>
      <c r="AN928" s="34"/>
      <c r="AO928" s="34"/>
    </row>
    <row r="929" spans="2:41" x14ac:dyDescent="0.3">
      <c r="B929" s="22" t="str">
        <f t="shared" si="87"/>
        <v/>
      </c>
      <c r="C929" s="16"/>
      <c r="D929" s="23"/>
      <c r="E929" s="23"/>
      <c r="N929" s="85">
        <f t="shared" si="84"/>
        <v>0</v>
      </c>
      <c r="O929" s="85">
        <f t="shared" si="85"/>
        <v>0</v>
      </c>
      <c r="P929" s="85">
        <f t="shared" si="86"/>
        <v>0</v>
      </c>
      <c r="AD929" s="22" t="str">
        <f t="shared" si="88"/>
        <v/>
      </c>
      <c r="AE929" s="16"/>
      <c r="AF929" s="34"/>
      <c r="AH929" s="22" t="str">
        <f t="shared" si="89"/>
        <v/>
      </c>
      <c r="AI929" s="16"/>
      <c r="AJ929" s="34"/>
      <c r="AK929" s="34"/>
      <c r="AL929" s="34"/>
      <c r="AM929" s="34"/>
      <c r="AN929" s="34"/>
      <c r="AO929" s="34"/>
    </row>
    <row r="930" spans="2:41" x14ac:dyDescent="0.3">
      <c r="B930" s="22" t="str">
        <f t="shared" si="87"/>
        <v/>
      </c>
      <c r="C930" s="16"/>
      <c r="D930" s="23"/>
      <c r="E930" s="23"/>
      <c r="N930" s="85">
        <f t="shared" si="84"/>
        <v>0</v>
      </c>
      <c r="O930" s="85">
        <f t="shared" si="85"/>
        <v>0</v>
      </c>
      <c r="P930" s="85">
        <f t="shared" si="86"/>
        <v>0</v>
      </c>
      <c r="AD930" s="22" t="str">
        <f t="shared" si="88"/>
        <v/>
      </c>
      <c r="AE930" s="16"/>
      <c r="AF930" s="34"/>
      <c r="AH930" s="22" t="str">
        <f t="shared" si="89"/>
        <v/>
      </c>
      <c r="AI930" s="16"/>
      <c r="AJ930" s="34"/>
      <c r="AK930" s="34"/>
      <c r="AL930" s="34"/>
      <c r="AM930" s="34"/>
      <c r="AN930" s="34"/>
      <c r="AO930" s="34"/>
    </row>
    <row r="931" spans="2:41" x14ac:dyDescent="0.3">
      <c r="B931" s="22" t="str">
        <f t="shared" si="87"/>
        <v/>
      </c>
      <c r="C931" s="16"/>
      <c r="D931" s="23"/>
      <c r="E931" s="23"/>
      <c r="N931" s="85">
        <f t="shared" si="84"/>
        <v>0</v>
      </c>
      <c r="O931" s="85">
        <f t="shared" si="85"/>
        <v>0</v>
      </c>
      <c r="P931" s="85">
        <f t="shared" si="86"/>
        <v>0</v>
      </c>
      <c r="AD931" s="22" t="str">
        <f t="shared" si="88"/>
        <v/>
      </c>
      <c r="AE931" s="16"/>
      <c r="AF931" s="34"/>
      <c r="AH931" s="22" t="str">
        <f t="shared" si="89"/>
        <v/>
      </c>
      <c r="AI931" s="16"/>
      <c r="AJ931" s="34"/>
      <c r="AK931" s="34"/>
      <c r="AL931" s="34"/>
      <c r="AM931" s="34"/>
      <c r="AN931" s="34"/>
      <c r="AO931" s="34"/>
    </row>
    <row r="932" spans="2:41" x14ac:dyDescent="0.3">
      <c r="B932" s="22" t="str">
        <f t="shared" si="87"/>
        <v/>
      </c>
      <c r="C932" s="16"/>
      <c r="D932" s="23"/>
      <c r="E932" s="23"/>
      <c r="N932" s="85">
        <f t="shared" si="84"/>
        <v>0</v>
      </c>
      <c r="O932" s="85">
        <f t="shared" si="85"/>
        <v>0</v>
      </c>
      <c r="P932" s="85">
        <f t="shared" si="86"/>
        <v>0</v>
      </c>
      <c r="AD932" s="22" t="str">
        <f t="shared" si="88"/>
        <v/>
      </c>
      <c r="AE932" s="16"/>
      <c r="AF932" s="34"/>
      <c r="AH932" s="22" t="str">
        <f t="shared" si="89"/>
        <v/>
      </c>
      <c r="AI932" s="16"/>
      <c r="AJ932" s="34"/>
      <c r="AK932" s="34"/>
      <c r="AL932" s="34"/>
      <c r="AM932" s="34"/>
      <c r="AN932" s="34"/>
      <c r="AO932" s="34"/>
    </row>
    <row r="933" spans="2:41" x14ac:dyDescent="0.3">
      <c r="B933" s="22" t="str">
        <f t="shared" si="87"/>
        <v/>
      </c>
      <c r="C933" s="16"/>
      <c r="D933" s="23"/>
      <c r="E933" s="23"/>
      <c r="N933" s="85">
        <f t="shared" si="84"/>
        <v>0</v>
      </c>
      <c r="O933" s="85">
        <f t="shared" si="85"/>
        <v>0</v>
      </c>
      <c r="P933" s="85">
        <f t="shared" si="86"/>
        <v>0</v>
      </c>
      <c r="AD933" s="22" t="str">
        <f t="shared" si="88"/>
        <v/>
      </c>
      <c r="AE933" s="16"/>
      <c r="AF933" s="34"/>
      <c r="AH933" s="22" t="str">
        <f t="shared" si="89"/>
        <v/>
      </c>
      <c r="AI933" s="16"/>
      <c r="AJ933" s="34"/>
      <c r="AK933" s="34"/>
      <c r="AL933" s="34"/>
      <c r="AM933" s="34"/>
      <c r="AN933" s="34"/>
      <c r="AO933" s="34"/>
    </row>
    <row r="934" spans="2:41" x14ac:dyDescent="0.3">
      <c r="B934" s="22" t="str">
        <f t="shared" si="87"/>
        <v/>
      </c>
      <c r="C934" s="16"/>
      <c r="D934" s="23"/>
      <c r="E934" s="23"/>
      <c r="N934" s="85">
        <f t="shared" si="84"/>
        <v>0</v>
      </c>
      <c r="O934" s="85">
        <f t="shared" si="85"/>
        <v>0</v>
      </c>
      <c r="P934" s="85">
        <f t="shared" si="86"/>
        <v>0</v>
      </c>
      <c r="AD934" s="22" t="str">
        <f t="shared" si="88"/>
        <v/>
      </c>
      <c r="AE934" s="16"/>
      <c r="AF934" s="34"/>
      <c r="AH934" s="22" t="str">
        <f t="shared" si="89"/>
        <v/>
      </c>
      <c r="AI934" s="16"/>
      <c r="AJ934" s="34"/>
      <c r="AK934" s="34"/>
      <c r="AL934" s="34"/>
      <c r="AM934" s="34"/>
      <c r="AN934" s="34"/>
      <c r="AO934" s="34"/>
    </row>
    <row r="935" spans="2:41" x14ac:dyDescent="0.3">
      <c r="B935" s="22" t="str">
        <f t="shared" si="87"/>
        <v/>
      </c>
      <c r="C935" s="16"/>
      <c r="D935" s="23"/>
      <c r="E935" s="23"/>
      <c r="N935" s="85">
        <f t="shared" si="84"/>
        <v>0</v>
      </c>
      <c r="O935" s="85">
        <f t="shared" si="85"/>
        <v>0</v>
      </c>
      <c r="P935" s="85">
        <f t="shared" si="86"/>
        <v>0</v>
      </c>
      <c r="AD935" s="22" t="str">
        <f t="shared" si="88"/>
        <v/>
      </c>
      <c r="AE935" s="16"/>
      <c r="AF935" s="34"/>
      <c r="AH935" s="22" t="str">
        <f t="shared" si="89"/>
        <v/>
      </c>
      <c r="AI935" s="16"/>
      <c r="AJ935" s="34"/>
      <c r="AK935" s="34"/>
      <c r="AL935" s="34"/>
      <c r="AM935" s="34"/>
      <c r="AN935" s="34"/>
      <c r="AO935" s="34"/>
    </row>
    <row r="936" spans="2:41" x14ac:dyDescent="0.3">
      <c r="B936" s="22" t="str">
        <f t="shared" si="87"/>
        <v/>
      </c>
      <c r="C936" s="16"/>
      <c r="D936" s="23"/>
      <c r="E936" s="23"/>
      <c r="N936" s="85">
        <f t="shared" si="84"/>
        <v>0</v>
      </c>
      <c r="O936" s="85">
        <f t="shared" si="85"/>
        <v>0</v>
      </c>
      <c r="P936" s="85">
        <f t="shared" si="86"/>
        <v>0</v>
      </c>
      <c r="AD936" s="22" t="str">
        <f t="shared" si="88"/>
        <v/>
      </c>
      <c r="AE936" s="16"/>
      <c r="AF936" s="34"/>
      <c r="AH936" s="22" t="str">
        <f t="shared" si="89"/>
        <v/>
      </c>
      <c r="AI936" s="16"/>
      <c r="AJ936" s="34"/>
      <c r="AK936" s="34"/>
      <c r="AL936" s="34"/>
      <c r="AM936" s="34"/>
      <c r="AN936" s="34"/>
      <c r="AO936" s="34"/>
    </row>
    <row r="937" spans="2:41" x14ac:dyDescent="0.3">
      <c r="B937" s="22" t="str">
        <f t="shared" si="87"/>
        <v/>
      </c>
      <c r="C937" s="16"/>
      <c r="D937" s="23"/>
      <c r="E937" s="23"/>
      <c r="N937" s="85">
        <f t="shared" si="84"/>
        <v>0</v>
      </c>
      <c r="O937" s="85">
        <f t="shared" si="85"/>
        <v>0</v>
      </c>
      <c r="P937" s="85">
        <f t="shared" si="86"/>
        <v>0</v>
      </c>
      <c r="AD937" s="22" t="str">
        <f t="shared" si="88"/>
        <v/>
      </c>
      <c r="AE937" s="16"/>
      <c r="AF937" s="34"/>
      <c r="AH937" s="22" t="str">
        <f t="shared" si="89"/>
        <v/>
      </c>
      <c r="AI937" s="16"/>
      <c r="AJ937" s="34"/>
      <c r="AK937" s="34"/>
      <c r="AL937" s="34"/>
      <c r="AM937" s="34"/>
      <c r="AN937" s="34"/>
      <c r="AO937" s="34"/>
    </row>
    <row r="938" spans="2:41" x14ac:dyDescent="0.3">
      <c r="B938" s="22" t="str">
        <f t="shared" si="87"/>
        <v/>
      </c>
      <c r="C938" s="16"/>
      <c r="D938" s="23"/>
      <c r="E938" s="23"/>
      <c r="N938" s="85">
        <f t="shared" si="84"/>
        <v>0</v>
      </c>
      <c r="O938" s="85">
        <f t="shared" si="85"/>
        <v>0</v>
      </c>
      <c r="P938" s="85">
        <f t="shared" si="86"/>
        <v>0</v>
      </c>
      <c r="AD938" s="22" t="str">
        <f t="shared" si="88"/>
        <v/>
      </c>
      <c r="AE938" s="16"/>
      <c r="AF938" s="34"/>
      <c r="AH938" s="22" t="str">
        <f t="shared" si="89"/>
        <v/>
      </c>
      <c r="AI938" s="16"/>
      <c r="AJ938" s="34"/>
      <c r="AK938" s="34"/>
      <c r="AL938" s="34"/>
      <c r="AM938" s="34"/>
      <c r="AN938" s="34"/>
      <c r="AO938" s="34"/>
    </row>
    <row r="939" spans="2:41" x14ac:dyDescent="0.3">
      <c r="B939" s="22" t="str">
        <f t="shared" si="87"/>
        <v/>
      </c>
      <c r="C939" s="16"/>
      <c r="D939" s="23"/>
      <c r="E939" s="23"/>
      <c r="N939" s="85">
        <f t="shared" si="84"/>
        <v>0</v>
      </c>
      <c r="O939" s="85">
        <f t="shared" si="85"/>
        <v>0</v>
      </c>
      <c r="P939" s="85">
        <f t="shared" si="86"/>
        <v>0</v>
      </c>
      <c r="AD939" s="22" t="str">
        <f t="shared" si="88"/>
        <v/>
      </c>
      <c r="AE939" s="16"/>
      <c r="AF939" s="34"/>
      <c r="AH939" s="22" t="str">
        <f t="shared" si="89"/>
        <v/>
      </c>
      <c r="AI939" s="16"/>
      <c r="AJ939" s="34"/>
      <c r="AK939" s="34"/>
      <c r="AL939" s="34"/>
      <c r="AM939" s="34"/>
      <c r="AN939" s="34"/>
      <c r="AO939" s="34"/>
    </row>
    <row r="940" spans="2:41" x14ac:dyDescent="0.3">
      <c r="B940" s="22" t="str">
        <f t="shared" si="87"/>
        <v/>
      </c>
      <c r="C940" s="16"/>
      <c r="D940" s="23"/>
      <c r="E940" s="23"/>
      <c r="N940" s="85">
        <f t="shared" si="84"/>
        <v>0</v>
      </c>
      <c r="O940" s="85">
        <f t="shared" si="85"/>
        <v>0</v>
      </c>
      <c r="P940" s="85">
        <f t="shared" si="86"/>
        <v>0</v>
      </c>
      <c r="AD940" s="22" t="str">
        <f t="shared" si="88"/>
        <v/>
      </c>
      <c r="AE940" s="16"/>
      <c r="AF940" s="34"/>
      <c r="AH940" s="22" t="str">
        <f t="shared" si="89"/>
        <v/>
      </c>
      <c r="AI940" s="16"/>
      <c r="AJ940" s="34"/>
      <c r="AK940" s="34"/>
      <c r="AL940" s="34"/>
      <c r="AM940" s="34"/>
      <c r="AN940" s="34"/>
      <c r="AO940" s="34"/>
    </row>
    <row r="941" spans="2:41" x14ac:dyDescent="0.3">
      <c r="B941" s="22" t="str">
        <f t="shared" si="87"/>
        <v/>
      </c>
      <c r="C941" s="16"/>
      <c r="D941" s="23"/>
      <c r="E941" s="23"/>
      <c r="N941" s="85">
        <f t="shared" si="84"/>
        <v>0</v>
      </c>
      <c r="O941" s="85">
        <f t="shared" si="85"/>
        <v>0</v>
      </c>
      <c r="P941" s="85">
        <f t="shared" si="86"/>
        <v>0</v>
      </c>
      <c r="AD941" s="22" t="str">
        <f t="shared" si="88"/>
        <v/>
      </c>
      <c r="AE941" s="16"/>
      <c r="AF941" s="34"/>
      <c r="AH941" s="22" t="str">
        <f t="shared" si="89"/>
        <v/>
      </c>
      <c r="AI941" s="16"/>
      <c r="AJ941" s="34"/>
      <c r="AK941" s="34"/>
      <c r="AL941" s="34"/>
      <c r="AM941" s="34"/>
      <c r="AN941" s="34"/>
      <c r="AO941" s="34"/>
    </row>
    <row r="942" spans="2:41" x14ac:dyDescent="0.3">
      <c r="B942" s="22" t="str">
        <f t="shared" si="87"/>
        <v/>
      </c>
      <c r="C942" s="16"/>
      <c r="D942" s="23"/>
      <c r="E942" s="23"/>
      <c r="N942" s="85">
        <f t="shared" si="84"/>
        <v>0</v>
      </c>
      <c r="O942" s="85">
        <f t="shared" si="85"/>
        <v>0</v>
      </c>
      <c r="P942" s="85">
        <f t="shared" si="86"/>
        <v>0</v>
      </c>
      <c r="AD942" s="22" t="str">
        <f t="shared" si="88"/>
        <v/>
      </c>
      <c r="AE942" s="16"/>
      <c r="AF942" s="34"/>
      <c r="AH942" s="22" t="str">
        <f t="shared" si="89"/>
        <v/>
      </c>
      <c r="AI942" s="16"/>
      <c r="AJ942" s="34"/>
      <c r="AK942" s="34"/>
      <c r="AL942" s="34"/>
      <c r="AM942" s="34"/>
      <c r="AN942" s="34"/>
      <c r="AO942" s="34"/>
    </row>
    <row r="943" spans="2:41" x14ac:dyDescent="0.3">
      <c r="B943" s="22" t="str">
        <f t="shared" si="87"/>
        <v/>
      </c>
      <c r="C943" s="16"/>
      <c r="D943" s="23"/>
      <c r="E943" s="23"/>
      <c r="N943" s="85">
        <f t="shared" si="84"/>
        <v>0</v>
      </c>
      <c r="O943" s="85">
        <f t="shared" si="85"/>
        <v>0</v>
      </c>
      <c r="P943" s="85">
        <f t="shared" si="86"/>
        <v>0</v>
      </c>
      <c r="AD943" s="22" t="str">
        <f t="shared" si="88"/>
        <v/>
      </c>
      <c r="AE943" s="16"/>
      <c r="AF943" s="34"/>
      <c r="AH943" s="22" t="str">
        <f t="shared" si="89"/>
        <v/>
      </c>
      <c r="AI943" s="16"/>
      <c r="AJ943" s="34"/>
      <c r="AK943" s="34"/>
      <c r="AL943" s="34"/>
      <c r="AM943" s="34"/>
      <c r="AN943" s="34"/>
      <c r="AO943" s="34"/>
    </row>
    <row r="944" spans="2:41" x14ac:dyDescent="0.3">
      <c r="B944" s="22" t="str">
        <f t="shared" si="87"/>
        <v/>
      </c>
      <c r="C944" s="16"/>
      <c r="D944" s="23"/>
      <c r="E944" s="23"/>
      <c r="N944" s="85">
        <f t="shared" si="84"/>
        <v>0</v>
      </c>
      <c r="O944" s="85">
        <f t="shared" si="85"/>
        <v>0</v>
      </c>
      <c r="P944" s="85">
        <f t="shared" si="86"/>
        <v>0</v>
      </c>
      <c r="AD944" s="22" t="str">
        <f t="shared" si="88"/>
        <v/>
      </c>
      <c r="AE944" s="16"/>
      <c r="AF944" s="34"/>
      <c r="AH944" s="22" t="str">
        <f t="shared" si="89"/>
        <v/>
      </c>
      <c r="AI944" s="16"/>
      <c r="AJ944" s="34"/>
      <c r="AK944" s="34"/>
      <c r="AL944" s="34"/>
      <c r="AM944" s="34"/>
      <c r="AN944" s="34"/>
      <c r="AO944" s="34"/>
    </row>
    <row r="945" spans="2:41" x14ac:dyDescent="0.3">
      <c r="B945" s="22" t="str">
        <f t="shared" si="87"/>
        <v/>
      </c>
      <c r="C945" s="16"/>
      <c r="D945" s="23"/>
      <c r="E945" s="23"/>
      <c r="N945" s="85">
        <f t="shared" si="84"/>
        <v>0</v>
      </c>
      <c r="O945" s="85">
        <f t="shared" si="85"/>
        <v>0</v>
      </c>
      <c r="P945" s="85">
        <f t="shared" si="86"/>
        <v>0</v>
      </c>
      <c r="AD945" s="22" t="str">
        <f t="shared" si="88"/>
        <v/>
      </c>
      <c r="AE945" s="16"/>
      <c r="AF945" s="34"/>
      <c r="AH945" s="22" t="str">
        <f t="shared" si="89"/>
        <v/>
      </c>
      <c r="AI945" s="16"/>
      <c r="AJ945" s="34"/>
      <c r="AK945" s="34"/>
      <c r="AL945" s="34"/>
      <c r="AM945" s="34"/>
      <c r="AN945" s="34"/>
      <c r="AO945" s="34"/>
    </row>
    <row r="946" spans="2:41" x14ac:dyDescent="0.3">
      <c r="B946" s="22" t="str">
        <f t="shared" si="87"/>
        <v/>
      </c>
      <c r="C946" s="16"/>
      <c r="D946" s="23"/>
      <c r="E946" s="23"/>
      <c r="N946" s="85">
        <f t="shared" si="84"/>
        <v>0</v>
      </c>
      <c r="O946" s="85">
        <f t="shared" si="85"/>
        <v>0</v>
      </c>
      <c r="P946" s="85">
        <f t="shared" si="86"/>
        <v>0</v>
      </c>
      <c r="AD946" s="22" t="str">
        <f t="shared" si="88"/>
        <v/>
      </c>
      <c r="AE946" s="16"/>
      <c r="AF946" s="34"/>
      <c r="AH946" s="22" t="str">
        <f t="shared" si="89"/>
        <v/>
      </c>
      <c r="AI946" s="16"/>
      <c r="AJ946" s="34"/>
      <c r="AK946" s="34"/>
      <c r="AL946" s="34"/>
      <c r="AM946" s="34"/>
      <c r="AN946" s="34"/>
      <c r="AO946" s="34"/>
    </row>
    <row r="947" spans="2:41" x14ac:dyDescent="0.3">
      <c r="B947" s="22" t="str">
        <f t="shared" si="87"/>
        <v/>
      </c>
      <c r="C947" s="16"/>
      <c r="D947" s="23"/>
      <c r="E947" s="23"/>
      <c r="N947" s="85">
        <f t="shared" si="84"/>
        <v>0</v>
      </c>
      <c r="O947" s="85">
        <f t="shared" si="85"/>
        <v>0</v>
      </c>
      <c r="P947" s="85">
        <f t="shared" si="86"/>
        <v>0</v>
      </c>
      <c r="AD947" s="22" t="str">
        <f t="shared" si="88"/>
        <v/>
      </c>
      <c r="AE947" s="16"/>
      <c r="AF947" s="34"/>
      <c r="AH947" s="22" t="str">
        <f t="shared" si="89"/>
        <v/>
      </c>
      <c r="AI947" s="16"/>
      <c r="AJ947" s="34"/>
      <c r="AK947" s="34"/>
      <c r="AL947" s="34"/>
      <c r="AM947" s="34"/>
      <c r="AN947" s="34"/>
      <c r="AO947" s="34"/>
    </row>
    <row r="948" spans="2:41" x14ac:dyDescent="0.3">
      <c r="B948" s="22" t="str">
        <f t="shared" si="87"/>
        <v/>
      </c>
      <c r="C948" s="16"/>
      <c r="D948" s="23"/>
      <c r="E948" s="23"/>
      <c r="N948" s="85">
        <f t="shared" si="84"/>
        <v>0</v>
      </c>
      <c r="O948" s="85">
        <f t="shared" si="85"/>
        <v>0</v>
      </c>
      <c r="P948" s="85">
        <f t="shared" si="86"/>
        <v>0</v>
      </c>
      <c r="AD948" s="22" t="str">
        <f t="shared" si="88"/>
        <v/>
      </c>
      <c r="AE948" s="16"/>
      <c r="AF948" s="34"/>
      <c r="AH948" s="22" t="str">
        <f t="shared" si="89"/>
        <v/>
      </c>
      <c r="AI948" s="16"/>
      <c r="AJ948" s="34"/>
      <c r="AK948" s="34"/>
      <c r="AL948" s="34"/>
      <c r="AM948" s="34"/>
      <c r="AN948" s="34"/>
      <c r="AO948" s="34"/>
    </row>
    <row r="949" spans="2:41" x14ac:dyDescent="0.3">
      <c r="B949" s="22" t="str">
        <f t="shared" si="87"/>
        <v/>
      </c>
      <c r="C949" s="16"/>
      <c r="D949" s="23"/>
      <c r="E949" s="23"/>
      <c r="N949" s="85">
        <f t="shared" si="84"/>
        <v>0</v>
      </c>
      <c r="O949" s="85">
        <f t="shared" si="85"/>
        <v>0</v>
      </c>
      <c r="P949" s="85">
        <f t="shared" si="86"/>
        <v>0</v>
      </c>
      <c r="AD949" s="22" t="str">
        <f t="shared" si="88"/>
        <v/>
      </c>
      <c r="AE949" s="16"/>
      <c r="AF949" s="34"/>
      <c r="AH949" s="22" t="str">
        <f t="shared" si="89"/>
        <v/>
      </c>
      <c r="AI949" s="16"/>
      <c r="AJ949" s="34"/>
      <c r="AK949" s="34"/>
      <c r="AL949" s="34"/>
      <c r="AM949" s="34"/>
      <c r="AN949" s="34"/>
      <c r="AO949" s="34"/>
    </row>
    <row r="950" spans="2:41" x14ac:dyDescent="0.3">
      <c r="B950" s="22" t="str">
        <f t="shared" si="87"/>
        <v/>
      </c>
      <c r="C950" s="16"/>
      <c r="D950" s="23"/>
      <c r="E950" s="23"/>
      <c r="N950" s="85">
        <f t="shared" si="84"/>
        <v>0</v>
      </c>
      <c r="O950" s="85">
        <f t="shared" si="85"/>
        <v>0</v>
      </c>
      <c r="P950" s="85">
        <f t="shared" si="86"/>
        <v>0</v>
      </c>
      <c r="AD950" s="22" t="str">
        <f t="shared" si="88"/>
        <v/>
      </c>
      <c r="AE950" s="16"/>
      <c r="AF950" s="34"/>
      <c r="AH950" s="22" t="str">
        <f t="shared" si="89"/>
        <v/>
      </c>
      <c r="AI950" s="16"/>
      <c r="AJ950" s="34"/>
      <c r="AK950" s="34"/>
      <c r="AL950" s="34"/>
      <c r="AM950" s="34"/>
      <c r="AN950" s="34"/>
      <c r="AO950" s="34"/>
    </row>
    <row r="951" spans="2:41" x14ac:dyDescent="0.3">
      <c r="B951" s="22" t="str">
        <f t="shared" si="87"/>
        <v/>
      </c>
      <c r="C951" s="16"/>
      <c r="D951" s="23"/>
      <c r="E951" s="23"/>
      <c r="N951" s="85">
        <f t="shared" si="84"/>
        <v>0</v>
      </c>
      <c r="O951" s="85">
        <f t="shared" si="85"/>
        <v>0</v>
      </c>
      <c r="P951" s="85">
        <f t="shared" si="86"/>
        <v>0</v>
      </c>
      <c r="AD951" s="22" t="str">
        <f t="shared" si="88"/>
        <v/>
      </c>
      <c r="AE951" s="16"/>
      <c r="AF951" s="34"/>
      <c r="AH951" s="22" t="str">
        <f t="shared" si="89"/>
        <v/>
      </c>
      <c r="AI951" s="16"/>
      <c r="AJ951" s="34"/>
      <c r="AK951" s="34"/>
      <c r="AL951" s="34"/>
      <c r="AM951" s="34"/>
      <c r="AN951" s="34"/>
      <c r="AO951" s="34"/>
    </row>
    <row r="952" spans="2:41" x14ac:dyDescent="0.3">
      <c r="B952" s="22" t="str">
        <f t="shared" si="87"/>
        <v/>
      </c>
      <c r="C952" s="16"/>
      <c r="D952" s="23"/>
      <c r="E952" s="23"/>
      <c r="N952" s="85">
        <f t="shared" si="84"/>
        <v>0</v>
      </c>
      <c r="O952" s="85">
        <f t="shared" si="85"/>
        <v>0</v>
      </c>
      <c r="P952" s="85">
        <f t="shared" si="86"/>
        <v>0</v>
      </c>
      <c r="AD952" s="22" t="str">
        <f t="shared" si="88"/>
        <v/>
      </c>
      <c r="AE952" s="16"/>
      <c r="AF952" s="34"/>
      <c r="AH952" s="22" t="str">
        <f t="shared" si="89"/>
        <v/>
      </c>
      <c r="AI952" s="16"/>
      <c r="AJ952" s="34"/>
      <c r="AK952" s="34"/>
      <c r="AL952" s="34"/>
      <c r="AM952" s="34"/>
      <c r="AN952" s="34"/>
      <c r="AO952" s="34"/>
    </row>
    <row r="953" spans="2:41" x14ac:dyDescent="0.3">
      <c r="B953" s="22" t="str">
        <f t="shared" si="87"/>
        <v/>
      </c>
      <c r="C953" s="16"/>
      <c r="D953" s="23"/>
      <c r="E953" s="23"/>
      <c r="N953" s="85">
        <f t="shared" si="84"/>
        <v>0</v>
      </c>
      <c r="O953" s="85">
        <f t="shared" si="85"/>
        <v>0</v>
      </c>
      <c r="P953" s="85">
        <f t="shared" si="86"/>
        <v>0</v>
      </c>
      <c r="AD953" s="22" t="str">
        <f t="shared" si="88"/>
        <v/>
      </c>
      <c r="AE953" s="16"/>
      <c r="AF953" s="34"/>
      <c r="AH953" s="22" t="str">
        <f t="shared" si="89"/>
        <v/>
      </c>
      <c r="AI953" s="16"/>
      <c r="AJ953" s="34"/>
      <c r="AK953" s="34"/>
      <c r="AL953" s="34"/>
      <c r="AM953" s="34"/>
      <c r="AN953" s="34"/>
      <c r="AO953" s="34"/>
    </row>
    <row r="954" spans="2:41" x14ac:dyDescent="0.3">
      <c r="B954" s="22" t="str">
        <f t="shared" si="87"/>
        <v/>
      </c>
      <c r="C954" s="16"/>
      <c r="D954" s="23"/>
      <c r="E954" s="23"/>
      <c r="N954" s="85">
        <f t="shared" si="84"/>
        <v>0</v>
      </c>
      <c r="O954" s="85">
        <f t="shared" si="85"/>
        <v>0</v>
      </c>
      <c r="P954" s="85">
        <f t="shared" si="86"/>
        <v>0</v>
      </c>
      <c r="AD954" s="22" t="str">
        <f t="shared" si="88"/>
        <v/>
      </c>
      <c r="AE954" s="16"/>
      <c r="AF954" s="34"/>
      <c r="AH954" s="22" t="str">
        <f t="shared" si="89"/>
        <v/>
      </c>
      <c r="AI954" s="16"/>
      <c r="AJ954" s="34"/>
      <c r="AK954" s="34"/>
      <c r="AL954" s="34"/>
      <c r="AM954" s="34"/>
      <c r="AN954" s="34"/>
      <c r="AO954" s="34"/>
    </row>
    <row r="955" spans="2:41" x14ac:dyDescent="0.3">
      <c r="B955" s="22" t="str">
        <f t="shared" si="87"/>
        <v/>
      </c>
      <c r="C955" s="16"/>
      <c r="D955" s="23"/>
      <c r="E955" s="23"/>
      <c r="N955" s="85">
        <f t="shared" si="84"/>
        <v>0</v>
      </c>
      <c r="O955" s="85">
        <f t="shared" si="85"/>
        <v>0</v>
      </c>
      <c r="P955" s="85">
        <f t="shared" si="86"/>
        <v>0</v>
      </c>
      <c r="AD955" s="22" t="str">
        <f t="shared" si="88"/>
        <v/>
      </c>
      <c r="AE955" s="16"/>
      <c r="AF955" s="34"/>
      <c r="AH955" s="22" t="str">
        <f t="shared" si="89"/>
        <v/>
      </c>
      <c r="AI955" s="16"/>
      <c r="AJ955" s="34"/>
      <c r="AK955" s="34"/>
      <c r="AL955" s="34"/>
      <c r="AM955" s="34"/>
      <c r="AN955" s="34"/>
      <c r="AO955" s="34"/>
    </row>
    <row r="956" spans="2:41" x14ac:dyDescent="0.3">
      <c r="B956" s="22" t="str">
        <f t="shared" si="87"/>
        <v/>
      </c>
      <c r="C956" s="16"/>
      <c r="D956" s="23"/>
      <c r="E956" s="23"/>
      <c r="N956" s="85">
        <f t="shared" si="84"/>
        <v>0</v>
      </c>
      <c r="O956" s="85">
        <f t="shared" si="85"/>
        <v>0</v>
      </c>
      <c r="P956" s="85">
        <f t="shared" si="86"/>
        <v>0</v>
      </c>
      <c r="AD956" s="22" t="str">
        <f t="shared" si="88"/>
        <v/>
      </c>
      <c r="AE956" s="16"/>
      <c r="AF956" s="34"/>
      <c r="AH956" s="22" t="str">
        <f t="shared" si="89"/>
        <v/>
      </c>
      <c r="AI956" s="16"/>
      <c r="AJ956" s="34"/>
      <c r="AK956" s="34"/>
      <c r="AL956" s="34"/>
      <c r="AM956" s="34"/>
      <c r="AN956" s="34"/>
      <c r="AO956" s="34"/>
    </row>
    <row r="957" spans="2:41" x14ac:dyDescent="0.3">
      <c r="B957" s="22" t="str">
        <f t="shared" si="87"/>
        <v/>
      </c>
      <c r="C957" s="16"/>
      <c r="D957" s="23"/>
      <c r="E957" s="23"/>
      <c r="N957" s="85">
        <f t="shared" si="84"/>
        <v>0</v>
      </c>
      <c r="O957" s="85">
        <f t="shared" si="85"/>
        <v>0</v>
      </c>
      <c r="P957" s="85">
        <f t="shared" si="86"/>
        <v>0</v>
      </c>
      <c r="AD957" s="22" t="str">
        <f t="shared" si="88"/>
        <v/>
      </c>
      <c r="AE957" s="16"/>
      <c r="AF957" s="34"/>
      <c r="AH957" s="22" t="str">
        <f t="shared" si="89"/>
        <v/>
      </c>
      <c r="AI957" s="16"/>
      <c r="AJ957" s="34"/>
      <c r="AK957" s="34"/>
      <c r="AL957" s="34"/>
      <c r="AM957" s="34"/>
      <c r="AN957" s="34"/>
      <c r="AO957" s="34"/>
    </row>
    <row r="958" spans="2:41" x14ac:dyDescent="0.3">
      <c r="B958" s="22" t="str">
        <f t="shared" si="87"/>
        <v/>
      </c>
      <c r="C958" s="16"/>
      <c r="D958" s="23"/>
      <c r="E958" s="23"/>
      <c r="N958" s="85">
        <f t="shared" si="84"/>
        <v>0</v>
      </c>
      <c r="O958" s="85">
        <f t="shared" si="85"/>
        <v>0</v>
      </c>
      <c r="P958" s="85">
        <f t="shared" si="86"/>
        <v>0</v>
      </c>
      <c r="AD958" s="22" t="str">
        <f t="shared" si="88"/>
        <v/>
      </c>
      <c r="AE958" s="16"/>
      <c r="AF958" s="34"/>
      <c r="AH958" s="22" t="str">
        <f t="shared" si="89"/>
        <v/>
      </c>
      <c r="AI958" s="16"/>
      <c r="AJ958" s="34"/>
      <c r="AK958" s="34"/>
      <c r="AL958" s="34"/>
      <c r="AM958" s="34"/>
      <c r="AN958" s="34"/>
      <c r="AO958" s="34"/>
    </row>
    <row r="959" spans="2:41" x14ac:dyDescent="0.3">
      <c r="B959" s="22" t="str">
        <f t="shared" si="87"/>
        <v/>
      </c>
      <c r="C959" s="16"/>
      <c r="D959" s="23"/>
      <c r="E959" s="23"/>
      <c r="N959" s="85">
        <f t="shared" si="84"/>
        <v>0</v>
      </c>
      <c r="O959" s="85">
        <f t="shared" si="85"/>
        <v>0</v>
      </c>
      <c r="P959" s="85">
        <f t="shared" si="86"/>
        <v>0</v>
      </c>
      <c r="AD959" s="22" t="str">
        <f t="shared" si="88"/>
        <v/>
      </c>
      <c r="AE959" s="16"/>
      <c r="AF959" s="34"/>
      <c r="AH959" s="22" t="str">
        <f t="shared" si="89"/>
        <v/>
      </c>
      <c r="AI959" s="16"/>
      <c r="AJ959" s="34"/>
      <c r="AK959" s="34"/>
      <c r="AL959" s="34"/>
      <c r="AM959" s="34"/>
      <c r="AN959" s="34"/>
      <c r="AO959" s="34"/>
    </row>
    <row r="960" spans="2:41" x14ac:dyDescent="0.3">
      <c r="B960" s="22" t="str">
        <f t="shared" si="87"/>
        <v/>
      </c>
      <c r="C960" s="16"/>
      <c r="D960" s="23"/>
      <c r="E960" s="23"/>
      <c r="N960" s="85">
        <f t="shared" si="84"/>
        <v>0</v>
      </c>
      <c r="O960" s="85">
        <f t="shared" si="85"/>
        <v>0</v>
      </c>
      <c r="P960" s="85">
        <f t="shared" si="86"/>
        <v>0</v>
      </c>
      <c r="AD960" s="22" t="str">
        <f t="shared" si="88"/>
        <v/>
      </c>
      <c r="AE960" s="16"/>
      <c r="AF960" s="34"/>
      <c r="AH960" s="22" t="str">
        <f t="shared" si="89"/>
        <v/>
      </c>
      <c r="AI960" s="16"/>
      <c r="AJ960" s="34"/>
      <c r="AK960" s="34"/>
      <c r="AL960" s="34"/>
      <c r="AM960" s="34"/>
      <c r="AN960" s="34"/>
      <c r="AO960" s="34"/>
    </row>
    <row r="961" spans="2:41" x14ac:dyDescent="0.3">
      <c r="B961" s="22" t="str">
        <f t="shared" si="87"/>
        <v/>
      </c>
      <c r="C961" s="16"/>
      <c r="D961" s="23"/>
      <c r="E961" s="23"/>
      <c r="N961" s="85">
        <f t="shared" si="84"/>
        <v>0</v>
      </c>
      <c r="O961" s="85">
        <f t="shared" si="85"/>
        <v>0</v>
      </c>
      <c r="P961" s="85">
        <f t="shared" si="86"/>
        <v>0</v>
      </c>
      <c r="AD961" s="22" t="str">
        <f t="shared" si="88"/>
        <v/>
      </c>
      <c r="AE961" s="16"/>
      <c r="AF961" s="34"/>
      <c r="AH961" s="22" t="str">
        <f t="shared" si="89"/>
        <v/>
      </c>
      <c r="AI961" s="16"/>
      <c r="AJ961" s="34"/>
      <c r="AK961" s="34"/>
      <c r="AL961" s="34"/>
      <c r="AM961" s="34"/>
      <c r="AN961" s="34"/>
      <c r="AO961" s="34"/>
    </row>
    <row r="962" spans="2:41" x14ac:dyDescent="0.3">
      <c r="B962" s="22" t="str">
        <f t="shared" si="87"/>
        <v/>
      </c>
      <c r="C962" s="16"/>
      <c r="D962" s="23"/>
      <c r="E962" s="23"/>
      <c r="N962" s="85">
        <f t="shared" si="84"/>
        <v>0</v>
      </c>
      <c r="O962" s="85">
        <f t="shared" si="85"/>
        <v>0</v>
      </c>
      <c r="P962" s="85">
        <f t="shared" si="86"/>
        <v>0</v>
      </c>
      <c r="AD962" s="22" t="str">
        <f t="shared" si="88"/>
        <v/>
      </c>
      <c r="AE962" s="16"/>
      <c r="AF962" s="34"/>
      <c r="AH962" s="22" t="str">
        <f t="shared" si="89"/>
        <v/>
      </c>
      <c r="AI962" s="16"/>
      <c r="AJ962" s="34"/>
      <c r="AK962" s="34"/>
      <c r="AL962" s="34"/>
      <c r="AM962" s="34"/>
      <c r="AN962" s="34"/>
      <c r="AO962" s="34"/>
    </row>
    <row r="963" spans="2:41" x14ac:dyDescent="0.3">
      <c r="B963" s="22" t="str">
        <f t="shared" si="87"/>
        <v/>
      </c>
      <c r="C963" s="16"/>
      <c r="D963" s="23"/>
      <c r="E963" s="23"/>
      <c r="N963" s="85">
        <f t="shared" si="84"/>
        <v>0</v>
      </c>
      <c r="O963" s="85">
        <f t="shared" si="85"/>
        <v>0</v>
      </c>
      <c r="P963" s="85">
        <f t="shared" si="86"/>
        <v>0</v>
      </c>
      <c r="AD963" s="22" t="str">
        <f t="shared" si="88"/>
        <v/>
      </c>
      <c r="AE963" s="16"/>
      <c r="AF963" s="34"/>
      <c r="AH963" s="22" t="str">
        <f t="shared" si="89"/>
        <v/>
      </c>
      <c r="AI963" s="16"/>
      <c r="AJ963" s="34"/>
      <c r="AK963" s="34"/>
      <c r="AL963" s="34"/>
      <c r="AM963" s="34"/>
      <c r="AN963" s="34"/>
      <c r="AO963" s="34"/>
    </row>
    <row r="964" spans="2:41" x14ac:dyDescent="0.3">
      <c r="B964" s="22" t="str">
        <f t="shared" si="87"/>
        <v/>
      </c>
      <c r="C964" s="16"/>
      <c r="D964" s="23"/>
      <c r="E964" s="23"/>
      <c r="N964" s="85">
        <f t="shared" si="84"/>
        <v>0</v>
      </c>
      <c r="O964" s="85">
        <f t="shared" si="85"/>
        <v>0</v>
      </c>
      <c r="P964" s="85">
        <f t="shared" si="86"/>
        <v>0</v>
      </c>
      <c r="AD964" s="22" t="str">
        <f t="shared" si="88"/>
        <v/>
      </c>
      <c r="AE964" s="16"/>
      <c r="AF964" s="34"/>
      <c r="AH964" s="22" t="str">
        <f t="shared" si="89"/>
        <v/>
      </c>
      <c r="AI964" s="16"/>
      <c r="AJ964" s="34"/>
      <c r="AK964" s="34"/>
      <c r="AL964" s="34"/>
      <c r="AM964" s="34"/>
      <c r="AN964" s="34"/>
      <c r="AO964" s="34"/>
    </row>
    <row r="965" spans="2:41" x14ac:dyDescent="0.3">
      <c r="B965" s="22" t="str">
        <f t="shared" si="87"/>
        <v/>
      </c>
      <c r="C965" s="16"/>
      <c r="D965" s="23"/>
      <c r="E965" s="23"/>
      <c r="N965" s="85">
        <f t="shared" si="84"/>
        <v>0</v>
      </c>
      <c r="O965" s="85">
        <f t="shared" si="85"/>
        <v>0</v>
      </c>
      <c r="P965" s="85">
        <f t="shared" si="86"/>
        <v>0</v>
      </c>
      <c r="AD965" s="22" t="str">
        <f t="shared" si="88"/>
        <v/>
      </c>
      <c r="AE965" s="16"/>
      <c r="AF965" s="34"/>
      <c r="AH965" s="22" t="str">
        <f t="shared" si="89"/>
        <v/>
      </c>
      <c r="AI965" s="16"/>
      <c r="AJ965" s="34"/>
      <c r="AK965" s="34"/>
      <c r="AL965" s="34"/>
      <c r="AM965" s="34"/>
      <c r="AN965" s="34"/>
      <c r="AO965" s="34"/>
    </row>
    <row r="966" spans="2:41" x14ac:dyDescent="0.3">
      <c r="B966" s="22" t="str">
        <f t="shared" si="87"/>
        <v/>
      </c>
      <c r="C966" s="16"/>
      <c r="D966" s="23"/>
      <c r="E966" s="23"/>
      <c r="N966" s="85">
        <f t="shared" si="84"/>
        <v>0</v>
      </c>
      <c r="O966" s="85">
        <f t="shared" si="85"/>
        <v>0</v>
      </c>
      <c r="P966" s="85">
        <f t="shared" si="86"/>
        <v>0</v>
      </c>
      <c r="AD966" s="22" t="str">
        <f t="shared" si="88"/>
        <v/>
      </c>
      <c r="AE966" s="16"/>
      <c r="AF966" s="34"/>
      <c r="AH966" s="22" t="str">
        <f t="shared" si="89"/>
        <v/>
      </c>
      <c r="AI966" s="16"/>
      <c r="AJ966" s="34"/>
      <c r="AK966" s="34"/>
      <c r="AL966" s="34"/>
      <c r="AM966" s="34"/>
      <c r="AN966" s="34"/>
      <c r="AO966" s="34"/>
    </row>
    <row r="967" spans="2:41" x14ac:dyDescent="0.3">
      <c r="B967" s="22" t="str">
        <f t="shared" si="87"/>
        <v/>
      </c>
      <c r="C967" s="16"/>
      <c r="D967" s="23"/>
      <c r="E967" s="23"/>
      <c r="N967" s="85">
        <f t="shared" si="84"/>
        <v>0</v>
      </c>
      <c r="O967" s="85">
        <f t="shared" si="85"/>
        <v>0</v>
      </c>
      <c r="P967" s="85">
        <f t="shared" si="86"/>
        <v>0</v>
      </c>
      <c r="AD967" s="22" t="str">
        <f t="shared" si="88"/>
        <v/>
      </c>
      <c r="AE967" s="16"/>
      <c r="AF967" s="34"/>
      <c r="AH967" s="22" t="str">
        <f t="shared" si="89"/>
        <v/>
      </c>
      <c r="AI967" s="16"/>
      <c r="AJ967" s="34"/>
      <c r="AK967" s="34"/>
      <c r="AL967" s="34"/>
      <c r="AM967" s="34"/>
      <c r="AN967" s="34"/>
      <c r="AO967" s="34"/>
    </row>
    <row r="968" spans="2:41" x14ac:dyDescent="0.3">
      <c r="B968" s="22" t="str">
        <f t="shared" si="87"/>
        <v/>
      </c>
      <c r="C968" s="16"/>
      <c r="D968" s="23"/>
      <c r="E968" s="23"/>
      <c r="N968" s="85">
        <f t="shared" si="84"/>
        <v>0</v>
      </c>
      <c r="O968" s="85">
        <f t="shared" si="85"/>
        <v>0</v>
      </c>
      <c r="P968" s="85">
        <f t="shared" si="86"/>
        <v>0</v>
      </c>
      <c r="AD968" s="22" t="str">
        <f t="shared" si="88"/>
        <v/>
      </c>
      <c r="AE968" s="16"/>
      <c r="AF968" s="34"/>
      <c r="AH968" s="22" t="str">
        <f t="shared" si="89"/>
        <v/>
      </c>
      <c r="AI968" s="16"/>
      <c r="AJ968" s="34"/>
      <c r="AK968" s="34"/>
      <c r="AL968" s="34"/>
      <c r="AM968" s="34"/>
      <c r="AN968" s="34"/>
      <c r="AO968" s="34"/>
    </row>
    <row r="969" spans="2:41" x14ac:dyDescent="0.3">
      <c r="B969" s="22" t="str">
        <f t="shared" si="87"/>
        <v/>
      </c>
      <c r="C969" s="16"/>
      <c r="D969" s="23"/>
      <c r="E969" s="23"/>
      <c r="N969" s="85">
        <f t="shared" si="84"/>
        <v>0</v>
      </c>
      <c r="O969" s="85">
        <f t="shared" si="85"/>
        <v>0</v>
      </c>
      <c r="P969" s="85">
        <f t="shared" si="86"/>
        <v>0</v>
      </c>
      <c r="AD969" s="22" t="str">
        <f t="shared" si="88"/>
        <v/>
      </c>
      <c r="AE969" s="16"/>
      <c r="AF969" s="34"/>
      <c r="AH969" s="22" t="str">
        <f t="shared" si="89"/>
        <v/>
      </c>
      <c r="AI969" s="16"/>
      <c r="AJ969" s="34"/>
      <c r="AK969" s="34"/>
      <c r="AL969" s="34"/>
      <c r="AM969" s="34"/>
      <c r="AN969" s="34"/>
      <c r="AO969" s="34"/>
    </row>
    <row r="970" spans="2:41" x14ac:dyDescent="0.3">
      <c r="B970" s="22" t="str">
        <f t="shared" si="87"/>
        <v/>
      </c>
      <c r="C970" s="16"/>
      <c r="D970" s="23"/>
      <c r="E970" s="23"/>
      <c r="N970" s="85">
        <f t="shared" si="84"/>
        <v>0</v>
      </c>
      <c r="O970" s="85">
        <f t="shared" si="85"/>
        <v>0</v>
      </c>
      <c r="P970" s="85">
        <f t="shared" si="86"/>
        <v>0</v>
      </c>
      <c r="AD970" s="22" t="str">
        <f t="shared" si="88"/>
        <v/>
      </c>
      <c r="AE970" s="16"/>
      <c r="AF970" s="34"/>
      <c r="AH970" s="22" t="str">
        <f t="shared" si="89"/>
        <v/>
      </c>
      <c r="AI970" s="16"/>
      <c r="AJ970" s="34"/>
      <c r="AK970" s="34"/>
      <c r="AL970" s="34"/>
      <c r="AM970" s="34"/>
      <c r="AN970" s="34"/>
      <c r="AO970" s="34"/>
    </row>
    <row r="971" spans="2:41" x14ac:dyDescent="0.3">
      <c r="B971" s="22" t="str">
        <f t="shared" si="87"/>
        <v/>
      </c>
      <c r="C971" s="16"/>
      <c r="D971" s="23"/>
      <c r="E971" s="23"/>
      <c r="N971" s="85">
        <f t="shared" si="84"/>
        <v>0</v>
      </c>
      <c r="O971" s="85">
        <f t="shared" si="85"/>
        <v>0</v>
      </c>
      <c r="P971" s="85">
        <f t="shared" si="86"/>
        <v>0</v>
      </c>
      <c r="AD971" s="22" t="str">
        <f t="shared" si="88"/>
        <v/>
      </c>
      <c r="AE971" s="16"/>
      <c r="AF971" s="34"/>
      <c r="AH971" s="22" t="str">
        <f t="shared" si="89"/>
        <v/>
      </c>
      <c r="AI971" s="16"/>
      <c r="AJ971" s="34"/>
      <c r="AK971" s="34"/>
      <c r="AL971" s="34"/>
      <c r="AM971" s="34"/>
      <c r="AN971" s="34"/>
      <c r="AO971" s="34"/>
    </row>
    <row r="972" spans="2:41" x14ac:dyDescent="0.3">
      <c r="B972" s="22" t="str">
        <f t="shared" si="87"/>
        <v/>
      </c>
      <c r="C972" s="16"/>
      <c r="D972" s="23"/>
      <c r="E972" s="23"/>
      <c r="N972" s="85">
        <f t="shared" si="84"/>
        <v>0</v>
      </c>
      <c r="O972" s="85">
        <f t="shared" si="85"/>
        <v>0</v>
      </c>
      <c r="P972" s="85">
        <f t="shared" si="86"/>
        <v>0</v>
      </c>
      <c r="AD972" s="22" t="str">
        <f t="shared" si="88"/>
        <v/>
      </c>
      <c r="AE972" s="16"/>
      <c r="AF972" s="34"/>
      <c r="AH972" s="22" t="str">
        <f t="shared" si="89"/>
        <v/>
      </c>
      <c r="AI972" s="16"/>
      <c r="AJ972" s="34"/>
      <c r="AK972" s="34"/>
      <c r="AL972" s="34"/>
      <c r="AM972" s="34"/>
      <c r="AN972" s="34"/>
      <c r="AO972" s="34"/>
    </row>
    <row r="973" spans="2:41" x14ac:dyDescent="0.3">
      <c r="B973" s="22" t="str">
        <f t="shared" si="87"/>
        <v/>
      </c>
      <c r="C973" s="16"/>
      <c r="D973" s="23"/>
      <c r="E973" s="23"/>
      <c r="N973" s="85">
        <f t="shared" si="84"/>
        <v>0</v>
      </c>
      <c r="O973" s="85">
        <f t="shared" si="85"/>
        <v>0</v>
      </c>
      <c r="P973" s="85">
        <f t="shared" si="86"/>
        <v>0</v>
      </c>
      <c r="AD973" s="22" t="str">
        <f t="shared" si="88"/>
        <v/>
      </c>
      <c r="AE973" s="16"/>
      <c r="AF973" s="34"/>
      <c r="AH973" s="22" t="str">
        <f t="shared" si="89"/>
        <v/>
      </c>
      <c r="AI973" s="16"/>
      <c r="AJ973" s="34"/>
      <c r="AK973" s="34"/>
      <c r="AL973" s="34"/>
      <c r="AM973" s="34"/>
      <c r="AN973" s="34"/>
      <c r="AO973" s="34"/>
    </row>
    <row r="974" spans="2:41" x14ac:dyDescent="0.3">
      <c r="B974" s="22" t="str">
        <f t="shared" si="87"/>
        <v/>
      </c>
      <c r="C974" s="16"/>
      <c r="D974" s="23"/>
      <c r="E974" s="23"/>
      <c r="N974" s="85">
        <f t="shared" ref="N974:N1006" si="90">C974*E974</f>
        <v>0</v>
      </c>
      <c r="O974" s="85">
        <f t="shared" ref="O974:O1006" si="91">MIN(N974,C974*ROUND($O$13,0))</f>
        <v>0</v>
      </c>
      <c r="P974" s="85">
        <f t="shared" ref="P974:P1006" si="92">MIN(N974,C974*ROUND($P$13,0))</f>
        <v>0</v>
      </c>
      <c r="AD974" s="22" t="str">
        <f t="shared" si="88"/>
        <v/>
      </c>
      <c r="AE974" s="16"/>
      <c r="AF974" s="34"/>
      <c r="AH974" s="22" t="str">
        <f t="shared" si="89"/>
        <v/>
      </c>
      <c r="AI974" s="16"/>
      <c r="AJ974" s="34"/>
      <c r="AK974" s="34"/>
      <c r="AL974" s="34"/>
      <c r="AM974" s="34"/>
      <c r="AN974" s="34"/>
      <c r="AO974" s="34"/>
    </row>
    <row r="975" spans="2:41" x14ac:dyDescent="0.3">
      <c r="B975" s="22" t="str">
        <f t="shared" si="87"/>
        <v/>
      </c>
      <c r="C975" s="16"/>
      <c r="D975" s="23"/>
      <c r="E975" s="23"/>
      <c r="N975" s="85">
        <f t="shared" si="90"/>
        <v>0</v>
      </c>
      <c r="O975" s="85">
        <f t="shared" si="91"/>
        <v>0</v>
      </c>
      <c r="P975" s="85">
        <f t="shared" si="92"/>
        <v>0</v>
      </c>
      <c r="AD975" s="22" t="str">
        <f t="shared" si="88"/>
        <v/>
      </c>
      <c r="AE975" s="16"/>
      <c r="AF975" s="34"/>
      <c r="AH975" s="22" t="str">
        <f t="shared" si="89"/>
        <v/>
      </c>
      <c r="AI975" s="16"/>
      <c r="AJ975" s="34"/>
      <c r="AK975" s="34"/>
      <c r="AL975" s="34"/>
      <c r="AM975" s="34"/>
      <c r="AN975" s="34"/>
      <c r="AO975" s="34"/>
    </row>
    <row r="976" spans="2:41" x14ac:dyDescent="0.3">
      <c r="B976" s="22" t="str">
        <f t="shared" si="87"/>
        <v/>
      </c>
      <c r="C976" s="16"/>
      <c r="D976" s="23"/>
      <c r="E976" s="23"/>
      <c r="N976" s="85">
        <f t="shared" si="90"/>
        <v>0</v>
      </c>
      <c r="O976" s="85">
        <f t="shared" si="91"/>
        <v>0</v>
      </c>
      <c r="P976" s="85">
        <f t="shared" si="92"/>
        <v>0</v>
      </c>
      <c r="AD976" s="22" t="str">
        <f t="shared" si="88"/>
        <v/>
      </c>
      <c r="AE976" s="16"/>
      <c r="AF976" s="34"/>
      <c r="AH976" s="22" t="str">
        <f t="shared" si="89"/>
        <v/>
      </c>
      <c r="AI976" s="16"/>
      <c r="AJ976" s="34"/>
      <c r="AK976" s="34"/>
      <c r="AL976" s="34"/>
      <c r="AM976" s="34"/>
      <c r="AN976" s="34"/>
      <c r="AO976" s="34"/>
    </row>
    <row r="977" spans="2:41" x14ac:dyDescent="0.3">
      <c r="B977" s="22" t="str">
        <f t="shared" ref="B977:B1006" si="93">IF(C977="","",B976+C977)</f>
        <v/>
      </c>
      <c r="C977" s="16"/>
      <c r="D977" s="23"/>
      <c r="E977" s="23"/>
      <c r="N977" s="85">
        <f t="shared" si="90"/>
        <v>0</v>
      </c>
      <c r="O977" s="85">
        <f t="shared" si="91"/>
        <v>0</v>
      </c>
      <c r="P977" s="85">
        <f t="shared" si="92"/>
        <v>0</v>
      </c>
      <c r="AD977" s="22" t="str">
        <f t="shared" si="88"/>
        <v/>
      </c>
      <c r="AE977" s="16"/>
      <c r="AF977" s="34"/>
      <c r="AH977" s="22" t="str">
        <f t="shared" si="89"/>
        <v/>
      </c>
      <c r="AI977" s="16"/>
      <c r="AJ977" s="34"/>
      <c r="AK977" s="34"/>
      <c r="AL977" s="34"/>
      <c r="AM977" s="34"/>
      <c r="AN977" s="34"/>
      <c r="AO977" s="34"/>
    </row>
    <row r="978" spans="2:41" x14ac:dyDescent="0.3">
      <c r="B978" s="22" t="str">
        <f t="shared" si="93"/>
        <v/>
      </c>
      <c r="C978" s="16"/>
      <c r="D978" s="23"/>
      <c r="E978" s="23"/>
      <c r="N978" s="85">
        <f t="shared" si="90"/>
        <v>0</v>
      </c>
      <c r="O978" s="85">
        <f t="shared" si="91"/>
        <v>0</v>
      </c>
      <c r="P978" s="85">
        <f t="shared" si="92"/>
        <v>0</v>
      </c>
      <c r="AD978" s="22" t="str">
        <f t="shared" si="88"/>
        <v/>
      </c>
      <c r="AE978" s="16"/>
      <c r="AF978" s="34"/>
      <c r="AH978" s="22" t="str">
        <f t="shared" si="89"/>
        <v/>
      </c>
      <c r="AI978" s="16"/>
      <c r="AJ978" s="34"/>
      <c r="AK978" s="34"/>
      <c r="AL978" s="34"/>
      <c r="AM978" s="34"/>
      <c r="AN978" s="34"/>
      <c r="AO978" s="34"/>
    </row>
    <row r="979" spans="2:41" x14ac:dyDescent="0.3">
      <c r="B979" s="22" t="str">
        <f t="shared" si="93"/>
        <v/>
      </c>
      <c r="C979" s="16"/>
      <c r="D979" s="23"/>
      <c r="E979" s="23"/>
      <c r="N979" s="85">
        <f t="shared" si="90"/>
        <v>0</v>
      </c>
      <c r="O979" s="85">
        <f t="shared" si="91"/>
        <v>0</v>
      </c>
      <c r="P979" s="85">
        <f t="shared" si="92"/>
        <v>0</v>
      </c>
      <c r="AD979" s="22" t="str">
        <f t="shared" ref="AD979:AD1006" si="94">IF(AE979="","",AD978+AE979)</f>
        <v/>
      </c>
      <c r="AE979" s="16"/>
      <c r="AF979" s="34"/>
      <c r="AH979" s="22" t="str">
        <f t="shared" ref="AH979:AH1006" si="95">IF(AI979="","",AH978+AI979)</f>
        <v/>
      </c>
      <c r="AI979" s="16"/>
      <c r="AJ979" s="34"/>
      <c r="AK979" s="34"/>
      <c r="AL979" s="34"/>
      <c r="AM979" s="34"/>
      <c r="AN979" s="34"/>
      <c r="AO979" s="34"/>
    </row>
    <row r="980" spans="2:41" x14ac:dyDescent="0.3">
      <c r="B980" s="22" t="str">
        <f t="shared" si="93"/>
        <v/>
      </c>
      <c r="C980" s="16"/>
      <c r="D980" s="23"/>
      <c r="E980" s="23"/>
      <c r="N980" s="85">
        <f t="shared" si="90"/>
        <v>0</v>
      </c>
      <c r="O980" s="85">
        <f t="shared" si="91"/>
        <v>0</v>
      </c>
      <c r="P980" s="85">
        <f t="shared" si="92"/>
        <v>0</v>
      </c>
      <c r="AD980" s="22" t="str">
        <f t="shared" si="94"/>
        <v/>
      </c>
      <c r="AE980" s="16"/>
      <c r="AF980" s="34"/>
      <c r="AH980" s="22" t="str">
        <f t="shared" si="95"/>
        <v/>
      </c>
      <c r="AI980" s="16"/>
      <c r="AJ980" s="34"/>
      <c r="AK980" s="34"/>
      <c r="AL980" s="34"/>
      <c r="AM980" s="34"/>
      <c r="AN980" s="34"/>
      <c r="AO980" s="34"/>
    </row>
    <row r="981" spans="2:41" x14ac:dyDescent="0.3">
      <c r="B981" s="22" t="str">
        <f t="shared" si="93"/>
        <v/>
      </c>
      <c r="C981" s="16"/>
      <c r="D981" s="23"/>
      <c r="E981" s="23"/>
      <c r="N981" s="85">
        <f t="shared" si="90"/>
        <v>0</v>
      </c>
      <c r="O981" s="85">
        <f t="shared" si="91"/>
        <v>0</v>
      </c>
      <c r="P981" s="85">
        <f t="shared" si="92"/>
        <v>0</v>
      </c>
      <c r="AD981" s="22" t="str">
        <f t="shared" si="94"/>
        <v/>
      </c>
      <c r="AE981" s="16"/>
      <c r="AF981" s="34"/>
      <c r="AH981" s="22" t="str">
        <f t="shared" si="95"/>
        <v/>
      </c>
      <c r="AI981" s="16"/>
      <c r="AJ981" s="34"/>
      <c r="AK981" s="34"/>
      <c r="AL981" s="34"/>
      <c r="AM981" s="34"/>
      <c r="AN981" s="34"/>
      <c r="AO981" s="34"/>
    </row>
    <row r="982" spans="2:41" x14ac:dyDescent="0.3">
      <c r="B982" s="22" t="str">
        <f t="shared" si="93"/>
        <v/>
      </c>
      <c r="C982" s="16"/>
      <c r="D982" s="23"/>
      <c r="E982" s="23"/>
      <c r="N982" s="85">
        <f t="shared" si="90"/>
        <v>0</v>
      </c>
      <c r="O982" s="85">
        <f t="shared" si="91"/>
        <v>0</v>
      </c>
      <c r="P982" s="85">
        <f t="shared" si="92"/>
        <v>0</v>
      </c>
      <c r="AD982" s="22" t="str">
        <f t="shared" si="94"/>
        <v/>
      </c>
      <c r="AE982" s="16"/>
      <c r="AF982" s="34"/>
      <c r="AH982" s="22" t="str">
        <f t="shared" si="95"/>
        <v/>
      </c>
      <c r="AI982" s="16"/>
      <c r="AJ982" s="34"/>
      <c r="AK982" s="34"/>
      <c r="AL982" s="34"/>
      <c r="AM982" s="34"/>
      <c r="AN982" s="34"/>
      <c r="AO982" s="34"/>
    </row>
    <row r="983" spans="2:41" x14ac:dyDescent="0.3">
      <c r="B983" s="22" t="str">
        <f t="shared" si="93"/>
        <v/>
      </c>
      <c r="C983" s="16"/>
      <c r="D983" s="23"/>
      <c r="E983" s="23"/>
      <c r="N983" s="85">
        <f t="shared" si="90"/>
        <v>0</v>
      </c>
      <c r="O983" s="85">
        <f t="shared" si="91"/>
        <v>0</v>
      </c>
      <c r="P983" s="85">
        <f t="shared" si="92"/>
        <v>0</v>
      </c>
      <c r="AD983" s="22" t="str">
        <f t="shared" si="94"/>
        <v/>
      </c>
      <c r="AE983" s="16"/>
      <c r="AF983" s="34"/>
      <c r="AH983" s="22" t="str">
        <f t="shared" si="95"/>
        <v/>
      </c>
      <c r="AI983" s="16"/>
      <c r="AJ983" s="34"/>
      <c r="AK983" s="34"/>
      <c r="AL983" s="34"/>
      <c r="AM983" s="34"/>
      <c r="AN983" s="34"/>
      <c r="AO983" s="34"/>
    </row>
    <row r="984" spans="2:41" x14ac:dyDescent="0.3">
      <c r="B984" s="22" t="str">
        <f t="shared" si="93"/>
        <v/>
      </c>
      <c r="C984" s="16"/>
      <c r="D984" s="23"/>
      <c r="E984" s="23"/>
      <c r="N984" s="85">
        <f t="shared" si="90"/>
        <v>0</v>
      </c>
      <c r="O984" s="85">
        <f t="shared" si="91"/>
        <v>0</v>
      </c>
      <c r="P984" s="85">
        <f t="shared" si="92"/>
        <v>0</v>
      </c>
      <c r="AD984" s="22" t="str">
        <f t="shared" si="94"/>
        <v/>
      </c>
      <c r="AE984" s="16"/>
      <c r="AF984" s="34"/>
      <c r="AH984" s="22" t="str">
        <f t="shared" si="95"/>
        <v/>
      </c>
      <c r="AI984" s="16"/>
      <c r="AJ984" s="34"/>
      <c r="AK984" s="34"/>
      <c r="AL984" s="34"/>
      <c r="AM984" s="34"/>
      <c r="AN984" s="34"/>
      <c r="AO984" s="34"/>
    </row>
    <row r="985" spans="2:41" x14ac:dyDescent="0.3">
      <c r="B985" s="22" t="str">
        <f t="shared" si="93"/>
        <v/>
      </c>
      <c r="C985" s="16"/>
      <c r="D985" s="23"/>
      <c r="E985" s="23"/>
      <c r="N985" s="85">
        <f t="shared" si="90"/>
        <v>0</v>
      </c>
      <c r="O985" s="85">
        <f t="shared" si="91"/>
        <v>0</v>
      </c>
      <c r="P985" s="85">
        <f t="shared" si="92"/>
        <v>0</v>
      </c>
      <c r="AD985" s="22" t="str">
        <f t="shared" si="94"/>
        <v/>
      </c>
      <c r="AE985" s="16"/>
      <c r="AF985" s="34"/>
      <c r="AH985" s="22" t="str">
        <f t="shared" si="95"/>
        <v/>
      </c>
      <c r="AI985" s="16"/>
      <c r="AJ985" s="34"/>
      <c r="AK985" s="34"/>
      <c r="AL985" s="34"/>
      <c r="AM985" s="34"/>
      <c r="AN985" s="34"/>
      <c r="AO985" s="34"/>
    </row>
    <row r="986" spans="2:41" x14ac:dyDescent="0.3">
      <c r="B986" s="22" t="str">
        <f t="shared" si="93"/>
        <v/>
      </c>
      <c r="C986" s="16"/>
      <c r="D986" s="23"/>
      <c r="E986" s="23"/>
      <c r="N986" s="85">
        <f t="shared" si="90"/>
        <v>0</v>
      </c>
      <c r="O986" s="85">
        <f t="shared" si="91"/>
        <v>0</v>
      </c>
      <c r="P986" s="85">
        <f t="shared" si="92"/>
        <v>0</v>
      </c>
      <c r="AD986" s="22" t="str">
        <f t="shared" si="94"/>
        <v/>
      </c>
      <c r="AE986" s="16"/>
      <c r="AF986" s="34"/>
      <c r="AH986" s="22" t="str">
        <f t="shared" si="95"/>
        <v/>
      </c>
      <c r="AI986" s="16"/>
      <c r="AJ986" s="34"/>
      <c r="AK986" s="34"/>
      <c r="AL986" s="34"/>
      <c r="AM986" s="34"/>
      <c r="AN986" s="34"/>
      <c r="AO986" s="34"/>
    </row>
    <row r="987" spans="2:41" x14ac:dyDescent="0.3">
      <c r="B987" s="22" t="str">
        <f t="shared" si="93"/>
        <v/>
      </c>
      <c r="C987" s="16"/>
      <c r="D987" s="23"/>
      <c r="E987" s="23"/>
      <c r="N987" s="85">
        <f t="shared" si="90"/>
        <v>0</v>
      </c>
      <c r="O987" s="85">
        <f t="shared" si="91"/>
        <v>0</v>
      </c>
      <c r="P987" s="85">
        <f t="shared" si="92"/>
        <v>0</v>
      </c>
      <c r="AD987" s="22" t="str">
        <f t="shared" si="94"/>
        <v/>
      </c>
      <c r="AE987" s="16"/>
      <c r="AF987" s="34"/>
      <c r="AH987" s="22" t="str">
        <f t="shared" si="95"/>
        <v/>
      </c>
      <c r="AI987" s="16"/>
      <c r="AJ987" s="34"/>
      <c r="AK987" s="34"/>
      <c r="AL987" s="34"/>
      <c r="AM987" s="34"/>
      <c r="AN987" s="34"/>
      <c r="AO987" s="34"/>
    </row>
    <row r="988" spans="2:41" x14ac:dyDescent="0.3">
      <c r="B988" s="22" t="str">
        <f t="shared" si="93"/>
        <v/>
      </c>
      <c r="C988" s="16"/>
      <c r="D988" s="23"/>
      <c r="E988" s="23"/>
      <c r="N988" s="85">
        <f t="shared" si="90"/>
        <v>0</v>
      </c>
      <c r="O988" s="85">
        <f t="shared" si="91"/>
        <v>0</v>
      </c>
      <c r="P988" s="85">
        <f t="shared" si="92"/>
        <v>0</v>
      </c>
      <c r="AD988" s="22" t="str">
        <f t="shared" si="94"/>
        <v/>
      </c>
      <c r="AE988" s="16"/>
      <c r="AF988" s="34"/>
      <c r="AH988" s="22" t="str">
        <f t="shared" si="95"/>
        <v/>
      </c>
      <c r="AI988" s="16"/>
      <c r="AJ988" s="34"/>
      <c r="AK988" s="34"/>
      <c r="AL988" s="34"/>
      <c r="AM988" s="34"/>
      <c r="AN988" s="34"/>
      <c r="AO988" s="34"/>
    </row>
    <row r="989" spans="2:41" x14ac:dyDescent="0.3">
      <c r="B989" s="22" t="str">
        <f t="shared" si="93"/>
        <v/>
      </c>
      <c r="C989" s="16"/>
      <c r="D989" s="23"/>
      <c r="E989" s="23"/>
      <c r="N989" s="85">
        <f t="shared" si="90"/>
        <v>0</v>
      </c>
      <c r="O989" s="85">
        <f t="shared" si="91"/>
        <v>0</v>
      </c>
      <c r="P989" s="85">
        <f t="shared" si="92"/>
        <v>0</v>
      </c>
      <c r="AD989" s="22" t="str">
        <f t="shared" si="94"/>
        <v/>
      </c>
      <c r="AE989" s="16"/>
      <c r="AF989" s="34"/>
      <c r="AH989" s="22" t="str">
        <f t="shared" si="95"/>
        <v/>
      </c>
      <c r="AI989" s="16"/>
      <c r="AJ989" s="34"/>
      <c r="AK989" s="34"/>
      <c r="AL989" s="34"/>
      <c r="AM989" s="34"/>
      <c r="AN989" s="34"/>
      <c r="AO989" s="34"/>
    </row>
    <row r="990" spans="2:41" x14ac:dyDescent="0.3">
      <c r="B990" s="22" t="str">
        <f t="shared" si="93"/>
        <v/>
      </c>
      <c r="C990" s="16"/>
      <c r="D990" s="23"/>
      <c r="E990" s="23"/>
      <c r="N990" s="85">
        <f t="shared" si="90"/>
        <v>0</v>
      </c>
      <c r="O990" s="85">
        <f t="shared" si="91"/>
        <v>0</v>
      </c>
      <c r="P990" s="85">
        <f t="shared" si="92"/>
        <v>0</v>
      </c>
      <c r="AD990" s="22" t="str">
        <f t="shared" si="94"/>
        <v/>
      </c>
      <c r="AE990" s="16"/>
      <c r="AF990" s="34"/>
      <c r="AH990" s="22" t="str">
        <f t="shared" si="95"/>
        <v/>
      </c>
      <c r="AI990" s="16"/>
      <c r="AJ990" s="34"/>
      <c r="AK990" s="34"/>
      <c r="AL990" s="34"/>
      <c r="AM990" s="34"/>
      <c r="AN990" s="34"/>
      <c r="AO990" s="34"/>
    </row>
    <row r="991" spans="2:41" x14ac:dyDescent="0.3">
      <c r="B991" s="22" t="str">
        <f t="shared" si="93"/>
        <v/>
      </c>
      <c r="C991" s="16"/>
      <c r="D991" s="23"/>
      <c r="E991" s="23"/>
      <c r="N991" s="85">
        <f t="shared" si="90"/>
        <v>0</v>
      </c>
      <c r="O991" s="85">
        <f t="shared" si="91"/>
        <v>0</v>
      </c>
      <c r="P991" s="85">
        <f t="shared" si="92"/>
        <v>0</v>
      </c>
      <c r="AD991" s="22" t="str">
        <f t="shared" si="94"/>
        <v/>
      </c>
      <c r="AE991" s="16"/>
      <c r="AF991" s="34"/>
      <c r="AH991" s="22" t="str">
        <f t="shared" si="95"/>
        <v/>
      </c>
      <c r="AI991" s="16"/>
      <c r="AJ991" s="34"/>
      <c r="AK991" s="34"/>
      <c r="AL991" s="34"/>
      <c r="AM991" s="34"/>
      <c r="AN991" s="34"/>
      <c r="AO991" s="34"/>
    </row>
    <row r="992" spans="2:41" x14ac:dyDescent="0.3">
      <c r="B992" s="22" t="str">
        <f t="shared" si="93"/>
        <v/>
      </c>
      <c r="C992" s="16"/>
      <c r="D992" s="23"/>
      <c r="E992" s="23"/>
      <c r="N992" s="85">
        <f t="shared" si="90"/>
        <v>0</v>
      </c>
      <c r="O992" s="85">
        <f t="shared" si="91"/>
        <v>0</v>
      </c>
      <c r="P992" s="85">
        <f t="shared" si="92"/>
        <v>0</v>
      </c>
      <c r="AD992" s="22" t="str">
        <f t="shared" si="94"/>
        <v/>
      </c>
      <c r="AE992" s="16"/>
      <c r="AF992" s="34"/>
      <c r="AH992" s="22" t="str">
        <f t="shared" si="95"/>
        <v/>
      </c>
      <c r="AI992" s="16"/>
      <c r="AJ992" s="34"/>
      <c r="AK992" s="34"/>
      <c r="AL992" s="34"/>
      <c r="AM992" s="34"/>
      <c r="AN992" s="34"/>
      <c r="AO992" s="34"/>
    </row>
    <row r="993" spans="2:41" x14ac:dyDescent="0.3">
      <c r="B993" s="22" t="str">
        <f t="shared" si="93"/>
        <v/>
      </c>
      <c r="C993" s="16"/>
      <c r="D993" s="23"/>
      <c r="E993" s="23"/>
      <c r="N993" s="85">
        <f t="shared" si="90"/>
        <v>0</v>
      </c>
      <c r="O993" s="85">
        <f t="shared" si="91"/>
        <v>0</v>
      </c>
      <c r="P993" s="85">
        <f t="shared" si="92"/>
        <v>0</v>
      </c>
      <c r="AD993" s="22" t="str">
        <f t="shared" si="94"/>
        <v/>
      </c>
      <c r="AE993" s="16"/>
      <c r="AF993" s="34"/>
      <c r="AH993" s="22" t="str">
        <f t="shared" si="95"/>
        <v/>
      </c>
      <c r="AI993" s="16"/>
      <c r="AJ993" s="34"/>
      <c r="AK993" s="34"/>
      <c r="AL993" s="34"/>
      <c r="AM993" s="34"/>
      <c r="AN993" s="34"/>
      <c r="AO993" s="34"/>
    </row>
    <row r="994" spans="2:41" x14ac:dyDescent="0.3">
      <c r="B994" s="22" t="str">
        <f t="shared" si="93"/>
        <v/>
      </c>
      <c r="C994" s="16"/>
      <c r="D994" s="23"/>
      <c r="E994" s="23"/>
      <c r="N994" s="85">
        <f t="shared" si="90"/>
        <v>0</v>
      </c>
      <c r="O994" s="85">
        <f t="shared" si="91"/>
        <v>0</v>
      </c>
      <c r="P994" s="85">
        <f t="shared" si="92"/>
        <v>0</v>
      </c>
      <c r="AD994" s="22" t="str">
        <f t="shared" si="94"/>
        <v/>
      </c>
      <c r="AE994" s="16"/>
      <c r="AF994" s="34"/>
      <c r="AH994" s="22" t="str">
        <f t="shared" si="95"/>
        <v/>
      </c>
      <c r="AI994" s="16"/>
      <c r="AJ994" s="34"/>
      <c r="AK994" s="34"/>
      <c r="AL994" s="34"/>
      <c r="AM994" s="34"/>
      <c r="AN994" s="34"/>
      <c r="AO994" s="34"/>
    </row>
    <row r="995" spans="2:41" x14ac:dyDescent="0.3">
      <c r="B995" s="22" t="str">
        <f t="shared" si="93"/>
        <v/>
      </c>
      <c r="C995" s="16"/>
      <c r="D995" s="23"/>
      <c r="E995" s="23"/>
      <c r="N995" s="85">
        <f t="shared" si="90"/>
        <v>0</v>
      </c>
      <c r="O995" s="85">
        <f t="shared" si="91"/>
        <v>0</v>
      </c>
      <c r="P995" s="85">
        <f t="shared" si="92"/>
        <v>0</v>
      </c>
      <c r="AD995" s="22" t="str">
        <f t="shared" si="94"/>
        <v/>
      </c>
      <c r="AE995" s="16"/>
      <c r="AF995" s="34"/>
      <c r="AH995" s="22" t="str">
        <f t="shared" si="95"/>
        <v/>
      </c>
      <c r="AI995" s="16"/>
      <c r="AJ995" s="34"/>
      <c r="AK995" s="34"/>
      <c r="AL995" s="34"/>
      <c r="AM995" s="34"/>
      <c r="AN995" s="34"/>
      <c r="AO995" s="34"/>
    </row>
    <row r="996" spans="2:41" x14ac:dyDescent="0.3">
      <c r="B996" s="22" t="str">
        <f t="shared" si="93"/>
        <v/>
      </c>
      <c r="C996" s="16"/>
      <c r="D996" s="23"/>
      <c r="E996" s="23"/>
      <c r="N996" s="85">
        <f t="shared" si="90"/>
        <v>0</v>
      </c>
      <c r="O996" s="85">
        <f t="shared" si="91"/>
        <v>0</v>
      </c>
      <c r="P996" s="85">
        <f t="shared" si="92"/>
        <v>0</v>
      </c>
      <c r="AD996" s="22" t="str">
        <f t="shared" si="94"/>
        <v/>
      </c>
      <c r="AE996" s="16"/>
      <c r="AF996" s="34"/>
      <c r="AH996" s="22" t="str">
        <f t="shared" si="95"/>
        <v/>
      </c>
      <c r="AI996" s="16"/>
      <c r="AJ996" s="34"/>
      <c r="AK996" s="34"/>
      <c r="AL996" s="34"/>
      <c r="AM996" s="34"/>
      <c r="AN996" s="34"/>
      <c r="AO996" s="34"/>
    </row>
    <row r="997" spans="2:41" x14ac:dyDescent="0.3">
      <c r="B997" s="22" t="str">
        <f t="shared" si="93"/>
        <v/>
      </c>
      <c r="C997" s="16"/>
      <c r="D997" s="23"/>
      <c r="E997" s="23"/>
      <c r="N997" s="85">
        <f t="shared" si="90"/>
        <v>0</v>
      </c>
      <c r="O997" s="85">
        <f t="shared" si="91"/>
        <v>0</v>
      </c>
      <c r="P997" s="85">
        <f t="shared" si="92"/>
        <v>0</v>
      </c>
      <c r="AD997" s="22" t="str">
        <f t="shared" si="94"/>
        <v/>
      </c>
      <c r="AH997" s="22" t="str">
        <f t="shared" si="95"/>
        <v/>
      </c>
      <c r="AK997" s="34"/>
      <c r="AL997" s="34"/>
      <c r="AM997" s="34"/>
      <c r="AN997" s="34"/>
      <c r="AO997" s="34"/>
    </row>
    <row r="998" spans="2:41" x14ac:dyDescent="0.3">
      <c r="B998" s="22" t="str">
        <f t="shared" si="93"/>
        <v/>
      </c>
      <c r="C998" s="16"/>
      <c r="D998" s="23"/>
      <c r="E998" s="23"/>
      <c r="N998" s="85">
        <f t="shared" si="90"/>
        <v>0</v>
      </c>
      <c r="O998" s="85">
        <f t="shared" si="91"/>
        <v>0</v>
      </c>
      <c r="P998" s="85">
        <f t="shared" si="92"/>
        <v>0</v>
      </c>
      <c r="AD998" s="22" t="str">
        <f t="shared" si="94"/>
        <v/>
      </c>
      <c r="AH998" s="22" t="str">
        <f t="shared" si="95"/>
        <v/>
      </c>
      <c r="AK998" s="34"/>
      <c r="AL998" s="34"/>
      <c r="AM998" s="34"/>
      <c r="AN998" s="34"/>
      <c r="AO998" s="34"/>
    </row>
    <row r="999" spans="2:41" x14ac:dyDescent="0.3">
      <c r="B999" s="22" t="str">
        <f t="shared" si="93"/>
        <v/>
      </c>
      <c r="C999" s="16"/>
      <c r="D999" s="23"/>
      <c r="E999" s="23"/>
      <c r="N999" s="85">
        <f t="shared" si="90"/>
        <v>0</v>
      </c>
      <c r="O999" s="85">
        <f t="shared" si="91"/>
        <v>0</v>
      </c>
      <c r="P999" s="85">
        <f t="shared" si="92"/>
        <v>0</v>
      </c>
      <c r="AD999" s="22" t="str">
        <f t="shared" si="94"/>
        <v/>
      </c>
      <c r="AH999" s="22" t="str">
        <f t="shared" si="95"/>
        <v/>
      </c>
      <c r="AK999" s="34"/>
      <c r="AL999" s="34"/>
      <c r="AM999" s="34"/>
      <c r="AN999" s="34"/>
      <c r="AO999" s="34"/>
    </row>
    <row r="1000" spans="2:41" x14ac:dyDescent="0.3">
      <c r="B1000" s="22" t="str">
        <f t="shared" si="93"/>
        <v/>
      </c>
      <c r="N1000" s="85">
        <f t="shared" si="90"/>
        <v>0</v>
      </c>
      <c r="O1000" s="85">
        <f t="shared" si="91"/>
        <v>0</v>
      </c>
      <c r="P1000" s="85">
        <f t="shared" si="92"/>
        <v>0</v>
      </c>
      <c r="AD1000" s="22" t="str">
        <f t="shared" si="94"/>
        <v/>
      </c>
      <c r="AH1000" s="22" t="str">
        <f t="shared" si="95"/>
        <v/>
      </c>
      <c r="AK1000" s="34"/>
      <c r="AL1000" s="34"/>
      <c r="AM1000" s="34"/>
      <c r="AN1000" s="34"/>
      <c r="AO1000" s="34"/>
    </row>
    <row r="1001" spans="2:41" x14ac:dyDescent="0.3">
      <c r="B1001" s="22" t="str">
        <f t="shared" si="93"/>
        <v/>
      </c>
      <c r="N1001" s="85">
        <f t="shared" si="90"/>
        <v>0</v>
      </c>
      <c r="O1001" s="85">
        <f t="shared" si="91"/>
        <v>0</v>
      </c>
      <c r="P1001" s="85">
        <f t="shared" si="92"/>
        <v>0</v>
      </c>
      <c r="AD1001" s="22" t="str">
        <f t="shared" si="94"/>
        <v/>
      </c>
      <c r="AH1001" s="22" t="str">
        <f t="shared" si="95"/>
        <v/>
      </c>
      <c r="AK1001" s="34"/>
      <c r="AL1001" s="34"/>
      <c r="AM1001" s="34"/>
      <c r="AN1001" s="34"/>
      <c r="AO1001" s="34"/>
    </row>
    <row r="1002" spans="2:41" x14ac:dyDescent="0.3">
      <c r="B1002" s="22" t="str">
        <f t="shared" si="93"/>
        <v/>
      </c>
      <c r="N1002" s="85">
        <f t="shared" si="90"/>
        <v>0</v>
      </c>
      <c r="O1002" s="85">
        <f t="shared" si="91"/>
        <v>0</v>
      </c>
      <c r="P1002" s="85">
        <f t="shared" si="92"/>
        <v>0</v>
      </c>
      <c r="AD1002" s="22" t="str">
        <f t="shared" si="94"/>
        <v/>
      </c>
      <c r="AH1002" s="22" t="str">
        <f t="shared" si="95"/>
        <v/>
      </c>
      <c r="AK1002" s="34"/>
      <c r="AL1002" s="34"/>
      <c r="AM1002" s="34"/>
      <c r="AN1002" s="34"/>
      <c r="AO1002" s="34"/>
    </row>
    <row r="1003" spans="2:41" x14ac:dyDescent="0.3">
      <c r="B1003" s="22" t="str">
        <f t="shared" si="93"/>
        <v/>
      </c>
      <c r="N1003" s="85">
        <f t="shared" si="90"/>
        <v>0</v>
      </c>
      <c r="O1003" s="85">
        <f t="shared" si="91"/>
        <v>0</v>
      </c>
      <c r="P1003" s="85">
        <f t="shared" si="92"/>
        <v>0</v>
      </c>
      <c r="AD1003" s="22" t="str">
        <f t="shared" si="94"/>
        <v/>
      </c>
      <c r="AH1003" s="22" t="str">
        <f t="shared" si="95"/>
        <v/>
      </c>
      <c r="AK1003" s="34"/>
      <c r="AL1003" s="34"/>
      <c r="AM1003" s="34"/>
      <c r="AN1003" s="34"/>
      <c r="AO1003" s="34"/>
    </row>
    <row r="1004" spans="2:41" x14ac:dyDescent="0.3">
      <c r="B1004" s="22" t="str">
        <f t="shared" si="93"/>
        <v/>
      </c>
      <c r="N1004" s="85">
        <f t="shared" si="90"/>
        <v>0</v>
      </c>
      <c r="O1004" s="85">
        <f t="shared" si="91"/>
        <v>0</v>
      </c>
      <c r="P1004" s="85">
        <f t="shared" si="92"/>
        <v>0</v>
      </c>
      <c r="AD1004" s="22" t="str">
        <f t="shared" si="94"/>
        <v/>
      </c>
      <c r="AH1004" s="22" t="str">
        <f t="shared" si="95"/>
        <v/>
      </c>
      <c r="AK1004" s="34"/>
      <c r="AL1004" s="34"/>
      <c r="AM1004" s="34"/>
      <c r="AN1004" s="34"/>
      <c r="AO1004" s="34"/>
    </row>
    <row r="1005" spans="2:41" x14ac:dyDescent="0.3">
      <c r="B1005" s="22" t="str">
        <f t="shared" si="93"/>
        <v/>
      </c>
      <c r="N1005" s="85">
        <f t="shared" si="90"/>
        <v>0</v>
      </c>
      <c r="O1005" s="85">
        <f t="shared" si="91"/>
        <v>0</v>
      </c>
      <c r="P1005" s="85">
        <f t="shared" si="92"/>
        <v>0</v>
      </c>
      <c r="AD1005" s="22" t="str">
        <f t="shared" si="94"/>
        <v/>
      </c>
      <c r="AH1005" s="22" t="str">
        <f t="shared" si="95"/>
        <v/>
      </c>
      <c r="AK1005" s="34"/>
      <c r="AL1005" s="34"/>
      <c r="AM1005" s="34"/>
      <c r="AN1005" s="34"/>
      <c r="AO1005" s="34"/>
    </row>
    <row r="1006" spans="2:41" x14ac:dyDescent="0.3">
      <c r="B1006" s="22" t="str">
        <f t="shared" si="93"/>
        <v/>
      </c>
      <c r="N1006" s="85">
        <f t="shared" si="90"/>
        <v>0</v>
      </c>
      <c r="O1006" s="85">
        <f t="shared" si="91"/>
        <v>0</v>
      </c>
      <c r="P1006" s="85">
        <f t="shared" si="92"/>
        <v>0</v>
      </c>
      <c r="AD1006" s="22" t="str">
        <f t="shared" si="94"/>
        <v/>
      </c>
      <c r="AH1006" s="22" t="str">
        <f t="shared" si="95"/>
        <v/>
      </c>
      <c r="AK1006" s="34"/>
      <c r="AL1006" s="34"/>
      <c r="AM1006" s="34"/>
      <c r="AN1006" s="34"/>
      <c r="AO1006" s="34"/>
    </row>
  </sheetData>
  <mergeCells count="7">
    <mergeCell ref="A1:AN1"/>
    <mergeCell ref="AO2:AS2"/>
    <mergeCell ref="AO3:AS3"/>
    <mergeCell ref="AO4:AS4"/>
    <mergeCell ref="A2:AN2"/>
    <mergeCell ref="A3:AN3"/>
    <mergeCell ref="A4:AN4"/>
  </mergeCells>
  <printOptions horizontalCentered="1"/>
  <pageMargins left="0.7" right="0.7" top="0.75" bottom="0.75" header="0.3" footer="0.3"/>
  <pageSetup scale="46" fitToWidth="2" orientation="landscape" r:id="rId1"/>
  <headerFooter>
    <oddHeader>&amp;R&amp;"Arial,Bold"Appendi&amp;10x B
MILs Study
&amp;A
Page &amp;P of &amp;N</oddHeader>
  </headerFooter>
  <colBreaks count="1" manualBreakCount="1">
    <brk id="23" max="5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A5249-41CC-4D12-B23F-B92021B7337E}">
  <dimension ref="A1:BA1010"/>
  <sheetViews>
    <sheetView showGridLines="0" zoomScaleNormal="100" zoomScaleSheetLayoutView="40" workbookViewId="0">
      <selection sqref="A1:V1"/>
    </sheetView>
  </sheetViews>
  <sheetFormatPr defaultColWidth="9.36328125" defaultRowHeight="13" x14ac:dyDescent="0.3"/>
  <cols>
    <col min="1" max="1" width="9.36328125" style="9"/>
    <col min="2" max="4" width="13.36328125" style="9" customWidth="1"/>
    <col min="5" max="5" width="9.54296875" style="9" customWidth="1"/>
    <col min="6" max="9" width="8.36328125" style="9" customWidth="1"/>
    <col min="10" max="10" width="9.54296875" style="9" customWidth="1"/>
    <col min="11" max="14" width="8.36328125" style="9" customWidth="1"/>
    <col min="15" max="17" width="3.6328125" style="9" customWidth="1"/>
    <col min="18" max="18" width="28.6328125" style="9" customWidth="1"/>
    <col min="19" max="23" width="9.54296875" style="9" customWidth="1"/>
    <col min="24" max="26" width="3.6328125" style="9" customWidth="1"/>
    <col min="27" max="29" width="12.6328125" style="9" customWidth="1"/>
    <col min="30" max="30" width="9.54296875" style="9" customWidth="1"/>
    <col min="31" max="31" width="36.08984375" style="9" customWidth="1"/>
    <col min="32" max="32" width="10.453125" style="9" customWidth="1"/>
    <col min="33" max="34" width="9.54296875" style="9" customWidth="1"/>
    <col min="35" max="37" width="2.6328125" style="9" customWidth="1"/>
    <col min="38" max="38" width="12.36328125" style="9" customWidth="1"/>
    <col min="39" max="39" width="15.6328125" style="9" customWidth="1"/>
    <col min="40" max="40" width="9.36328125" style="9" customWidth="1"/>
    <col min="41" max="42" width="3.6328125" style="9" customWidth="1"/>
    <col min="43" max="50" width="9.54296875" style="9" customWidth="1"/>
    <col min="51" max="51" width="19.453125" style="9" bestFit="1" customWidth="1"/>
    <col min="52" max="53" width="9.54296875" style="9" customWidth="1"/>
    <col min="54" max="16384" width="9.36328125" style="9"/>
  </cols>
  <sheetData>
    <row r="1" spans="1:53" ht="15.5" customHeight="1" x14ac:dyDescent="0.35">
      <c r="A1" s="200" t="s">
        <v>91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AA1" s="200" t="s">
        <v>91</v>
      </c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0"/>
      <c r="AX1" s="200"/>
      <c r="AY1" s="200"/>
      <c r="AZ1" s="200"/>
      <c r="BA1" s="200"/>
    </row>
    <row r="2" spans="1:53" ht="15.5" x14ac:dyDescent="0.35">
      <c r="A2" s="200" t="s">
        <v>92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AA2" s="200" t="s">
        <v>92</v>
      </c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</row>
    <row r="3" spans="1:53" ht="15.5" x14ac:dyDescent="0.3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AA3" s="200" t="s">
        <v>93</v>
      </c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</row>
    <row r="4" spans="1:53" ht="15.5" x14ac:dyDescent="0.35">
      <c r="A4" s="200" t="s">
        <v>93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</row>
    <row r="7" spans="1:53" x14ac:dyDescent="0.3">
      <c r="R7" s="11"/>
      <c r="S7" s="11"/>
      <c r="T7" s="11"/>
      <c r="U7" s="11"/>
      <c r="V7" s="11"/>
      <c r="W7" s="11"/>
      <c r="AA7" s="11"/>
      <c r="AB7" s="11"/>
      <c r="AC7" s="11"/>
      <c r="AD7" s="11"/>
      <c r="AE7" s="11"/>
      <c r="AF7" s="11"/>
      <c r="AG7" s="11"/>
      <c r="AH7" s="11"/>
      <c r="AL7" s="11"/>
      <c r="AM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</row>
    <row r="8" spans="1:53" ht="14.5" x14ac:dyDescent="0.35">
      <c r="B8" s="36" t="s">
        <v>53</v>
      </c>
      <c r="C8" s="37" t="s">
        <v>11</v>
      </c>
      <c r="R8" s="1" t="s">
        <v>58</v>
      </c>
      <c r="S8" s="11"/>
      <c r="T8" s="11"/>
      <c r="U8" s="11"/>
      <c r="V8" s="11"/>
      <c r="W8" s="11"/>
      <c r="AA8" s="1" t="s">
        <v>59</v>
      </c>
      <c r="AB8" s="11"/>
      <c r="AC8" s="11"/>
      <c r="AD8" s="11"/>
      <c r="AE8" s="11"/>
      <c r="AF8" s="11"/>
      <c r="AG8" s="11"/>
      <c r="AH8" s="11"/>
      <c r="AL8" s="1" t="s">
        <v>61</v>
      </c>
      <c r="AM8" s="11"/>
      <c r="AQ8" s="1" t="s">
        <v>62</v>
      </c>
      <c r="AR8" s="11"/>
      <c r="AS8" s="11"/>
      <c r="AT8" s="11"/>
      <c r="AU8" s="11"/>
      <c r="AV8" s="11"/>
      <c r="AW8" s="11"/>
      <c r="AX8" s="11"/>
      <c r="AY8" s="11"/>
      <c r="AZ8" s="11"/>
      <c r="BA8" s="11"/>
    </row>
    <row r="9" spans="1:53" x14ac:dyDescent="0.3">
      <c r="B9" s="8"/>
      <c r="AA9" s="8" t="s">
        <v>29</v>
      </c>
    </row>
    <row r="10" spans="1:53" x14ac:dyDescent="0.3">
      <c r="C10" s="8"/>
    </row>
    <row r="11" spans="1:53" x14ac:dyDescent="0.3">
      <c r="B11" s="13" t="s">
        <v>57</v>
      </c>
      <c r="C11" s="11"/>
      <c r="D11" s="11"/>
      <c r="F11" s="13" t="s">
        <v>74</v>
      </c>
      <c r="G11" s="11"/>
      <c r="H11" s="11"/>
      <c r="I11" s="11"/>
      <c r="J11" s="11"/>
      <c r="K11" s="11"/>
      <c r="L11" s="11"/>
      <c r="M11" s="11"/>
      <c r="N11" s="11"/>
      <c r="R11" s="94" t="s">
        <v>76</v>
      </c>
      <c r="S11" s="105" t="str">
        <f>TEXT(H14,"0.0") &amp; "-" &amp; TEXT(H15,"0.0")</f>
        <v>0.0-5.0</v>
      </c>
      <c r="T11" s="105" t="str">
        <f>TEXT(I14,"0.0") &amp; "-" &amp; TEXT(I15,"0.0")</f>
        <v>5.1-15.0</v>
      </c>
      <c r="U11" s="105" t="str">
        <f>TEXT(J14,"0.0") &amp; "-" &amp; TEXT(J15,"0.0")</f>
        <v>15.1-25.0</v>
      </c>
      <c r="V11" s="105" t="str">
        <f>TEXT(K14,"0.0") &amp; "-" &amp; TEXT(K15,"0")</f>
        <v>25.1-300</v>
      </c>
      <c r="W11" s="102" t="s">
        <v>33</v>
      </c>
      <c r="AB11" s="13" t="s">
        <v>32</v>
      </c>
      <c r="AC11" s="11"/>
      <c r="AL11" s="12" t="s">
        <v>40</v>
      </c>
      <c r="AQ11" s="45" t="s">
        <v>16</v>
      </c>
      <c r="AR11" s="46" t="s">
        <v>14</v>
      </c>
      <c r="AS11" s="47">
        <f t="shared" ref="AS11:AW12" si="0">H14</f>
        <v>0</v>
      </c>
      <c r="AT11" s="47">
        <f t="shared" si="0"/>
        <v>5.0999999999999996</v>
      </c>
      <c r="AU11" s="47">
        <f t="shared" si="0"/>
        <v>15.1</v>
      </c>
      <c r="AV11" s="48">
        <f t="shared" si="0"/>
        <v>25.1</v>
      </c>
      <c r="AW11" s="49">
        <f t="shared" si="0"/>
        <v>0</v>
      </c>
      <c r="AY11" s="104" t="s">
        <v>33</v>
      </c>
      <c r="AZ11" s="101" t="str">
        <f>AU15</f>
        <v>3 years</v>
      </c>
      <c r="BA11" s="101" t="str">
        <f>AU27</f>
        <v>5 years</v>
      </c>
    </row>
    <row r="12" spans="1:53" x14ac:dyDescent="0.3">
      <c r="B12" s="16" t="s">
        <v>73</v>
      </c>
      <c r="C12" s="16" t="s">
        <v>23</v>
      </c>
      <c r="D12" s="16" t="s">
        <v>23</v>
      </c>
      <c r="R12" s="103" t="s">
        <v>75</v>
      </c>
      <c r="S12" s="92" cm="1">
        <f t="array" ref="S12">SUM(_xlfn.CHOOSECOLS(_xlfn._xlws.FILTER(Dataset!$B$3:$H$1000,(Dataset!$C$3:$C$1000=$C$8)*(Dataset!$B$3:$B$1000&gt;=$G$17)*(Dataset!$B$3:$B$1000&lt;=$I$17)*(Dataset!$D$3:$D$1000&gt;=H$14)*(Dataset!$D$3:$D$1000&lt;=H$15)),3))</f>
        <v>465</v>
      </c>
      <c r="T12" s="92" cm="1">
        <f t="array" ref="T12">SUM(_xlfn.CHOOSECOLS(_xlfn._xlws.FILTER(Dataset!$B$3:$H$1000,(Dataset!$C$3:$C$1000=$C$8)*(Dataset!$B$3:$B$1000&gt;=$G$17)*(Dataset!$B$3:$B$1000&lt;=$I$17)*(Dataset!$D$3:$D$1000&gt;=I$14)*(Dataset!$D$3:$D$1000&lt;=I$15)),3))</f>
        <v>386.61</v>
      </c>
      <c r="U12" s="92" cm="1">
        <f t="array" ref="U12">SUM(_xlfn.CHOOSECOLS(_xlfn._xlws.FILTER(Dataset!$B$3:$H$1000,(Dataset!$C$3:$C$1000=$C$8)*(Dataset!$B$3:$B$1000&gt;=$G$17)*(Dataset!$B$3:$B$1000&lt;=$I$17)*(Dataset!$D$3:$D$1000&gt;=J$14)*(Dataset!$D$3:$D$1000&lt;=J$15)),3))</f>
        <v>658.15</v>
      </c>
      <c r="V12" s="92" cm="1">
        <f t="array" ref="V12">SUM(_xlfn.CHOOSECOLS(_xlfn._xlws.FILTER(Dataset!$B$3:$H$1000,(Dataset!$C$3:$C$1000=$C$8)*(Dataset!$B$3:$B$1000&gt;=$G$17)*(Dataset!$B$3:$B$1000&lt;=$I$17)*(Dataset!$D$3:$D$1000&gt;=K$14)*(Dataset!$D$3:$D$1000&lt;=K$15)),3))</f>
        <v>2748.2799999999997</v>
      </c>
      <c r="W12" s="92" cm="1">
        <f t="array" ref="W12">SUM(_xlfn.CHOOSECOLS(_xlfn._xlws.FILTER(Dataset!$B$3:$H$1000,(Dataset!$C$3:$C$1000=$C$8)*(Dataset!$B$3:$B$1000&gt;=$G$17)*(Dataset!$B$3:$B$1000&lt;=$I$17)*(Dataset!$D$3:$D$1000&gt;=L$14)*(Dataset!$D$3:$D$1000&lt;=L$15)),3))</f>
        <v>4258.04</v>
      </c>
      <c r="AA12" s="20" t="s">
        <v>20</v>
      </c>
      <c r="AB12" s="32" t="s">
        <v>30</v>
      </c>
      <c r="AC12" s="32" t="s">
        <v>31</v>
      </c>
      <c r="AL12" s="9" t="s">
        <v>39</v>
      </c>
      <c r="AM12" s="18">
        <v>2011</v>
      </c>
      <c r="AQ12" s="50" t="s">
        <v>17</v>
      </c>
      <c r="AR12" s="51" t="s">
        <v>15</v>
      </c>
      <c r="AS12" s="52">
        <f t="shared" si="0"/>
        <v>5</v>
      </c>
      <c r="AT12" s="52">
        <f t="shared" si="0"/>
        <v>15</v>
      </c>
      <c r="AU12" s="52">
        <f t="shared" si="0"/>
        <v>25</v>
      </c>
      <c r="AV12" s="53">
        <f t="shared" si="0"/>
        <v>300</v>
      </c>
      <c r="AW12" s="54">
        <f t="shared" si="0"/>
        <v>300</v>
      </c>
      <c r="AY12" s="98" t="s">
        <v>18</v>
      </c>
      <c r="AZ12" s="99">
        <f>AW19</f>
        <v>1009.76</v>
      </c>
      <c r="BA12" s="99">
        <f>AW31</f>
        <v>1935.0400000000002</v>
      </c>
    </row>
    <row r="13" spans="1:53" x14ac:dyDescent="0.3">
      <c r="B13" s="19" t="s">
        <v>17</v>
      </c>
      <c r="C13" s="19" t="s">
        <v>102</v>
      </c>
      <c r="D13" s="19" t="s">
        <v>103</v>
      </c>
      <c r="R13" s="90" t="s">
        <v>65</v>
      </c>
      <c r="S13" s="92" cm="1">
        <f t="array" ref="S13">SUM(_xlfn.CHOOSECOLS(_xlfn._xlws.FILTER(Dataset!$B$3:$H$1000,(Dataset!$C$3:$C$1000=$C$8)*(Dataset!$B$3:$B$1000&gt;=$G$17)*(Dataset!$B$3:$B$1000&lt;=$I$17)*(Dataset!$D$3:$D$1000&gt;=H$14)*(Dataset!$D$3:$D$1000&lt;=H$15)),4))/1000</f>
        <v>1760.2575800000004</v>
      </c>
      <c r="T13" s="92" cm="1">
        <f t="array" ref="T13">SUM(_xlfn.CHOOSECOLS(_xlfn._xlws.FILTER(Dataset!$B$3:$H$1000,(Dataset!$C$3:$C$1000=$C$8)*(Dataset!$B$3:$B$1000&gt;=$G$17)*(Dataset!$B$3:$B$1000&lt;=$I$17)*(Dataset!$D$3:$D$1000&gt;=I$14)*(Dataset!$D$3:$D$1000&lt;=I$15)),4))/1000</f>
        <v>1057.5322300000003</v>
      </c>
      <c r="U13" s="92" cm="1">
        <f t="array" ref="U13">SUM(_xlfn.CHOOSECOLS(_xlfn._xlws.FILTER(Dataset!$B$3:$H$1000,(Dataset!$C$3:$C$1000=$C$8)*(Dataset!$B$3:$B$1000&gt;=$G$17)*(Dataset!$B$3:$B$1000&lt;=$I$17)*(Dataset!$D$3:$D$1000&gt;=J$14)*(Dataset!$D$3:$D$1000&lt;=J$15)),4))/1000</f>
        <v>988.58206999999993</v>
      </c>
      <c r="V13" s="92" cm="1">
        <f t="array" ref="V13">SUM(_xlfn.CHOOSECOLS(_xlfn._xlws.FILTER(Dataset!$B$3:$H$1000,(Dataset!$C$3:$C$1000=$C$8)*(Dataset!$B$3:$B$1000&gt;=$G$17)*(Dataset!$B$3:$B$1000&lt;=$I$17)*(Dataset!$D$3:$D$1000&gt;=K$14)*(Dataset!$D$3:$D$1000&lt;=K$15)),4))/1000</f>
        <v>2707.7762099999995</v>
      </c>
      <c r="W13" s="92" cm="1">
        <f t="array" ref="W13">SUM(_xlfn.CHOOSECOLS(_xlfn._xlws.FILTER(Dataset!$B$3:$H$1000,(Dataset!$C$3:$C$1000=$C$8)*(Dataset!$B$3:$B$1000&gt;=$G$17)*(Dataset!$B$3:$B$1000&lt;=$I$17)*(Dataset!$D$3:$D$1000&gt;=L$14)*(Dataset!$D$3:$D$1000&lt;=L$15)),4))/1000</f>
        <v>6514.1480899999997</v>
      </c>
      <c r="AA13" s="19" t="s">
        <v>25</v>
      </c>
      <c r="AB13" s="38">
        <f>ROUND(W16,0)</f>
        <v>1801</v>
      </c>
      <c r="AC13" s="33">
        <v>690</v>
      </c>
      <c r="AE13" s="13" t="s">
        <v>60</v>
      </c>
      <c r="AF13" s="19" t="s">
        <v>25</v>
      </c>
      <c r="AG13" s="11"/>
      <c r="AM13" s="18"/>
      <c r="AY13" s="98" t="s">
        <v>77</v>
      </c>
      <c r="AZ13" s="99">
        <f>AW22</f>
        <v>2595.1988993753735</v>
      </c>
      <c r="BA13" s="99">
        <f>AW34</f>
        <v>3101.6999381847718</v>
      </c>
    </row>
    <row r="14" spans="1:53" x14ac:dyDescent="0.3">
      <c r="B14" s="16" cm="1">
        <f t="array" ref="B14:D209">_xlfn.CHOOSECOLS(_xlfn._xlws.SORT(_xlfn._xlws.FILTER(Dataset!$B$3:$H$1000,Dataset!$C$3:$C$1000=C8),7,1),3,6,7)</f>
        <v>50</v>
      </c>
      <c r="C14" s="23">
        <v>10.280200000000001</v>
      </c>
      <c r="D14" s="39">
        <v>14.611003921420995</v>
      </c>
      <c r="F14" s="45" t="s">
        <v>16</v>
      </c>
      <c r="G14" s="46" t="s">
        <v>14</v>
      </c>
      <c r="H14" s="47">
        <v>0</v>
      </c>
      <c r="I14" s="47">
        <v>5.0999999999999996</v>
      </c>
      <c r="J14" s="47">
        <v>15.1</v>
      </c>
      <c r="K14" s="48">
        <v>25.1</v>
      </c>
      <c r="L14" s="49">
        <f>H14</f>
        <v>0</v>
      </c>
      <c r="R14" s="90" t="s">
        <v>67</v>
      </c>
      <c r="S14" s="92" cm="1">
        <f t="array" ref="S14">SUM(_xlfn.CHOOSECOLS(_xlfn._xlws.FILTER(Dataset!$B$3:$H$1000,(Dataset!$C$3:$C$1000=$C$8)*(Dataset!$B$3:$B$1000&gt;=$G$17)*(Dataset!$B$3:$B$1000&lt;=$I$17)*(Dataset!$D$3:$D$1000&gt;=H$14)*(Dataset!$D$3:$D$1000&lt;=H$15)),5))/1000</f>
        <v>3273.9315319352449</v>
      </c>
      <c r="T14" s="92" cm="1">
        <f t="array" ref="T14">SUM(_xlfn.CHOOSECOLS(_xlfn._xlws.FILTER(Dataset!$B$3:$H$1000,(Dataset!$C$3:$C$1000=$C$8)*(Dataset!$B$3:$B$1000&gt;=$G$17)*(Dataset!$B$3:$B$1000&lt;=$I$17)*(Dataset!$D$3:$D$1000&gt;=I$14)*(Dataset!$D$3:$D$1000&lt;=I$15)),5))/1000</f>
        <v>1997.4115479165093</v>
      </c>
      <c r="U14" s="92" cm="1">
        <f t="array" ref="U14">SUM(_xlfn.CHOOSECOLS(_xlfn._xlws.FILTER(Dataset!$B$3:$H$1000,(Dataset!$C$3:$C$1000=$C$8)*(Dataset!$B$3:$B$1000&gt;=$G$17)*(Dataset!$B$3:$B$1000&lt;=$I$17)*(Dataset!$D$3:$D$1000&gt;=J$14)*(Dataset!$D$3:$D$1000&lt;=J$15)),5))/1000</f>
        <v>1776.1069940033992</v>
      </c>
      <c r="V14" s="92" cm="1">
        <f t="array" ref="V14">SUM(_xlfn.CHOOSECOLS(_xlfn._xlws.FILTER(Dataset!$B$3:$H$1000,(Dataset!$C$3:$C$1000=$C$8)*(Dataset!$B$3:$B$1000&gt;=$G$17)*(Dataset!$B$3:$B$1000&lt;=$I$17)*(Dataset!$D$3:$D$1000&gt;=K$14)*(Dataset!$D$3:$D$1000&lt;=K$15)),5))/1000</f>
        <v>4827.1445045836626</v>
      </c>
      <c r="W14" s="92" cm="1">
        <f t="array" ref="W14">SUM(_xlfn.CHOOSECOLS(_xlfn._xlws.FILTER(Dataset!$B$3:$H$1000,(Dataset!$C$3:$C$1000=$C$8)*(Dataset!$B$3:$B$1000&gt;=$G$17)*(Dataset!$B$3:$B$1000&lt;=$I$17)*(Dataset!$D$3:$D$1000&gt;=L$14)*(Dataset!$D$3:$D$1000&lt;=L$15)),5))/1000</f>
        <v>11874.594578438817</v>
      </c>
      <c r="AA14" s="86">
        <f t="shared" ref="AA14:AA77" si="1">B14*D14</f>
        <v>730.55019607104975</v>
      </c>
      <c r="AB14" s="86">
        <f t="shared" ref="AB14:AB77" si="2">MIN(AA14,B14*ROUND($AB$13,0))</f>
        <v>730.55019607104975</v>
      </c>
      <c r="AC14" s="86">
        <f t="shared" ref="AC14:AC77" si="3">MIN(AA14,B14*ROUND($AC$13,0))</f>
        <v>730.55019607104975</v>
      </c>
      <c r="AE14" s="9" t="s">
        <v>20</v>
      </c>
      <c r="AF14" s="30">
        <f>SUM(AA14:AA1006)</f>
        <v>11874594.57843882</v>
      </c>
      <c r="AG14" s="25">
        <f>AF14/$AF$14</f>
        <v>1</v>
      </c>
      <c r="AL14" s="9" t="str">
        <f>"MIL, " &amp; AM12 &amp; "'$"</f>
        <v>MIL, 2011'$</v>
      </c>
      <c r="AM14" s="21">
        <f>(5545+285*5)/5</f>
        <v>1394</v>
      </c>
      <c r="AQ14" s="11"/>
      <c r="AR14" s="11"/>
      <c r="AS14" s="11"/>
      <c r="AT14" s="11"/>
      <c r="AU14" s="11"/>
      <c r="AV14" s="11"/>
      <c r="AW14" s="11"/>
      <c r="AY14" s="98" t="s">
        <v>78</v>
      </c>
      <c r="AZ14" s="99">
        <f>AW23</f>
        <v>1616.6503887582433</v>
      </c>
      <c r="BA14" s="99">
        <f>AW35</f>
        <v>2039.1270408311455</v>
      </c>
    </row>
    <row r="15" spans="1:53" x14ac:dyDescent="0.3">
      <c r="B15" s="16">
        <v>25</v>
      </c>
      <c r="C15" s="23">
        <v>37.606400000000001</v>
      </c>
      <c r="D15" s="39">
        <v>53.449082495527961</v>
      </c>
      <c r="F15" s="50" t="s">
        <v>17</v>
      </c>
      <c r="G15" s="51" t="s">
        <v>15</v>
      </c>
      <c r="H15" s="52">
        <v>5</v>
      </c>
      <c r="I15" s="52">
        <v>15</v>
      </c>
      <c r="J15" s="52">
        <v>25</v>
      </c>
      <c r="K15" s="53">
        <v>300</v>
      </c>
      <c r="L15" s="54">
        <f>K15</f>
        <v>300</v>
      </c>
      <c r="R15" s="90" t="s">
        <v>68</v>
      </c>
      <c r="S15" s="92">
        <f>S14*1000/S12</f>
        <v>7040.7129719037521</v>
      </c>
      <c r="T15" s="92">
        <f t="shared" ref="T15:W15" si="4">T14*1000/T12</f>
        <v>5166.4766765383965</v>
      </c>
      <c r="U15" s="92">
        <f t="shared" si="4"/>
        <v>2698.6355602877752</v>
      </c>
      <c r="V15" s="92">
        <f t="shared" si="4"/>
        <v>1756.4238376670728</v>
      </c>
      <c r="W15" s="92">
        <f t="shared" si="4"/>
        <v>2788.7466013562148</v>
      </c>
      <c r="AA15" s="86">
        <f t="shared" si="1"/>
        <v>1336.2270623881991</v>
      </c>
      <c r="AB15" s="86">
        <f t="shared" si="2"/>
        <v>1336.2270623881991</v>
      </c>
      <c r="AC15" s="86">
        <f t="shared" si="3"/>
        <v>1336.2270623881991</v>
      </c>
      <c r="AE15" s="9" t="str">
        <f>"Company Investment (proposed " &amp; TEXT(AB13,"#,##0") &amp; "$/kW)"</f>
        <v>Company Investment (proposed 1,801$/kW)</v>
      </c>
      <c r="AF15" s="30">
        <f>SUM(AB14:AB1006)</f>
        <v>5822773.4184539542</v>
      </c>
      <c r="AG15" s="25">
        <f t="shared" ref="AG15:AG16" si="5">AF15/$AF$14</f>
        <v>0.49035555529841823</v>
      </c>
      <c r="AL15" s="9" t="s">
        <v>41</v>
      </c>
      <c r="AM15" s="24">
        <f>Dataset!K2</f>
        <v>2025</v>
      </c>
      <c r="AQ15" s="44" t="s">
        <v>33</v>
      </c>
      <c r="AR15" s="60">
        <v>2021</v>
      </c>
      <c r="AS15" s="44" t="s">
        <v>6</v>
      </c>
      <c r="AT15" s="61">
        <v>2023</v>
      </c>
      <c r="AU15" s="62" t="str">
        <f>AT15-AR15+1&amp;" years"</f>
        <v>3 years</v>
      </c>
      <c r="AV15" s="11"/>
      <c r="AW15" s="11"/>
      <c r="AX15" s="67"/>
      <c r="AY15" s="67"/>
      <c r="AZ15" s="67"/>
      <c r="BA15" s="67"/>
    </row>
    <row r="16" spans="1:53" x14ac:dyDescent="0.3">
      <c r="B16" s="16">
        <v>50</v>
      </c>
      <c r="C16" s="23">
        <v>59.596800000000002</v>
      </c>
      <c r="D16" s="39">
        <v>84.703515350298915</v>
      </c>
      <c r="R16" s="91" t="s">
        <v>69</v>
      </c>
      <c r="S16" s="92" cm="1">
        <f t="array" ref="S16">MEDIAN(_xlfn.CHOOSECOLS(_xlfn._xlws.FILTER(Dataset!$B$3:$H$1000,(Dataset!$C$3:$C$1000=$C$8)*(Dataset!$B$3:$B$1000&gt;=$G17)*(Dataset!$B$3:$B$1000&lt;=$I17)*(Dataset!$D$3:$D$1000&gt;=H$14)*(Dataset!$D$3:$D$1000&lt;=H$15)),7))</f>
        <v>3190.06349127575</v>
      </c>
      <c r="T16" s="92" cm="1">
        <f t="array" ref="T16">MEDIAN(_xlfn.CHOOSECOLS(_xlfn._xlws.FILTER(Dataset!$B$3:$H$1000,(Dataset!$C$3:$C$1000=$C$8)*(Dataset!$B$3:$B$1000&gt;=$G17)*(Dataset!$B$3:$B$1000&lt;=$I17)*(Dataset!$D$3:$D$1000&gt;=I$14)*(Dataset!$D$3:$D$1000&lt;=I$15)),7))</f>
        <v>2624.6303213499441</v>
      </c>
      <c r="U16" s="92" cm="1">
        <f t="array" ref="U16">MEDIAN(_xlfn.CHOOSECOLS(_xlfn._xlws.FILTER(Dataset!$B$3:$H$1000,(Dataset!$C$3:$C$1000=$C$8)*(Dataset!$B$3:$B$1000&gt;=$G17)*(Dataset!$B$3:$B$1000&lt;=$I17)*(Dataset!$D$3:$D$1000&gt;=J$14)*(Dataset!$D$3:$D$1000&lt;=J$15)),7))</f>
        <v>2206.1915166794315</v>
      </c>
      <c r="V16" s="92" cm="1">
        <f t="array" ref="V16">MEDIAN(_xlfn.CHOOSECOLS(_xlfn._xlws.FILTER(Dataset!$B$3:$H$1000,(Dataset!$C$3:$C$1000=$C$8)*(Dataset!$B$3:$B$1000&gt;=$G17)*(Dataset!$B$3:$B$1000&lt;=$I17)*(Dataset!$D$3:$D$1000&gt;=K$14)*(Dataset!$D$3:$D$1000&lt;=K$15)),7))</f>
        <v>1353.7857882395811</v>
      </c>
      <c r="W16" s="66">
        <f>SUMPRODUCT(S12:V12,S16:V16)/W12</f>
        <v>1801.4568216329506</v>
      </c>
      <c r="AA16" s="86">
        <f t="shared" si="1"/>
        <v>4235.1757675149456</v>
      </c>
      <c r="AB16" s="86">
        <f t="shared" si="2"/>
        <v>4235.1757675149456</v>
      </c>
      <c r="AC16" s="86">
        <f t="shared" si="3"/>
        <v>4235.1757675149456</v>
      </c>
      <c r="AE16" s="9" t="str">
        <f>"Company Investment (approved " &amp; TEXT(AC13,"#,##0") &amp; "$/kW)"</f>
        <v>Company Investment (approved 690$/kW)</v>
      </c>
      <c r="AF16" s="30">
        <f>SUM(AC14:AC1006)</f>
        <v>2794748.8835484362</v>
      </c>
      <c r="AG16" s="25">
        <f t="shared" si="5"/>
        <v>0.23535530961393616</v>
      </c>
      <c r="AL16" s="9" t="str">
        <f>"MIL, " &amp; AM15 &amp; "'$"</f>
        <v>MIL, 2025'$</v>
      </c>
      <c r="AM16" s="26">
        <f>AM14*_xlfn.XLOOKUP(AM15,Dataset!$N$12:$N$26,Dataset!$O$12:$O$26,0,0)/_xlfn.XLOOKUP(AM12,Dataset!$N$12:$N$26,Dataset!$O$12:$O$26,0,0)</f>
        <v>3298.4325808992126</v>
      </c>
      <c r="AQ16" s="16"/>
      <c r="AR16" s="16"/>
      <c r="AX16" s="68"/>
      <c r="AY16" s="68"/>
      <c r="AZ16" s="68"/>
      <c r="BA16" s="68"/>
    </row>
    <row r="17" spans="2:53" x14ac:dyDescent="0.3">
      <c r="B17" s="16">
        <v>50</v>
      </c>
      <c r="C17" s="23">
        <v>76.464399999999998</v>
      </c>
      <c r="D17" s="39">
        <v>108.67703432317499</v>
      </c>
      <c r="F17" s="16" t="s">
        <v>54</v>
      </c>
      <c r="G17" s="55">
        <v>2014</v>
      </c>
      <c r="H17" s="16" t="s">
        <v>6</v>
      </c>
      <c r="I17" s="56">
        <v>2023</v>
      </c>
      <c r="J17" s="57" t="str">
        <f>"(" &amp; I17-G17+1 &amp; " years)"</f>
        <v>(10 years)</v>
      </c>
      <c r="AA17" s="86">
        <f t="shared" si="1"/>
        <v>5433.8517161587497</v>
      </c>
      <c r="AB17" s="86">
        <f t="shared" si="2"/>
        <v>5433.8517161587497</v>
      </c>
      <c r="AC17" s="86">
        <f t="shared" si="3"/>
        <v>5433.8517161587497</v>
      </c>
      <c r="AL17" s="12"/>
      <c r="AQ17" s="16"/>
      <c r="AR17" s="16"/>
    </row>
    <row r="18" spans="2:53" x14ac:dyDescent="0.3">
      <c r="B18" s="16">
        <v>22</v>
      </c>
      <c r="C18" s="23">
        <v>119.88000000000001</v>
      </c>
      <c r="D18" s="39">
        <v>228.68218132872846</v>
      </c>
      <c r="F18" s="16"/>
      <c r="G18" s="16"/>
      <c r="AA18" s="86">
        <f t="shared" si="1"/>
        <v>5031.0079892320264</v>
      </c>
      <c r="AB18" s="86">
        <f t="shared" si="2"/>
        <v>5031.0079892320264</v>
      </c>
      <c r="AC18" s="86">
        <f t="shared" si="3"/>
        <v>5031.0079892320264</v>
      </c>
      <c r="AQ18" s="11" t="s">
        <v>16</v>
      </c>
      <c r="AR18" s="63" t="s">
        <v>17</v>
      </c>
      <c r="AS18" s="58" t="str">
        <f>S11</f>
        <v>0.0-5.0</v>
      </c>
      <c r="AT18" s="58" t="str">
        <f>T11</f>
        <v>5.1-15.0</v>
      </c>
      <c r="AU18" s="58" t="str">
        <f>U11</f>
        <v>15.1-25.0</v>
      </c>
      <c r="AV18" s="58" t="str">
        <f>V11</f>
        <v>25.1-300</v>
      </c>
      <c r="AW18" s="44" t="s">
        <v>33</v>
      </c>
    </row>
    <row r="19" spans="2:53" x14ac:dyDescent="0.3">
      <c r="B19" s="16">
        <v>15</v>
      </c>
      <c r="C19" s="23">
        <v>215.43266666666665</v>
      </c>
      <c r="D19" s="39">
        <v>306.18932875516509</v>
      </c>
      <c r="F19" s="16"/>
      <c r="G19" s="16"/>
      <c r="R19" s="16"/>
      <c r="AA19" s="86">
        <f t="shared" si="1"/>
        <v>4592.8399313274767</v>
      </c>
      <c r="AB19" s="86">
        <f t="shared" si="2"/>
        <v>4592.8399313274767</v>
      </c>
      <c r="AC19" s="86">
        <f t="shared" si="3"/>
        <v>4592.8399313274767</v>
      </c>
      <c r="AQ19" s="9" t="s">
        <v>18</v>
      </c>
      <c r="AR19" s="64" t="s">
        <v>17</v>
      </c>
      <c r="AS19" s="17" cm="1">
        <f t="array" ref="AS19">SUM(_xlfn.CHOOSECOLS(_xlfn._xlws.FILTER(Dataset!$B$3:$H$1000,(Dataset!$C$3:$C$1000=$C$8)*(Dataset!$B$3:$B$1000&gt;=$AR15)*(Dataset!$B$3:$B$1000&lt;=$AT15)*(Dataset!$D$3:$D$1000&gt;=AS$11)*(Dataset!$D$3:$D$1000&lt;=AS$12)),3))</f>
        <v>75</v>
      </c>
      <c r="AT19" s="17" cm="1">
        <f t="array" ref="AT19">SUM(_xlfn.CHOOSECOLS(_xlfn._xlws.FILTER(Dataset!$B$3:$H$1000,(Dataset!$C$3:$C$1000=$C$8)*(Dataset!$B$3:$B$1000&gt;=$AR15)*(Dataset!$B$3:$B$1000&lt;=$AT15)*(Dataset!$D$3:$D$1000&gt;=AT$11)*(Dataset!$D$3:$D$1000&lt;=AT$12)),3))</f>
        <v>66.759999999999991</v>
      </c>
      <c r="AU19" s="17" cm="1">
        <f t="array" ref="AU19">SUM(_xlfn.CHOOSECOLS(_xlfn._xlws.FILTER(Dataset!$B$3:$H$1000,(Dataset!$C$3:$C$1000=$C$8)*(Dataset!$B$3:$B$1000&gt;=$AR15)*(Dataset!$B$3:$B$1000&lt;=$AT15)*(Dataset!$D$3:$D$1000&gt;=AU$11)*(Dataset!$D$3:$D$1000&lt;=AU$12)),3))</f>
        <v>180</v>
      </c>
      <c r="AV19" s="17" cm="1">
        <f t="array" ref="AV19">SUM(_xlfn.CHOOSECOLS(_xlfn._xlws.FILTER(Dataset!$B$3:$H$1000,(Dataset!$C$3:$C$1000=$C$8)*(Dataset!$B$3:$B$1000&gt;=$AR15)*(Dataset!$B$3:$B$1000&lt;=$AT15)*(Dataset!$D$3:$D$1000&gt;=AV$11)*(Dataset!$D$3:$D$1000&lt;=AV$12)),3))</f>
        <v>688</v>
      </c>
      <c r="AW19" s="17" cm="1">
        <f t="array" ref="AW19">SUM(_xlfn.CHOOSECOLS(_xlfn._xlws.FILTER(Dataset!$B$3:$H$1000,(Dataset!$C$3:$C$1000=$C$8)*(Dataset!$B$3:$B$1000&gt;=$AR15)*(Dataset!$B$3:$B$1000&lt;=$AT15)*(Dataset!$D$3:$D$1000&gt;=AW$11)*(Dataset!$D$3:$D$1000&lt;=AW$12)),3))</f>
        <v>1009.76</v>
      </c>
    </row>
    <row r="20" spans="2:53" x14ac:dyDescent="0.3">
      <c r="B20" s="16">
        <v>5</v>
      </c>
      <c r="C20" s="23">
        <v>228.88800000000001</v>
      </c>
      <c r="D20" s="39">
        <v>488.22004479303803</v>
      </c>
      <c r="F20" s="13" t="s">
        <v>71</v>
      </c>
      <c r="G20" s="11"/>
      <c r="H20" s="11"/>
      <c r="I20" s="11"/>
      <c r="K20" s="13" t="s">
        <v>72</v>
      </c>
      <c r="L20" s="11"/>
      <c r="M20" s="11"/>
      <c r="N20" s="11"/>
      <c r="R20" s="16"/>
      <c r="AA20" s="86">
        <f t="shared" si="1"/>
        <v>2441.1002239651903</v>
      </c>
      <c r="AB20" s="86">
        <f t="shared" si="2"/>
        <v>2441.1002239651903</v>
      </c>
      <c r="AC20" s="86">
        <f t="shared" si="3"/>
        <v>2441.1002239651903</v>
      </c>
      <c r="AQ20" s="15" t="s">
        <v>43</v>
      </c>
      <c r="AR20" s="64" t="s">
        <v>48</v>
      </c>
      <c r="AS20" s="17" cm="1">
        <f t="array" ref="AS20">SUM(_xlfn.CHOOSECOLS(_xlfn._xlws.FILTER(Dataset!$B$3:$H$1000,(Dataset!$C$3:$C$1000=$C$8)*(Dataset!$B$3:$B$1000&gt;=$AR15)*(Dataset!$B$3:$B$1000&lt;=$AT15)*(Dataset!$D$3:$D$1000&gt;=AS$11)*(Dataset!$D$3:$D$1000&lt;=AS$12)),4))/1000</f>
        <v>376.18836999999991</v>
      </c>
      <c r="AT20" s="17" cm="1">
        <f t="array" ref="AT20">SUM(_xlfn.CHOOSECOLS(_xlfn._xlws.FILTER(Dataset!$B$3:$H$1000,(Dataset!$C$3:$C$1000=$C$8)*(Dataset!$B$3:$B$1000&gt;=$AR15)*(Dataset!$B$3:$B$1000&lt;=$AT15)*(Dataset!$D$3:$D$1000&gt;=AT$11)*(Dataset!$D$3:$D$1000&lt;=AT$12)),4))/1000</f>
        <v>88.708250000000007</v>
      </c>
      <c r="AU20" s="17" cm="1">
        <f t="array" ref="AU20">SUM(_xlfn.CHOOSECOLS(_xlfn._xlws.FILTER(Dataset!$B$3:$H$1000,(Dataset!$C$3:$C$1000=$C$8)*(Dataset!$B$3:$B$1000&gt;=$AR15)*(Dataset!$B$3:$B$1000&lt;=$AT15)*(Dataset!$D$3:$D$1000&gt;=AU$11)*(Dataset!$D$3:$D$1000&lt;=AU$12)),4))/1000</f>
        <v>398.76407999999992</v>
      </c>
      <c r="AV20" s="17" cm="1">
        <f t="array" ref="AV20">SUM(_xlfn.CHOOSECOLS(_xlfn._xlws.FILTER(Dataset!$B$3:$H$1000,(Dataset!$C$3:$C$1000=$C$8)*(Dataset!$B$3:$B$1000&gt;=$AR15)*(Dataset!$B$3:$B$1000&lt;=$AT15)*(Dataset!$D$3:$D$1000&gt;=AV$11)*(Dataset!$D$3:$D$1000&lt;=AV$12)),4))/1000</f>
        <v>870.03178000000003</v>
      </c>
      <c r="AW20" s="17" cm="1">
        <f t="array" ref="AW20">SUM(_xlfn.CHOOSECOLS(_xlfn._xlws.FILTER(Dataset!$B$3:$H$1000,(Dataset!$C$3:$C$1000=$C$8)*(Dataset!$B$3:$B$1000&gt;=$AR15)*(Dataset!$B$3:$B$1000&lt;=$AT15)*(Dataset!$D$3:$D$1000&gt;=AW$11)*(Dataset!$D$3:$D$1000&lt;=AW$12)),4))/1000</f>
        <v>1733.6924799999995</v>
      </c>
    </row>
    <row r="21" spans="2:53" x14ac:dyDescent="0.3">
      <c r="B21" s="16">
        <v>55</v>
      </c>
      <c r="C21" s="23">
        <v>299.18</v>
      </c>
      <c r="D21" s="39">
        <v>595.30439237515088</v>
      </c>
      <c r="R21" s="16"/>
      <c r="S21" s="16"/>
      <c r="T21" s="16"/>
      <c r="U21" s="16"/>
      <c r="V21" s="16"/>
      <c r="W21" s="16"/>
      <c r="AA21" s="86">
        <f t="shared" si="1"/>
        <v>32741.741580633297</v>
      </c>
      <c r="AB21" s="86">
        <f t="shared" si="2"/>
        <v>32741.741580633297</v>
      </c>
      <c r="AC21" s="86">
        <f t="shared" si="3"/>
        <v>32741.741580633297</v>
      </c>
      <c r="AE21" s="115" t="s">
        <v>87</v>
      </c>
      <c r="AL21" s="93" t="s">
        <v>42</v>
      </c>
      <c r="AM21" s="94"/>
      <c r="AQ21" s="15" t="s">
        <v>44</v>
      </c>
      <c r="AR21" s="64" t="s">
        <v>47</v>
      </c>
      <c r="AS21" s="17" cm="1">
        <f t="array" ref="AS21">SUM(_xlfn.CHOOSECOLS(_xlfn._xlws.FILTER(Dataset!$B$3:$H$1000,(Dataset!$C$3:$C$1000=$C$8)*(Dataset!$B$3:$B$1000&gt;=$AR15)*(Dataset!$B$3:$B$1000&lt;=$AT15)*(Dataset!$D$3:$D$1000&gt;=AS$11)*(Dataset!$D$3:$D$1000&lt;=AS$12)),5))/1000</f>
        <v>615.22214402043028</v>
      </c>
      <c r="AT21" s="17" cm="1">
        <f t="array" ref="AT21">SUM(_xlfn.CHOOSECOLS(_xlfn._xlws.FILTER(Dataset!$B$3:$H$1000,(Dataset!$C$3:$C$1000=$C$8)*(Dataset!$B$3:$B$1000&gt;=$AR15)*(Dataset!$B$3:$B$1000&lt;=$AT15)*(Dataset!$D$3:$D$1000&gt;=AT$11)*(Dataset!$D$3:$D$1000&lt;=AT$12)),5))/1000</f>
        <v>140.07208188270778</v>
      </c>
      <c r="AU21" s="17" cm="1">
        <f t="array" ref="AU21">SUM(_xlfn.CHOOSECOLS(_xlfn._xlws.FILTER(Dataset!$B$3:$H$1000,(Dataset!$C$3:$C$1000=$C$8)*(Dataset!$B$3:$B$1000&gt;=$AR15)*(Dataset!$B$3:$B$1000&lt;=$AT15)*(Dataset!$D$3:$D$1000&gt;=AU$11)*(Dataset!$D$3:$D$1000&lt;=AU$12)),5))/1000</f>
        <v>591.72363604627276</v>
      </c>
      <c r="AV21" s="17" cm="1">
        <f t="array" ref="AV21">SUM(_xlfn.CHOOSECOLS(_xlfn._xlws.FILTER(Dataset!$B$3:$H$1000,(Dataset!$C$3:$C$1000=$C$8)*(Dataset!$B$3:$B$1000&gt;=$AR15)*(Dataset!$B$3:$B$1000&lt;=$AT15)*(Dataset!$D$3:$D$1000&gt;=AV$11)*(Dataset!$D$3:$D$1000&lt;=AV$12)),5))/1000</f>
        <v>1273.5101786838666</v>
      </c>
      <c r="AW21" s="17" cm="1">
        <f t="array" ref="AW21">SUM(_xlfn.CHOOSECOLS(_xlfn._xlws.FILTER(Dataset!$B$3:$H$1000,(Dataset!$C$3:$C$1000=$C$8)*(Dataset!$B$3:$B$1000&gt;=$AR15)*(Dataset!$B$3:$B$1000&lt;=$AT15)*(Dataset!$D$3:$D$1000&gt;=AW$11)*(Dataset!$D$3:$D$1000&lt;=AW$12)),5))/1000</f>
        <v>2620.5280406332772</v>
      </c>
    </row>
    <row r="22" spans="2:53" x14ac:dyDescent="0.3">
      <c r="B22" s="16">
        <v>50</v>
      </c>
      <c r="C22" s="23">
        <v>368.58800000000002</v>
      </c>
      <c r="D22" s="39">
        <v>613.56294792058191</v>
      </c>
      <c r="F22" s="58" t="str">
        <f>TEXT(H14,"0.0") &amp; "-" &amp; TEXT(H15,"0.0")</f>
        <v>0.0-5.0</v>
      </c>
      <c r="G22" s="58" t="str">
        <f>TEXT(I14,"0.0") &amp; "-" &amp; TEXT(I15,"0.0")</f>
        <v>5.1-15.0</v>
      </c>
      <c r="H22" s="58" t="str">
        <f>TEXT(J14,"0.0") &amp; "-" &amp; TEXT(J15,"0.0")</f>
        <v>15.1-25.0</v>
      </c>
      <c r="I22" s="58" t="str">
        <f>TEXT(K14,"0.0") &amp; "-" &amp; TEXT(K15,"0")</f>
        <v>25.1-300</v>
      </c>
      <c r="K22" s="58" t="str">
        <f>F22</f>
        <v>0.0-5.0</v>
      </c>
      <c r="L22" s="58" t="str">
        <f t="shared" ref="L22:N22" si="6">G22</f>
        <v>5.1-15.0</v>
      </c>
      <c r="M22" s="58" t="str">
        <f t="shared" si="6"/>
        <v>15.1-25.0</v>
      </c>
      <c r="N22" s="58" t="str">
        <f t="shared" si="6"/>
        <v>25.1-300</v>
      </c>
      <c r="R22" s="16"/>
      <c r="S22" s="16"/>
      <c r="T22" s="16"/>
      <c r="U22" s="16"/>
      <c r="V22" s="16"/>
      <c r="W22" s="16"/>
      <c r="AA22" s="86">
        <f t="shared" si="1"/>
        <v>30678.147396029097</v>
      </c>
      <c r="AB22" s="86">
        <f t="shared" si="2"/>
        <v>30678.147396029097</v>
      </c>
      <c r="AC22" s="86">
        <f t="shared" si="3"/>
        <v>30678.147396029097</v>
      </c>
      <c r="AL22" s="95" t="str">
        <f>"(" &amp; AM12 &amp; "$/kW)"</f>
        <v>(2011$/kW)</v>
      </c>
      <c r="AM22" s="95" t="str">
        <f>"(inflated, " &amp; AM15 &amp; "$/kW)"</f>
        <v>(inflated, 2025$/kW)</v>
      </c>
      <c r="AN22" s="20"/>
      <c r="AQ22" s="9" t="s">
        <v>45</v>
      </c>
      <c r="AR22" s="64" t="s">
        <v>52</v>
      </c>
      <c r="AS22" s="17">
        <f t="shared" ref="AS22:AV22" si="7">AS21*1000/AS19</f>
        <v>8202.9619202724043</v>
      </c>
      <c r="AT22" s="17">
        <f t="shared" si="7"/>
        <v>2098.1438268829806</v>
      </c>
      <c r="AU22" s="17">
        <f t="shared" si="7"/>
        <v>3287.3535335904039</v>
      </c>
      <c r="AV22" s="17">
        <f t="shared" si="7"/>
        <v>1851.0322364591084</v>
      </c>
      <c r="AW22" s="17">
        <f t="shared" ref="AW22" si="8">AW21*1000/AW19</f>
        <v>2595.1988993753735</v>
      </c>
      <c r="AX22" s="16"/>
      <c r="AY22" s="16"/>
      <c r="AZ22" s="16"/>
      <c r="BA22" s="16"/>
    </row>
    <row r="23" spans="2:53" x14ac:dyDescent="0.3">
      <c r="B23" s="16">
        <v>50</v>
      </c>
      <c r="C23" s="23">
        <v>369.25540000000001</v>
      </c>
      <c r="D23" s="39">
        <v>614.6739225357137</v>
      </c>
      <c r="F23" s="59" cm="1">
        <f t="array" ref="F23:F115">_xlfn.CHOOSECOLS(_xlfn._xlws.FILTER(Dataset!$B$3:$H$1000,(Dataset!$C$3:$C$1000=$C$8)*(Dataset!$B$3:$B$1000&gt;=$G17)*(Dataset!$B$3:$B$1000&lt;=$I17)*(Dataset!$D$3:$D$1000&gt;=H$14)*(Dataset!$D$3:$D$1000&lt;=H$15)),3)</f>
        <v>5</v>
      </c>
      <c r="G23" s="59" cm="1">
        <f t="array" ref="G23:G58">_xlfn.CHOOSECOLS(_xlfn._xlws.FILTER(Dataset!$B$3:$H$1000,(Dataset!$C$3:$C$1000=$C$8)*(Dataset!$B$3:$B$1000&gt;=$G17)*(Dataset!$B$3:$B$1000&lt;=$I17)*(Dataset!$D$3:$D$1000&gt;=I$14)*(Dataset!$D$3:$D$1000&lt;=I$15)),3)</f>
        <v>7</v>
      </c>
      <c r="H23" s="59" cm="1">
        <f t="array" ref="H23:H52">_xlfn.CHOOSECOLS(_xlfn._xlws.FILTER(Dataset!$B$3:$H$1000,(Dataset!$C$3:$C$1000=$C$8)*(Dataset!$B$3:$B$1000&gt;=$G17)*(Dataset!$B$3:$B$1000&lt;=$I17)*(Dataset!$D$3:$D$1000&gt;=J$14)*(Dataset!$D$3:$D$1000&lt;=J$15)),3)</f>
        <v>20</v>
      </c>
      <c r="I23" s="59" cm="1">
        <f t="array" ref="I23:I59">_xlfn.CHOOSECOLS(_xlfn._xlws.FILTER(Dataset!$B$3:$H$1000,(Dataset!$C$3:$C$1000=$C$8)*(Dataset!$B$3:$B$1000&gt;=$G17)*(Dataset!$B$3:$B$1000&lt;=$I17)*(Dataset!$D$3:$D$1000&gt;=K$14)*(Dataset!$D$3:$D$1000&lt;=K$15)),3)</f>
        <v>112</v>
      </c>
      <c r="K23" s="59" cm="1">
        <f t="array" ref="K23:K115">_xlfn.CHOOSECOLS(_xlfn._xlws.FILTER(Dataset!$B$3:$H$1000,(Dataset!$C$3:$C$1000=$C$8)*(Dataset!$B$3:$B$1000&gt;=$G17)*(Dataset!$B$3:$B$1000&lt;=$I17)*(Dataset!$D$3:$D$1000&gt;=H$14)*(Dataset!$D$3:$D$1000&lt;=H$15)),7)</f>
        <v>2995.6184383095247</v>
      </c>
      <c r="L23" s="59" cm="1">
        <f t="array" ref="L23:L58">_xlfn.CHOOSECOLS(_xlfn._xlws.FILTER(Dataset!$B$3:$H$1000,(Dataset!$C$3:$C$1000=$C$8)*(Dataset!$B$3:$B$1000&gt;=$G17)*(Dataset!$B$3:$B$1000&lt;=$I17)*(Dataset!$D$3:$D$1000&gt;=I$14)*(Dataset!$D$3:$D$1000&lt;=I$15)),7)</f>
        <v>1366.2041195640147</v>
      </c>
      <c r="M23" s="59" cm="1">
        <f t="array" ref="M23:M52">_xlfn.CHOOSECOLS(_xlfn._xlws.FILTER(Dataset!$B$3:$H$1000,(Dataset!$C$3:$C$1000=$C$8)*(Dataset!$B$3:$B$1000&gt;=$G17)*(Dataset!$B$3:$B$1000&lt;=$I17)*(Dataset!$D$3:$D$1000&gt;=J$14)*(Dataset!$D$3:$D$1000&lt;=J$15)),7)</f>
        <v>1746.1703274503784</v>
      </c>
      <c r="N23" s="59" cm="1">
        <f t="array" ref="N23:N59">_xlfn.CHOOSECOLS(_xlfn._xlws.FILTER(Dataset!$B$3:$H$1000,(Dataset!$C$3:$C$1000=$C$8)*(Dataset!$B$3:$B$1000&gt;=$G17)*(Dataset!$B$3:$B$1000&lt;=$I17)*(Dataset!$D$3:$D$1000&gt;=K$14)*(Dataset!$D$3:$D$1000&lt;=K$15)),7)</f>
        <v>1410.7580959625866</v>
      </c>
      <c r="R23" s="16"/>
      <c r="S23" s="16"/>
      <c r="T23" s="16"/>
      <c r="U23" s="16"/>
      <c r="V23" s="16"/>
      <c r="W23" s="16"/>
      <c r="AA23" s="86">
        <f t="shared" si="1"/>
        <v>30733.696126785686</v>
      </c>
      <c r="AB23" s="86">
        <f t="shared" si="2"/>
        <v>30733.696126785686</v>
      </c>
      <c r="AC23" s="86">
        <f t="shared" si="3"/>
        <v>30733.696126785686</v>
      </c>
      <c r="AL23" s="96">
        <f>AM14</f>
        <v>1394</v>
      </c>
      <c r="AM23" s="96">
        <f>AM16</f>
        <v>3298.4325808992126</v>
      </c>
      <c r="AN23" s="29"/>
      <c r="AQ23" s="9" t="s">
        <v>46</v>
      </c>
      <c r="AR23" s="64" t="s">
        <v>52</v>
      </c>
      <c r="AS23" s="17" cm="1">
        <f t="array" ref="AS23">MEDIAN(_xlfn.CHOOSECOLS(_xlfn._xlws.FILTER(Dataset!$B$3:$H$1000,(Dataset!$C$3:$C$1000=$C$8)*(Dataset!$B$3:$B$1000&gt;=$AR15)*(Dataset!$B$3:$B$1000&lt;=$AT15)*(Dataset!$D$3:$D$1000&gt;=AS$11)*(Dataset!$D$3:$D$1000&lt;=AS$12)),7))</f>
        <v>4165.1593575085999</v>
      </c>
      <c r="AT23" s="17" cm="1">
        <f t="array" ref="AT23">MEDIAN(_xlfn.CHOOSECOLS(_xlfn._xlws.FILTER(Dataset!$B$3:$H$1000,(Dataset!$C$3:$C$1000=$C$8)*(Dataset!$B$3:$B$1000&gt;=$AR15)*(Dataset!$B$3:$B$1000&lt;=$AT15)*(Dataset!$D$3:$D$1000&gt;=AT$11)*(Dataset!$D$3:$D$1000&lt;=AT$12)),7))</f>
        <v>2090.4533825744575</v>
      </c>
      <c r="AU23" s="17" cm="1">
        <f t="array" ref="AU23">MEDIAN(_xlfn.CHOOSECOLS(_xlfn._xlws.FILTER(Dataset!$B$3:$H$1000,(Dataset!$C$3:$C$1000=$C$8)*(Dataset!$B$3:$B$1000&gt;=$AR15)*(Dataset!$B$3:$B$1000&lt;=$AT15)*(Dataset!$D$3:$D$1000&gt;=AU$11)*(Dataset!$D$3:$D$1000&lt;=AU$12)),7))</f>
        <v>3553.0849293701649</v>
      </c>
      <c r="AV23" s="17" cm="1">
        <f t="array" ref="AV23">MEDIAN(_xlfn.CHOOSECOLS(_xlfn._xlws.FILTER(Dataset!$B$3:$H$1000,(Dataset!$C$3:$C$1000=$C$8)*(Dataset!$B$3:$B$1000&gt;=$AR15)*(Dataset!$B$3:$B$1000&lt;=$AT15)*(Dataset!$D$3:$D$1000&gt;=AV$11)*(Dataset!$D$3:$D$1000&lt;=AV$12)),7))</f>
        <v>786.23254306988122</v>
      </c>
      <c r="AW23" s="65">
        <f>SUMPRODUCT(AS19:AV19,AS23:AV23)/AW19</f>
        <v>1616.6503887582433</v>
      </c>
      <c r="AX23" s="17"/>
      <c r="AY23" s="17"/>
      <c r="AZ23" s="17"/>
      <c r="BA23" s="17"/>
    </row>
    <row r="24" spans="2:53" x14ac:dyDescent="0.3">
      <c r="B24" s="16">
        <v>30</v>
      </c>
      <c r="C24" s="23">
        <v>310.83466666666669</v>
      </c>
      <c r="D24" s="39">
        <v>618.49469339238124</v>
      </c>
      <c r="F24" s="59">
        <v>5</v>
      </c>
      <c r="G24" s="59">
        <v>7</v>
      </c>
      <c r="H24" s="59">
        <v>25</v>
      </c>
      <c r="I24" s="59">
        <v>142</v>
      </c>
      <c r="K24" s="17">
        <v>813.08150219608774</v>
      </c>
      <c r="L24" s="17">
        <v>1274.7346216648712</v>
      </c>
      <c r="M24" s="17">
        <v>5074.9723690455003</v>
      </c>
      <c r="N24" s="17">
        <v>1575.3792686842928</v>
      </c>
      <c r="R24" s="16"/>
      <c r="S24" s="16"/>
      <c r="T24" s="16"/>
      <c r="U24" s="16"/>
      <c r="V24" s="16"/>
      <c r="W24" s="16"/>
      <c r="AA24" s="86">
        <f t="shared" si="1"/>
        <v>18554.840801771436</v>
      </c>
      <c r="AB24" s="86">
        <f t="shared" si="2"/>
        <v>18554.840801771436</v>
      </c>
      <c r="AC24" s="86">
        <f t="shared" si="3"/>
        <v>18554.840801771436</v>
      </c>
      <c r="AN24" s="30"/>
      <c r="AQ24" s="16"/>
      <c r="AR24" s="16"/>
      <c r="AX24" s="17"/>
      <c r="AY24" s="17"/>
      <c r="AZ24" s="17"/>
      <c r="BA24" s="17"/>
    </row>
    <row r="25" spans="2:53" x14ac:dyDescent="0.3">
      <c r="B25" s="16">
        <v>24</v>
      </c>
      <c r="C25" s="23">
        <v>322.17666666666668</v>
      </c>
      <c r="D25" s="39">
        <v>641.06285442693877</v>
      </c>
      <c r="F25" s="59">
        <v>5</v>
      </c>
      <c r="G25" s="59">
        <v>10</v>
      </c>
      <c r="H25" s="59">
        <v>17</v>
      </c>
      <c r="I25" s="59">
        <v>36</v>
      </c>
      <c r="K25" s="17">
        <v>1943.6229223723119</v>
      </c>
      <c r="L25" s="17">
        <v>7728.1051540915232</v>
      </c>
      <c r="M25" s="17">
        <v>1299.7277055148736</v>
      </c>
      <c r="N25" s="17">
        <v>1125.1582042771036</v>
      </c>
      <c r="O25" s="16"/>
      <c r="P25" s="16"/>
      <c r="R25" s="16"/>
      <c r="S25" s="16"/>
      <c r="T25" s="16"/>
      <c r="U25" s="16"/>
      <c r="V25" s="16"/>
      <c r="W25" s="16"/>
      <c r="X25" s="16"/>
      <c r="Y25" s="16"/>
      <c r="AA25" s="86">
        <f t="shared" si="1"/>
        <v>15385.50850624653</v>
      </c>
      <c r="AB25" s="86">
        <f t="shared" si="2"/>
        <v>15385.50850624653</v>
      </c>
      <c r="AC25" s="86">
        <f t="shared" si="3"/>
        <v>15385.50850624653</v>
      </c>
      <c r="AI25" s="16"/>
      <c r="AJ25" s="16"/>
      <c r="AN25" s="30"/>
      <c r="AX25" s="17"/>
      <c r="AY25" s="17"/>
      <c r="AZ25" s="17"/>
      <c r="BA25" s="17"/>
    </row>
    <row r="26" spans="2:53" x14ac:dyDescent="0.3">
      <c r="B26" s="16">
        <v>43</v>
      </c>
      <c r="C26" s="23">
        <v>465.31372093023259</v>
      </c>
      <c r="D26" s="39">
        <v>661.33933203659694</v>
      </c>
      <c r="F26" s="59">
        <v>5</v>
      </c>
      <c r="G26" s="59">
        <v>11</v>
      </c>
      <c r="H26" s="59">
        <v>24</v>
      </c>
      <c r="I26" s="59">
        <v>49</v>
      </c>
      <c r="K26" s="17">
        <v>1454.7373789337553</v>
      </c>
      <c r="L26" s="17">
        <v>1363.4481064004021</v>
      </c>
      <c r="M26" s="17">
        <v>2331.2939151900168</v>
      </c>
      <c r="N26" s="17">
        <v>1914.7117614802839</v>
      </c>
      <c r="O26" s="16"/>
      <c r="P26" s="16"/>
      <c r="R26" s="16"/>
      <c r="S26" s="16"/>
      <c r="T26" s="16"/>
      <c r="U26" s="16"/>
      <c r="V26" s="16"/>
      <c r="W26" s="16"/>
      <c r="X26" s="16"/>
      <c r="Y26" s="16"/>
      <c r="AA26" s="86">
        <f t="shared" si="1"/>
        <v>28437.591277573669</v>
      </c>
      <c r="AB26" s="86">
        <f t="shared" si="2"/>
        <v>28437.591277573669</v>
      </c>
      <c r="AC26" s="86">
        <f t="shared" si="3"/>
        <v>28437.591277573669</v>
      </c>
      <c r="AI26" s="16"/>
      <c r="AJ26" s="16"/>
      <c r="AQ26" s="44"/>
      <c r="AR26" s="44"/>
      <c r="AS26" s="11"/>
      <c r="AT26" s="11"/>
      <c r="AU26" s="11"/>
      <c r="AV26" s="11"/>
      <c r="AW26" s="11"/>
      <c r="AX26" s="17"/>
      <c r="AY26" s="17"/>
      <c r="AZ26" s="17"/>
      <c r="BA26" s="17"/>
    </row>
    <row r="27" spans="2:53" x14ac:dyDescent="0.3">
      <c r="B27" s="16">
        <v>5</v>
      </c>
      <c r="C27" s="23">
        <v>330.738</v>
      </c>
      <c r="D27" s="39">
        <v>685.80099454775768</v>
      </c>
      <c r="F27" s="59">
        <v>5</v>
      </c>
      <c r="G27" s="59">
        <v>15</v>
      </c>
      <c r="H27" s="59">
        <v>25</v>
      </c>
      <c r="I27" s="59">
        <v>35</v>
      </c>
      <c r="K27" s="17">
        <v>2084.7256992900575</v>
      </c>
      <c r="L27" s="17">
        <v>13484.376973890148</v>
      </c>
      <c r="M27" s="17">
        <v>1387.7814665074156</v>
      </c>
      <c r="N27" s="17">
        <v>1330.1505871783111</v>
      </c>
      <c r="O27" s="16"/>
      <c r="P27" s="16"/>
      <c r="R27" s="16"/>
      <c r="S27" s="16"/>
      <c r="T27" s="16"/>
      <c r="U27" s="16"/>
      <c r="V27" s="16"/>
      <c r="W27" s="16"/>
      <c r="X27" s="16"/>
      <c r="Y27" s="16"/>
      <c r="AA27" s="86">
        <f t="shared" si="1"/>
        <v>3429.0049727387886</v>
      </c>
      <c r="AB27" s="86">
        <f t="shared" si="2"/>
        <v>3429.0049727387886</v>
      </c>
      <c r="AC27" s="86">
        <f t="shared" si="3"/>
        <v>3429.0049727387886</v>
      </c>
      <c r="AI27" s="16"/>
      <c r="AJ27" s="16"/>
      <c r="AL27" s="7" t="s">
        <v>49</v>
      </c>
      <c r="AQ27" s="44" t="s">
        <v>33</v>
      </c>
      <c r="AR27" s="60">
        <v>2019</v>
      </c>
      <c r="AS27" s="44" t="s">
        <v>6</v>
      </c>
      <c r="AT27" s="61">
        <v>2023</v>
      </c>
      <c r="AU27" s="62" t="str">
        <f>AT27-AR27+1&amp;" years"</f>
        <v>5 years</v>
      </c>
      <c r="AV27" s="11"/>
      <c r="AW27" s="11"/>
      <c r="AX27" s="65"/>
      <c r="AY27" s="65"/>
      <c r="AZ27" s="65"/>
      <c r="BA27" s="65"/>
    </row>
    <row r="28" spans="2:53" x14ac:dyDescent="0.3">
      <c r="B28" s="16">
        <v>11.46</v>
      </c>
      <c r="C28" s="23">
        <v>393.43891797556722</v>
      </c>
      <c r="D28" s="39">
        <v>720.9867089821488</v>
      </c>
      <c r="F28" s="59">
        <v>5</v>
      </c>
      <c r="G28" s="59">
        <v>14</v>
      </c>
      <c r="H28" s="59">
        <v>25</v>
      </c>
      <c r="I28" s="59">
        <v>26</v>
      </c>
      <c r="K28" s="17">
        <v>3778.8719499321187</v>
      </c>
      <c r="L28" s="17">
        <v>1566.8866309132477</v>
      </c>
      <c r="M28" s="17">
        <v>1443.4960323652931</v>
      </c>
      <c r="N28" s="17">
        <v>5191.7724701639181</v>
      </c>
      <c r="O28" s="16"/>
      <c r="P28" s="16"/>
      <c r="R28" s="16"/>
      <c r="S28" s="16"/>
      <c r="T28" s="16"/>
      <c r="U28" s="16"/>
      <c r="V28" s="16"/>
      <c r="W28" s="16"/>
      <c r="X28" s="16"/>
      <c r="Y28" s="16"/>
      <c r="AA28" s="86">
        <f t="shared" si="1"/>
        <v>8262.5076849354264</v>
      </c>
      <c r="AB28" s="86">
        <f t="shared" si="2"/>
        <v>8262.5076849354264</v>
      </c>
      <c r="AC28" s="86">
        <f t="shared" si="3"/>
        <v>7907.4000000000005</v>
      </c>
      <c r="AI28" s="16"/>
      <c r="AJ28" s="16"/>
      <c r="AL28" s="7" t="s">
        <v>50</v>
      </c>
      <c r="AO28" s="16"/>
      <c r="AQ28" s="16"/>
      <c r="AR28" s="16"/>
    </row>
    <row r="29" spans="2:53" x14ac:dyDescent="0.3">
      <c r="B29" s="16">
        <v>5</v>
      </c>
      <c r="C29" s="23">
        <v>358.60199999999998</v>
      </c>
      <c r="D29" s="39">
        <v>736.82353545485216</v>
      </c>
      <c r="F29" s="59">
        <v>5</v>
      </c>
      <c r="G29" s="59">
        <v>10</v>
      </c>
      <c r="H29" s="59">
        <v>20</v>
      </c>
      <c r="I29" s="59">
        <v>103.68</v>
      </c>
      <c r="K29" s="17">
        <v>5792.0565448289426</v>
      </c>
      <c r="L29" s="17">
        <v>3691.1490841916939</v>
      </c>
      <c r="M29" s="17">
        <v>2081.0891181688457</v>
      </c>
      <c r="N29" s="17">
        <v>1482.3533580904873</v>
      </c>
      <c r="O29" s="16"/>
      <c r="P29" s="16"/>
      <c r="R29" s="16"/>
      <c r="S29" s="16"/>
      <c r="T29" s="16"/>
      <c r="U29" s="16"/>
      <c r="V29" s="16"/>
      <c r="W29" s="16"/>
      <c r="X29" s="16"/>
      <c r="Y29" s="16"/>
      <c r="AA29" s="86">
        <f t="shared" si="1"/>
        <v>3684.117677274261</v>
      </c>
      <c r="AB29" s="86">
        <f t="shared" si="2"/>
        <v>3684.117677274261</v>
      </c>
      <c r="AC29" s="86">
        <f t="shared" si="3"/>
        <v>3450</v>
      </c>
      <c r="AI29" s="16"/>
      <c r="AJ29" s="16"/>
      <c r="AL29" s="7"/>
      <c r="AN29" s="20"/>
      <c r="AO29" s="16"/>
      <c r="AQ29" s="16"/>
      <c r="AR29" s="16"/>
    </row>
    <row r="30" spans="2:53" x14ac:dyDescent="0.3">
      <c r="B30" s="16">
        <v>40</v>
      </c>
      <c r="C30" s="23">
        <v>373.62225000000001</v>
      </c>
      <c r="D30" s="39">
        <v>743.42859320170714</v>
      </c>
      <c r="F30" s="59">
        <v>5</v>
      </c>
      <c r="G30" s="59">
        <v>10</v>
      </c>
      <c r="H30" s="59">
        <v>20</v>
      </c>
      <c r="I30" s="59">
        <v>50</v>
      </c>
      <c r="K30" s="17">
        <v>7569.9831025180347</v>
      </c>
      <c r="L30" s="17">
        <v>6345.73916081264</v>
      </c>
      <c r="M30" s="17">
        <v>11323.112754417998</v>
      </c>
      <c r="N30" s="17">
        <v>1461.8941230097992</v>
      </c>
      <c r="O30" s="16"/>
      <c r="P30" s="16"/>
      <c r="R30" s="16"/>
      <c r="S30" s="16"/>
      <c r="T30" s="16"/>
      <c r="U30" s="16"/>
      <c r="V30" s="16"/>
      <c r="W30" s="16"/>
      <c r="X30" s="16"/>
      <c r="Y30" s="16"/>
      <c r="AA30" s="86">
        <f t="shared" si="1"/>
        <v>29737.143728068288</v>
      </c>
      <c r="AB30" s="86">
        <f t="shared" si="2"/>
        <v>29737.143728068288</v>
      </c>
      <c r="AC30" s="86">
        <f t="shared" si="3"/>
        <v>27600</v>
      </c>
      <c r="AI30" s="16"/>
      <c r="AJ30" s="16"/>
      <c r="AL30" s="7" t="s">
        <v>51</v>
      </c>
      <c r="AN30" s="29"/>
      <c r="AO30" s="16"/>
      <c r="AQ30" s="11" t="s">
        <v>16</v>
      </c>
      <c r="AR30" s="63" t="s">
        <v>17</v>
      </c>
      <c r="AS30" s="58" t="str">
        <f>AS18</f>
        <v>0.0-5.0</v>
      </c>
      <c r="AT30" s="58" t="str">
        <f>AT18</f>
        <v>5.1-15.0</v>
      </c>
      <c r="AU30" s="58" t="str">
        <f>AU18</f>
        <v>15.1-25.0</v>
      </c>
      <c r="AV30" s="58" t="str">
        <f>AV18</f>
        <v>25.1-300</v>
      </c>
      <c r="AW30" s="44" t="s">
        <v>33</v>
      </c>
    </row>
    <row r="31" spans="2:53" x14ac:dyDescent="0.3">
      <c r="B31" s="16">
        <v>5</v>
      </c>
      <c r="C31" s="23">
        <v>381.19</v>
      </c>
      <c r="D31" s="39">
        <v>813.08150219608774</v>
      </c>
      <c r="F31" s="59">
        <v>5</v>
      </c>
      <c r="G31" s="59">
        <v>15</v>
      </c>
      <c r="H31" s="59">
        <v>20</v>
      </c>
      <c r="I31" s="59">
        <v>295</v>
      </c>
      <c r="K31" s="17">
        <v>2479.9295103210166</v>
      </c>
      <c r="L31" s="17">
        <v>4404.7736319603482</v>
      </c>
      <c r="M31" s="17">
        <v>1382.9819131199736</v>
      </c>
      <c r="N31" s="17">
        <v>1243.3482170088851</v>
      </c>
      <c r="O31" s="16"/>
      <c r="P31" s="16"/>
      <c r="R31" s="16"/>
      <c r="S31" s="16"/>
      <c r="T31" s="16"/>
      <c r="U31" s="16"/>
      <c r="V31" s="16"/>
      <c r="W31" s="16"/>
      <c r="X31" s="16"/>
      <c r="Y31" s="16"/>
      <c r="AA31" s="86">
        <f t="shared" si="1"/>
        <v>4065.4075109804389</v>
      </c>
      <c r="AB31" s="86">
        <f t="shared" si="2"/>
        <v>4065.4075109804389</v>
      </c>
      <c r="AC31" s="86">
        <f t="shared" si="3"/>
        <v>3450</v>
      </c>
      <c r="AI31" s="16"/>
      <c r="AJ31" s="16"/>
      <c r="AN31" s="34"/>
      <c r="AO31" s="16"/>
      <c r="AQ31" s="9" t="s">
        <v>18</v>
      </c>
      <c r="AR31" s="64" t="s">
        <v>17</v>
      </c>
      <c r="AS31" s="17" cm="1">
        <f t="array" ref="AS31">SUM(_xlfn.CHOOSECOLS(_xlfn._xlws.FILTER(Dataset!$B$3:$H$1000,(Dataset!$C$3:$C$1000=$C$8)*(Dataset!$B$3:$B$1000&gt;=$AR27)*(Dataset!$B$3:$B$1000&lt;=$AT27)*(Dataset!$D$3:$D$1000&gt;=AS$11)*(Dataset!$D$3:$D$1000&lt;=AS$12)),3))</f>
        <v>170</v>
      </c>
      <c r="AT31" s="17" cm="1">
        <f t="array" ref="AT31">SUM(_xlfn.CHOOSECOLS(_xlfn._xlws.FILTER(Dataset!$B$3:$H$1000,(Dataset!$C$3:$C$1000=$C$8)*(Dataset!$B$3:$B$1000&gt;=$AR27)*(Dataset!$B$3:$B$1000&lt;=$AT27)*(Dataset!$D$3:$D$1000&gt;=AT$11)*(Dataset!$D$3:$D$1000&lt;=AT$12)),3))</f>
        <v>200.84</v>
      </c>
      <c r="AU31" s="17" cm="1">
        <f t="array" ref="AU31">SUM(_xlfn.CHOOSECOLS(_xlfn._xlws.FILTER(Dataset!$B$3:$H$1000,(Dataset!$C$3:$C$1000=$C$8)*(Dataset!$B$3:$B$1000&gt;=$AR27)*(Dataset!$B$3:$B$1000&lt;=$AT27)*(Dataset!$D$3:$D$1000&gt;=AU$11)*(Dataset!$D$3:$D$1000&lt;=AU$12)),3))</f>
        <v>246</v>
      </c>
      <c r="AV31" s="17" cm="1">
        <f t="array" ref="AV31">SUM(_xlfn.CHOOSECOLS(_xlfn._xlws.FILTER(Dataset!$B$3:$H$1000,(Dataset!$C$3:$C$1000=$C$8)*(Dataset!$B$3:$B$1000&gt;=$AR27)*(Dataset!$B$3:$B$1000&lt;=$AT27)*(Dataset!$D$3:$D$1000&gt;=AV$11)*(Dataset!$D$3:$D$1000&lt;=AV$12)),3))</f>
        <v>1318.2</v>
      </c>
      <c r="AW31" s="17" cm="1">
        <f t="array" ref="AW31">SUM(_xlfn.CHOOSECOLS(_xlfn._xlws.FILTER(Dataset!$B$3:$H$1000,(Dataset!$C$3:$C$1000=$C$8)*(Dataset!$B$3:$B$1000&gt;=$AR27)*(Dataset!$B$3:$B$1000&lt;=$AT27)*(Dataset!$D$3:$D$1000&gt;=AW$11)*(Dataset!$D$3:$D$1000&lt;=AW$12)),3))</f>
        <v>1935.0400000000002</v>
      </c>
    </row>
    <row r="32" spans="2:53" x14ac:dyDescent="0.3">
      <c r="B32" s="16">
        <v>33</v>
      </c>
      <c r="C32" s="23">
        <v>409.42121212121214</v>
      </c>
      <c r="D32" s="39">
        <v>814.66089279803452</v>
      </c>
      <c r="F32" s="59">
        <v>5</v>
      </c>
      <c r="G32" s="59">
        <v>10</v>
      </c>
      <c r="H32" s="59">
        <v>23.63</v>
      </c>
      <c r="I32" s="59">
        <v>281.39999999999998</v>
      </c>
      <c r="K32" s="17">
        <v>2404.728163377431</v>
      </c>
      <c r="L32" s="17">
        <v>1352.6656771428495</v>
      </c>
      <c r="M32" s="17">
        <v>1377.4312404513871</v>
      </c>
      <c r="N32" s="17">
        <v>1291.7537027492353</v>
      </c>
      <c r="O32" s="16"/>
      <c r="P32" s="16"/>
      <c r="R32" s="16"/>
      <c r="S32" s="16"/>
      <c r="T32" s="16"/>
      <c r="U32" s="16"/>
      <c r="V32" s="16"/>
      <c r="W32" s="16"/>
      <c r="X32" s="16"/>
      <c r="Y32" s="16"/>
      <c r="AA32" s="86">
        <f t="shared" si="1"/>
        <v>26883.809462335139</v>
      </c>
      <c r="AB32" s="86">
        <f t="shared" si="2"/>
        <v>26883.809462335139</v>
      </c>
      <c r="AC32" s="86">
        <f t="shared" si="3"/>
        <v>22770</v>
      </c>
      <c r="AI32" s="16"/>
      <c r="AJ32" s="16"/>
      <c r="AN32" s="34"/>
      <c r="AO32" s="16"/>
      <c r="AQ32" s="15" t="s">
        <v>43</v>
      </c>
      <c r="AR32" s="64" t="s">
        <v>48</v>
      </c>
      <c r="AS32" s="17" cm="1">
        <f t="array" ref="AS32">SUM(_xlfn.CHOOSECOLS(_xlfn._xlws.FILTER(Dataset!$B$3:$H$1000,(Dataset!$C$3:$C$1000=$C$8)*(Dataset!$B$3:$B$1000&gt;=$AR27)*(Dataset!$B$3:$B$1000&lt;=$AT27)*(Dataset!$D$3:$D$1000&gt;=AS$11)*(Dataset!$D$3:$D$1000&lt;=AS$12)),4))/1000</f>
        <v>703.07888000000025</v>
      </c>
      <c r="AT32" s="17" cm="1">
        <f t="array" ref="AT32">SUM(_xlfn.CHOOSECOLS(_xlfn._xlws.FILTER(Dataset!$B$3:$H$1000,(Dataset!$C$3:$C$1000=$C$8)*(Dataset!$B$3:$B$1000&gt;=$AR27)*(Dataset!$B$3:$B$1000&lt;=$AT27)*(Dataset!$D$3:$D$1000&gt;=AT$11)*(Dataset!$D$3:$D$1000&lt;=AT$12)),4))/1000</f>
        <v>665.52714000000014</v>
      </c>
      <c r="AU32" s="17" cm="1">
        <f t="array" ref="AU32">SUM(_xlfn.CHOOSECOLS(_xlfn._xlws.FILTER(Dataset!$B$3:$H$1000,(Dataset!$C$3:$C$1000=$C$8)*(Dataset!$B$3:$B$1000&gt;=$AR27)*(Dataset!$B$3:$B$1000&lt;=$AT27)*(Dataset!$D$3:$D$1000&gt;=AU$11)*(Dataset!$D$3:$D$1000&lt;=AU$12)),4))/1000</f>
        <v>491.66680999999994</v>
      </c>
      <c r="AV32" s="17" cm="1">
        <f t="array" ref="AV32">SUM(_xlfn.CHOOSECOLS(_xlfn._xlws.FILTER(Dataset!$B$3:$H$1000,(Dataset!$C$3:$C$1000=$C$8)*(Dataset!$B$3:$B$1000&gt;=$AR27)*(Dataset!$B$3:$B$1000&lt;=$AT27)*(Dataset!$D$3:$D$1000&gt;=AV$11)*(Dataset!$D$3:$D$1000&lt;=AV$12)),4))/1000</f>
        <v>1743.6903199999999</v>
      </c>
      <c r="AW32" s="17" cm="1">
        <f t="array" ref="AW32">SUM(_xlfn.CHOOSECOLS(_xlfn._xlws.FILTER(Dataset!$B$3:$H$1000,(Dataset!$C$3:$C$1000=$C$8)*(Dataset!$B$3:$B$1000&gt;=$AR27)*(Dataset!$B$3:$B$1000&lt;=$AT27)*(Dataset!$D$3:$D$1000&gt;=AW$11)*(Dataset!$D$3:$D$1000&lt;=AW$12)),4))/1000</f>
        <v>3603.9631500000005</v>
      </c>
    </row>
    <row r="33" spans="2:53" x14ac:dyDescent="0.3">
      <c r="B33" s="16">
        <v>5</v>
      </c>
      <c r="C33" s="23">
        <v>428.11800000000005</v>
      </c>
      <c r="D33" s="39">
        <v>851.86351311874091</v>
      </c>
      <c r="F33" s="59">
        <v>5</v>
      </c>
      <c r="G33" s="59">
        <v>10</v>
      </c>
      <c r="H33" s="59">
        <v>17.78</v>
      </c>
      <c r="I33" s="59">
        <v>35</v>
      </c>
      <c r="K33" s="17">
        <v>5193.4874393716364</v>
      </c>
      <c r="L33" s="17">
        <v>4199.7453910038548</v>
      </c>
      <c r="M33" s="17">
        <v>3354.7893712128262</v>
      </c>
      <c r="N33" s="17">
        <v>3171.9150386939082</v>
      </c>
      <c r="O33" s="16"/>
      <c r="P33" s="16"/>
      <c r="R33" s="16"/>
      <c r="S33" s="16"/>
      <c r="T33" s="16"/>
      <c r="U33" s="16"/>
      <c r="V33" s="16"/>
      <c r="W33" s="16"/>
      <c r="X33" s="16"/>
      <c r="Y33" s="16"/>
      <c r="AA33" s="86">
        <f t="shared" si="1"/>
        <v>4259.3175655937048</v>
      </c>
      <c r="AB33" s="86">
        <f t="shared" si="2"/>
        <v>4259.3175655937048</v>
      </c>
      <c r="AC33" s="86">
        <f t="shared" si="3"/>
        <v>3450</v>
      </c>
      <c r="AI33" s="16"/>
      <c r="AJ33" s="16"/>
      <c r="AN33" s="34"/>
      <c r="AO33" s="16"/>
      <c r="AQ33" s="15" t="s">
        <v>44</v>
      </c>
      <c r="AR33" s="64" t="s">
        <v>47</v>
      </c>
      <c r="AS33" s="17" cm="1">
        <f t="array" ref="AS33">SUM(_xlfn.CHOOSECOLS(_xlfn._xlws.FILTER(Dataset!$B$3:$H$1000,(Dataset!$C$3:$C$1000=$C$8)*(Dataset!$B$3:$B$1000&gt;=$AR27)*(Dataset!$B$3:$B$1000&lt;=$AT27)*(Dataset!$D$3:$D$1000&gt;=AS$11)*(Dataset!$D$3:$D$1000&lt;=AS$12)),5))/1000</f>
        <v>1191.1109515356836</v>
      </c>
      <c r="AT33" s="17" cm="1">
        <f t="array" ref="AT33">SUM(_xlfn.CHOOSECOLS(_xlfn._xlws.FILTER(Dataset!$B$3:$H$1000,(Dataset!$C$3:$C$1000=$C$8)*(Dataset!$B$3:$B$1000&gt;=$AR27)*(Dataset!$B$3:$B$1000&lt;=$AT27)*(Dataset!$D$3:$D$1000&gt;=AT$11)*(Dataset!$D$3:$D$1000&lt;=AT$12)),5))/1000</f>
        <v>1190.0384832409018</v>
      </c>
      <c r="AU33" s="17" cm="1">
        <f t="array" ref="AU33">SUM(_xlfn.CHOOSECOLS(_xlfn._xlws.FILTER(Dataset!$B$3:$H$1000,(Dataset!$C$3:$C$1000=$C$8)*(Dataset!$B$3:$B$1000&gt;=$AR27)*(Dataset!$B$3:$B$1000&lt;=$AT27)*(Dataset!$D$3:$D$1000&gt;=AU$11)*(Dataset!$D$3:$D$1000&lt;=AU$12)),5))/1000</f>
        <v>760.44035966349384</v>
      </c>
      <c r="AV33" s="17" cm="1">
        <f t="array" ref="AV33">SUM(_xlfn.CHOOSECOLS(_xlfn._xlws.FILTER(Dataset!$B$3:$H$1000,(Dataset!$C$3:$C$1000=$C$8)*(Dataset!$B$3:$B$1000&gt;=$AR27)*(Dataset!$B$3:$B$1000&lt;=$AT27)*(Dataset!$D$3:$D$1000&gt;=AV$11)*(Dataset!$D$3:$D$1000&lt;=AV$12)),5))/1000</f>
        <v>2860.3236539449822</v>
      </c>
      <c r="AW33" s="17" cm="1">
        <f t="array" ref="AW33">SUM(_xlfn.CHOOSECOLS(_xlfn._xlws.FILTER(Dataset!$B$3:$H$1000,(Dataset!$C$3:$C$1000=$C$8)*(Dataset!$B$3:$B$1000&gt;=$AR27)*(Dataset!$B$3:$B$1000&lt;=$AT27)*(Dataset!$D$3:$D$1000&gt;=AW$11)*(Dataset!$D$3:$D$1000&lt;=AW$12)),5))/1000</f>
        <v>6001.9134483850621</v>
      </c>
    </row>
    <row r="34" spans="2:53" x14ac:dyDescent="0.3">
      <c r="B34" s="16">
        <v>20</v>
      </c>
      <c r="C34" s="23">
        <v>435.31400000000002</v>
      </c>
      <c r="D34" s="39">
        <v>866.1820183915919</v>
      </c>
      <c r="F34" s="59">
        <v>5</v>
      </c>
      <c r="G34" s="59">
        <v>10</v>
      </c>
      <c r="H34" s="59">
        <v>21.18</v>
      </c>
      <c r="I34" s="59">
        <v>40</v>
      </c>
      <c r="K34" s="17">
        <v>4499.2002260934059</v>
      </c>
      <c r="L34" s="17">
        <v>12427.182878370579</v>
      </c>
      <c r="M34" s="17">
        <v>1412.1416803796765</v>
      </c>
      <c r="N34" s="17">
        <v>743.42859320170714</v>
      </c>
      <c r="O34" s="16"/>
      <c r="P34" s="16"/>
      <c r="R34" s="16"/>
      <c r="S34" s="16"/>
      <c r="T34" s="16"/>
      <c r="U34" s="16"/>
      <c r="V34" s="16"/>
      <c r="W34" s="16"/>
      <c r="X34" s="16"/>
      <c r="Y34" s="16"/>
      <c r="AA34" s="86">
        <f t="shared" si="1"/>
        <v>17323.640367831838</v>
      </c>
      <c r="AB34" s="86">
        <f t="shared" si="2"/>
        <v>17323.640367831838</v>
      </c>
      <c r="AC34" s="86">
        <f t="shared" si="3"/>
        <v>13800</v>
      </c>
      <c r="AI34" s="16"/>
      <c r="AJ34" s="16"/>
      <c r="AN34" s="34"/>
      <c r="AO34" s="16"/>
      <c r="AQ34" s="9" t="s">
        <v>45</v>
      </c>
      <c r="AR34" s="64" t="s">
        <v>52</v>
      </c>
      <c r="AS34" s="17">
        <f t="shared" ref="AS34:AW34" si="9">AS33*1000/AS31</f>
        <v>7006.5350090334332</v>
      </c>
      <c r="AT34" s="17">
        <f t="shared" si="9"/>
        <v>5925.3061304565908</v>
      </c>
      <c r="AU34" s="17">
        <f t="shared" si="9"/>
        <v>3091.2209742418449</v>
      </c>
      <c r="AV34" s="17">
        <f t="shared" si="9"/>
        <v>2169.8707737406935</v>
      </c>
      <c r="AW34" s="17">
        <f t="shared" si="9"/>
        <v>3101.6999381847718</v>
      </c>
    </row>
    <row r="35" spans="2:53" x14ac:dyDescent="0.3">
      <c r="B35" s="16">
        <v>107</v>
      </c>
      <c r="C35" s="23">
        <v>456.79383177570094</v>
      </c>
      <c r="D35" s="39">
        <v>871.3764586918212</v>
      </c>
      <c r="F35" s="59">
        <v>5</v>
      </c>
      <c r="G35" s="59">
        <v>6</v>
      </c>
      <c r="H35" s="59">
        <v>22.56</v>
      </c>
      <c r="I35" s="59">
        <v>30</v>
      </c>
      <c r="K35" s="17">
        <v>3190.06349127575</v>
      </c>
      <c r="L35" s="17">
        <v>7325.2850420308632</v>
      </c>
      <c r="M35" s="17">
        <v>4371.1980517123511</v>
      </c>
      <c r="N35" s="17">
        <v>618.49469339238124</v>
      </c>
      <c r="O35" s="16"/>
      <c r="P35" s="16"/>
      <c r="R35" s="16"/>
      <c r="S35" s="16"/>
      <c r="T35" s="16"/>
      <c r="U35" s="16"/>
      <c r="V35" s="16"/>
      <c r="W35" s="16"/>
      <c r="X35" s="16"/>
      <c r="Y35" s="16"/>
      <c r="AA35" s="86">
        <f t="shared" si="1"/>
        <v>93237.28108002487</v>
      </c>
      <c r="AB35" s="86">
        <f t="shared" si="2"/>
        <v>93237.28108002487</v>
      </c>
      <c r="AC35" s="86">
        <f t="shared" si="3"/>
        <v>73830</v>
      </c>
      <c r="AI35" s="16"/>
      <c r="AJ35" s="16"/>
      <c r="AN35" s="34"/>
      <c r="AO35" s="16"/>
      <c r="AQ35" s="9" t="s">
        <v>46</v>
      </c>
      <c r="AR35" s="64" t="s">
        <v>52</v>
      </c>
      <c r="AS35" s="17" cm="1">
        <f t="array" ref="AS35">MEDIAN(_xlfn.CHOOSECOLS(_xlfn._xlws.FILTER(Dataset!$B$3:$H$1000,(Dataset!$C$3:$C$1000=$C$8)*(Dataset!$B$3:$B$1000&gt;=$AR27)*(Dataset!$B$3:$B$1000&lt;=$AT27)*(Dataset!$D$3:$D$1000&gt;=AS$11)*(Dataset!$D$3:$D$1000&lt;=AS$12)),7))</f>
        <v>4154.0862569058609</v>
      </c>
      <c r="AT35" s="17" cm="1">
        <f t="array" ref="AT35">MEDIAN(_xlfn.CHOOSECOLS(_xlfn._xlws.FILTER(Dataset!$B$3:$H$1000,(Dataset!$C$3:$C$1000=$C$8)*(Dataset!$B$3:$B$1000&gt;=$AR27)*(Dataset!$B$3:$B$1000&lt;=$AT27)*(Dataset!$D$3:$D$1000&gt;=AT$11)*(Dataset!$D$3:$D$1000&lt;=AT$12)),7))</f>
        <v>2749.2620358475197</v>
      </c>
      <c r="AU35" s="17" cm="1">
        <f t="array" ref="AU35">MEDIAN(_xlfn.CHOOSECOLS(_xlfn._xlws.FILTER(Dataset!$B$3:$H$1000,(Dataset!$C$3:$C$1000=$C$8)*(Dataset!$B$3:$B$1000&gt;=$AR27)*(Dataset!$B$3:$B$1000&lt;=$AT27)*(Dataset!$D$3:$D$1000&gt;=AU$11)*(Dataset!$D$3:$D$1000&lt;=AU$12)),7))</f>
        <v>3385.8832428977839</v>
      </c>
      <c r="AV35" s="17" cm="1">
        <f t="array" ref="AV35">MEDIAN(_xlfn.CHOOSECOLS(_xlfn._xlws.FILTER(Dataset!$B$3:$H$1000,(Dataset!$C$3:$C$1000=$C$8)*(Dataset!$B$3:$B$1000&gt;=$AR27)*(Dataset!$B$3:$B$1000&lt;=$AT27)*(Dataset!$D$3:$D$1000&gt;=AV$11)*(Dataset!$D$3:$D$1000&lt;=AV$12)),7))</f>
        <v>1406.8492340945477</v>
      </c>
      <c r="AW35" s="65">
        <f>SUMPRODUCT(AS31:AV31,AS35:AV35)/AW31</f>
        <v>2039.1270408311455</v>
      </c>
    </row>
    <row r="36" spans="2:53" x14ac:dyDescent="0.3">
      <c r="B36" s="16">
        <v>108</v>
      </c>
      <c r="C36" s="23">
        <v>799.06638888888892</v>
      </c>
      <c r="D36" s="39">
        <v>911.12575410316549</v>
      </c>
      <c r="F36" s="59">
        <v>5</v>
      </c>
      <c r="G36" s="59">
        <v>10</v>
      </c>
      <c r="H36" s="59">
        <v>25</v>
      </c>
      <c r="I36" s="59">
        <v>37.4</v>
      </c>
      <c r="K36" s="17">
        <v>1086.0247159273417</v>
      </c>
      <c r="L36" s="17">
        <v>942.41933712812556</v>
      </c>
      <c r="M36" s="17">
        <v>1721.4536382128533</v>
      </c>
      <c r="N36" s="17">
        <v>1353.7857882395811</v>
      </c>
      <c r="O36" s="16"/>
      <c r="P36" s="16"/>
      <c r="R36" s="16"/>
      <c r="S36" s="16"/>
      <c r="T36" s="16"/>
      <c r="U36" s="16"/>
      <c r="V36" s="16"/>
      <c r="W36" s="16"/>
      <c r="X36" s="16"/>
      <c r="Y36" s="16"/>
      <c r="AA36" s="86">
        <f t="shared" si="1"/>
        <v>98401.581443141869</v>
      </c>
      <c r="AB36" s="86">
        <f t="shared" si="2"/>
        <v>98401.581443141869</v>
      </c>
      <c r="AC36" s="86">
        <f t="shared" si="3"/>
        <v>74520</v>
      </c>
      <c r="AI36" s="16"/>
      <c r="AJ36" s="16"/>
      <c r="AN36" s="34"/>
      <c r="AO36" s="16"/>
      <c r="AX36" s="16"/>
      <c r="AY36" s="16"/>
      <c r="AZ36" s="16"/>
      <c r="BA36" s="16"/>
    </row>
    <row r="37" spans="2:53" x14ac:dyDescent="0.3">
      <c r="B37" s="16">
        <v>10</v>
      </c>
      <c r="C37" s="23">
        <v>494.03599999999994</v>
      </c>
      <c r="D37" s="39">
        <v>942.41933712812556</v>
      </c>
      <c r="F37" s="59">
        <v>5</v>
      </c>
      <c r="G37" s="59">
        <v>8</v>
      </c>
      <c r="H37" s="59">
        <v>20</v>
      </c>
      <c r="I37" s="59">
        <v>55</v>
      </c>
      <c r="K37" s="17">
        <v>1122.1832394200269</v>
      </c>
      <c r="L37" s="17">
        <v>2866.1792734003207</v>
      </c>
      <c r="M37" s="17">
        <v>866.1820183915919</v>
      </c>
      <c r="N37" s="17">
        <v>595.30439237515088</v>
      </c>
      <c r="O37" s="16"/>
      <c r="P37" s="16"/>
      <c r="R37" s="16"/>
      <c r="S37" s="16"/>
      <c r="T37" s="16"/>
      <c r="U37" s="16"/>
      <c r="V37" s="16"/>
      <c r="W37" s="16"/>
      <c r="X37" s="16"/>
      <c r="Y37" s="16"/>
      <c r="AA37" s="86">
        <f t="shared" si="1"/>
        <v>9424.1933712812552</v>
      </c>
      <c r="AB37" s="86">
        <f t="shared" si="2"/>
        <v>9424.1933712812552</v>
      </c>
      <c r="AC37" s="86">
        <f t="shared" si="3"/>
        <v>6900</v>
      </c>
      <c r="AI37" s="16"/>
      <c r="AJ37" s="16"/>
      <c r="AN37" s="34"/>
      <c r="AO37" s="16"/>
      <c r="AX37" s="17"/>
      <c r="AY37" s="17"/>
      <c r="AZ37" s="17"/>
      <c r="BA37" s="17"/>
    </row>
    <row r="38" spans="2:53" x14ac:dyDescent="0.3">
      <c r="B38" s="16">
        <v>10</v>
      </c>
      <c r="C38" s="23">
        <v>516.34100000000001</v>
      </c>
      <c r="D38" s="39">
        <v>946.20786428065094</v>
      </c>
      <c r="F38" s="59">
        <v>5</v>
      </c>
      <c r="G38" s="59">
        <v>11.46</v>
      </c>
      <c r="H38" s="59">
        <v>20</v>
      </c>
      <c r="I38" s="59">
        <v>33</v>
      </c>
      <c r="K38" s="17">
        <v>1899.0046510038665</v>
      </c>
      <c r="L38" s="17">
        <v>720.9867089821488</v>
      </c>
      <c r="M38" s="17">
        <v>2512.6698448053558</v>
      </c>
      <c r="N38" s="17">
        <v>814.66089279803452</v>
      </c>
      <c r="O38" s="16"/>
      <c r="P38" s="16"/>
      <c r="R38" s="16"/>
      <c r="S38" s="16"/>
      <c r="T38" s="16"/>
      <c r="U38" s="16"/>
      <c r="V38" s="16"/>
      <c r="W38" s="16"/>
      <c r="X38" s="16"/>
      <c r="Y38" s="16"/>
      <c r="AA38" s="86">
        <f t="shared" si="1"/>
        <v>9462.0786428065094</v>
      </c>
      <c r="AB38" s="86">
        <f t="shared" si="2"/>
        <v>9462.0786428065094</v>
      </c>
      <c r="AC38" s="86">
        <f t="shared" si="3"/>
        <v>6900</v>
      </c>
      <c r="AI38" s="16"/>
      <c r="AJ38" s="16"/>
      <c r="AN38" s="34"/>
      <c r="AO38" s="16"/>
      <c r="AX38" s="17"/>
      <c r="AY38" s="17"/>
      <c r="AZ38" s="17"/>
      <c r="BA38" s="17"/>
    </row>
    <row r="39" spans="2:53" x14ac:dyDescent="0.3">
      <c r="B39" s="16">
        <v>5</v>
      </c>
      <c r="C39" s="23">
        <v>569.548</v>
      </c>
      <c r="D39" s="39">
        <v>948.08715927342053</v>
      </c>
      <c r="F39" s="59">
        <v>5</v>
      </c>
      <c r="G39" s="59">
        <v>9.6199999999999992</v>
      </c>
      <c r="H39" s="59">
        <v>24</v>
      </c>
      <c r="I39" s="59">
        <v>107</v>
      </c>
      <c r="K39" s="17">
        <v>1402.4522306670356</v>
      </c>
      <c r="L39" s="17">
        <v>2749.2620358475197</v>
      </c>
      <c r="M39" s="17">
        <v>641.06285442693877</v>
      </c>
      <c r="N39" s="17">
        <v>871.3764586918212</v>
      </c>
      <c r="O39" s="16"/>
      <c r="P39" s="16"/>
      <c r="R39" s="16"/>
      <c r="S39" s="16"/>
      <c r="T39" s="16"/>
      <c r="U39" s="16"/>
      <c r="V39" s="16"/>
      <c r="W39" s="16"/>
      <c r="X39" s="16"/>
      <c r="Y39" s="16"/>
      <c r="AA39" s="86">
        <f t="shared" si="1"/>
        <v>4740.4357963671027</v>
      </c>
      <c r="AB39" s="86">
        <f t="shared" si="2"/>
        <v>4740.4357963671027</v>
      </c>
      <c r="AC39" s="86">
        <f t="shared" si="3"/>
        <v>3450</v>
      </c>
      <c r="AI39" s="16"/>
      <c r="AJ39" s="16"/>
      <c r="AN39" s="34"/>
      <c r="AO39" s="16"/>
      <c r="AX39" s="17"/>
      <c r="AY39" s="17"/>
      <c r="AZ39" s="17"/>
      <c r="BA39" s="17"/>
    </row>
    <row r="40" spans="2:53" x14ac:dyDescent="0.3">
      <c r="B40" s="16">
        <v>5</v>
      </c>
      <c r="C40" s="23">
        <v>504.89600000000002</v>
      </c>
      <c r="D40" s="39">
        <v>963.13579099223955</v>
      </c>
      <c r="F40" s="59">
        <v>5</v>
      </c>
      <c r="G40" s="59">
        <v>12.5</v>
      </c>
      <c r="H40" s="59">
        <v>22</v>
      </c>
      <c r="I40" s="59">
        <v>35</v>
      </c>
      <c r="K40" s="17">
        <v>4182.9917364062403</v>
      </c>
      <c r="L40" s="17">
        <v>2190.9064079780128</v>
      </c>
      <c r="M40" s="17">
        <v>228.68218132872846</v>
      </c>
      <c r="N40" s="17">
        <v>3843.1361241937093</v>
      </c>
      <c r="O40" s="16"/>
      <c r="P40" s="16"/>
      <c r="R40" s="16"/>
      <c r="S40" s="16"/>
      <c r="T40" s="16"/>
      <c r="U40" s="16"/>
      <c r="V40" s="16"/>
      <c r="W40" s="16"/>
      <c r="X40" s="16"/>
      <c r="Y40" s="16"/>
      <c r="AA40" s="86">
        <f t="shared" si="1"/>
        <v>4815.6789549611976</v>
      </c>
      <c r="AB40" s="86">
        <f t="shared" si="2"/>
        <v>4815.6789549611976</v>
      </c>
      <c r="AC40" s="86">
        <f t="shared" si="3"/>
        <v>3450</v>
      </c>
      <c r="AI40" s="16"/>
      <c r="AJ40" s="16"/>
      <c r="AN40" s="34"/>
      <c r="AO40" s="16"/>
      <c r="AX40" s="17"/>
      <c r="AY40" s="17"/>
      <c r="AZ40" s="17"/>
      <c r="BA40" s="17"/>
    </row>
    <row r="41" spans="2:53" x14ac:dyDescent="0.3">
      <c r="B41" s="16">
        <v>5</v>
      </c>
      <c r="C41" s="23">
        <v>477.04799999999994</v>
      </c>
      <c r="D41" s="39">
        <v>980.19585485208211</v>
      </c>
      <c r="F41" s="59">
        <v>5</v>
      </c>
      <c r="G41" s="59">
        <v>6.5</v>
      </c>
      <c r="H41" s="59">
        <v>20</v>
      </c>
      <c r="I41" s="59">
        <v>162</v>
      </c>
      <c r="K41" s="17">
        <v>1977.0820428236452</v>
      </c>
      <c r="L41" s="17">
        <v>2279.4585064810708</v>
      </c>
      <c r="M41" s="17">
        <v>2877.3370818325948</v>
      </c>
      <c r="N41" s="17">
        <v>1406.8492340945477</v>
      </c>
      <c r="O41" s="16"/>
      <c r="P41" s="16"/>
      <c r="R41" s="16"/>
      <c r="S41" s="16"/>
      <c r="T41" s="16"/>
      <c r="U41" s="16"/>
      <c r="V41" s="16"/>
      <c r="W41" s="16"/>
      <c r="X41" s="16"/>
      <c r="Y41" s="16"/>
      <c r="AA41" s="86">
        <f t="shared" si="1"/>
        <v>4900.9792742604104</v>
      </c>
      <c r="AB41" s="86">
        <f t="shared" si="2"/>
        <v>4900.9792742604104</v>
      </c>
      <c r="AC41" s="86">
        <f t="shared" si="3"/>
        <v>3450</v>
      </c>
      <c r="AI41" s="16"/>
      <c r="AJ41" s="16"/>
      <c r="AN41" s="34"/>
      <c r="AO41" s="16"/>
      <c r="AX41" s="65"/>
      <c r="AY41" s="65"/>
      <c r="AZ41" s="65"/>
      <c r="BA41" s="65"/>
    </row>
    <row r="42" spans="2:53" x14ac:dyDescent="0.3">
      <c r="B42" s="16">
        <v>5</v>
      </c>
      <c r="C42" s="23">
        <v>481.05799999999999</v>
      </c>
      <c r="D42" s="39">
        <v>997.49667360616297</v>
      </c>
      <c r="F42" s="59">
        <v>5</v>
      </c>
      <c r="G42" s="59">
        <v>15</v>
      </c>
      <c r="H42" s="59">
        <v>22</v>
      </c>
      <c r="I42" s="59">
        <v>44</v>
      </c>
      <c r="K42" s="17">
        <v>12713.376672142607</v>
      </c>
      <c r="L42" s="17">
        <v>4814.8474154000323</v>
      </c>
      <c r="M42" s="17">
        <v>3962.5340856212952</v>
      </c>
      <c r="N42" s="17">
        <v>3021.3912375361879</v>
      </c>
      <c r="O42" s="16"/>
      <c r="P42" s="16"/>
      <c r="R42" s="16"/>
      <c r="S42" s="16"/>
      <c r="T42" s="16"/>
      <c r="U42" s="16"/>
      <c r="V42" s="16"/>
      <c r="W42" s="16"/>
      <c r="X42" s="16"/>
      <c r="Y42" s="16"/>
      <c r="AA42" s="86">
        <f t="shared" si="1"/>
        <v>4987.4833680308147</v>
      </c>
      <c r="AB42" s="86">
        <f t="shared" si="2"/>
        <v>4987.4833680308147</v>
      </c>
      <c r="AC42" s="86">
        <f t="shared" si="3"/>
        <v>3450</v>
      </c>
      <c r="AI42" s="16"/>
      <c r="AJ42" s="16"/>
      <c r="AN42" s="34"/>
      <c r="AO42" s="16"/>
    </row>
    <row r="43" spans="2:53" x14ac:dyDescent="0.3">
      <c r="B43" s="16">
        <v>5</v>
      </c>
      <c r="C43" s="23">
        <v>493.96000000000004</v>
      </c>
      <c r="D43" s="39">
        <v>1014.945130181312</v>
      </c>
      <c r="F43" s="59">
        <v>5</v>
      </c>
      <c r="G43" s="59">
        <v>7</v>
      </c>
      <c r="H43" s="59">
        <v>19</v>
      </c>
      <c r="I43" s="59">
        <v>93</v>
      </c>
      <c r="K43" s="17">
        <v>5194.904484100336</v>
      </c>
      <c r="L43" s="17">
        <v>1711.2957248276723</v>
      </c>
      <c r="M43" s="17">
        <v>2679.1131779439324</v>
      </c>
      <c r="N43" s="17">
        <v>1440.7549866077134</v>
      </c>
      <c r="O43" s="16"/>
      <c r="P43" s="16"/>
      <c r="R43" s="16"/>
      <c r="S43" s="16"/>
      <c r="T43" s="16"/>
      <c r="U43" s="16"/>
      <c r="V43" s="16"/>
      <c r="W43" s="16"/>
      <c r="X43" s="16"/>
      <c r="Y43" s="16"/>
      <c r="AA43" s="86">
        <f t="shared" si="1"/>
        <v>5074.7256509065601</v>
      </c>
      <c r="AB43" s="86">
        <f t="shared" si="2"/>
        <v>5074.7256509065601</v>
      </c>
      <c r="AC43" s="86">
        <f t="shared" si="3"/>
        <v>3450</v>
      </c>
      <c r="AI43" s="16"/>
      <c r="AJ43" s="16"/>
      <c r="AN43" s="34"/>
      <c r="AO43" s="16"/>
    </row>
    <row r="44" spans="2:53" x14ac:dyDescent="0.3">
      <c r="B44" s="16">
        <v>85</v>
      </c>
      <c r="C44" s="23">
        <v>617.95494117647058</v>
      </c>
      <c r="D44" s="39">
        <v>1028.6668458830047</v>
      </c>
      <c r="F44" s="59">
        <v>5</v>
      </c>
      <c r="G44" s="59">
        <v>6.96</v>
      </c>
      <c r="H44" s="59">
        <v>25</v>
      </c>
      <c r="I44" s="59">
        <v>93.6</v>
      </c>
      <c r="K44" s="17">
        <v>685.80099454775768</v>
      </c>
      <c r="L44" s="17">
        <v>1303.9572847125683</v>
      </c>
      <c r="M44" s="17">
        <v>1225.5129341047168</v>
      </c>
      <c r="N44" s="17">
        <v>2108.5728843845841</v>
      </c>
      <c r="O44" s="16"/>
      <c r="P44" s="16"/>
      <c r="R44" s="16"/>
      <c r="S44" s="16"/>
      <c r="T44" s="16"/>
      <c r="U44" s="16"/>
      <c r="V44" s="16"/>
      <c r="W44" s="16"/>
      <c r="X44" s="16"/>
      <c r="Y44" s="16"/>
      <c r="AA44" s="86">
        <f t="shared" si="1"/>
        <v>87436.681900055395</v>
      </c>
      <c r="AB44" s="86">
        <f t="shared" si="2"/>
        <v>87436.681900055395</v>
      </c>
      <c r="AC44" s="86">
        <f t="shared" si="3"/>
        <v>58650</v>
      </c>
      <c r="AI44" s="16"/>
      <c r="AJ44" s="16"/>
      <c r="AN44" s="34"/>
      <c r="AO44" s="16"/>
    </row>
    <row r="45" spans="2:53" x14ac:dyDescent="0.3">
      <c r="B45" s="16">
        <v>5</v>
      </c>
      <c r="C45" s="23">
        <v>523.75200000000007</v>
      </c>
      <c r="D45" s="39">
        <v>1086.0247159273417</v>
      </c>
      <c r="F45" s="59">
        <v>5</v>
      </c>
      <c r="G45" s="59">
        <v>10</v>
      </c>
      <c r="H45" s="59">
        <v>20</v>
      </c>
      <c r="I45" s="59">
        <v>45.74</v>
      </c>
      <c r="K45" s="17">
        <v>3918.0677685833689</v>
      </c>
      <c r="L45" s="17">
        <v>2598.5169861278396</v>
      </c>
      <c r="M45" s="17">
        <v>2707.5212107050488</v>
      </c>
      <c r="N45" s="17">
        <v>4102.5658616914234</v>
      </c>
      <c r="O45" s="16"/>
      <c r="P45" s="16"/>
      <c r="R45" s="16"/>
      <c r="S45" s="16"/>
      <c r="T45" s="16"/>
      <c r="U45" s="16"/>
      <c r="V45" s="16"/>
      <c r="W45" s="16"/>
      <c r="X45" s="16"/>
      <c r="Y45" s="16"/>
      <c r="AA45" s="86">
        <f t="shared" si="1"/>
        <v>5430.1235796367091</v>
      </c>
      <c r="AB45" s="86">
        <f t="shared" si="2"/>
        <v>5430.1235796367091</v>
      </c>
      <c r="AC45" s="86">
        <f t="shared" si="3"/>
        <v>3450</v>
      </c>
      <c r="AI45" s="16"/>
      <c r="AJ45" s="16"/>
      <c r="AN45" s="34"/>
      <c r="AO45" s="16"/>
    </row>
    <row r="46" spans="2:53" x14ac:dyDescent="0.3">
      <c r="B46" s="16">
        <v>5</v>
      </c>
      <c r="C46" s="23">
        <v>576.45799999999997</v>
      </c>
      <c r="D46" s="39">
        <v>1099.6469209575921</v>
      </c>
      <c r="F46" s="59">
        <v>5</v>
      </c>
      <c r="G46" s="59">
        <v>10</v>
      </c>
      <c r="H46" s="59">
        <v>25</v>
      </c>
      <c r="I46" s="59">
        <v>25.7</v>
      </c>
      <c r="K46" s="17">
        <v>2842.3278488782839</v>
      </c>
      <c r="L46" s="17">
        <v>4682.5764463457126</v>
      </c>
      <c r="M46" s="17">
        <v>1957.3441746860751</v>
      </c>
      <c r="N46" s="17">
        <v>1472.8277289723476</v>
      </c>
      <c r="O46" s="16"/>
      <c r="P46" s="16"/>
      <c r="R46" s="16"/>
      <c r="S46" s="16"/>
      <c r="T46" s="16"/>
      <c r="U46" s="16"/>
      <c r="V46" s="16"/>
      <c r="W46" s="16"/>
      <c r="X46" s="16"/>
      <c r="Y46" s="16"/>
      <c r="AA46" s="86">
        <f t="shared" si="1"/>
        <v>5498.2346047879601</v>
      </c>
      <c r="AB46" s="86">
        <f t="shared" si="2"/>
        <v>5498.2346047879601</v>
      </c>
      <c r="AC46" s="86">
        <f t="shared" si="3"/>
        <v>3450</v>
      </c>
      <c r="AI46" s="16"/>
      <c r="AJ46" s="16"/>
      <c r="AN46" s="34"/>
      <c r="AO46" s="16"/>
    </row>
    <row r="47" spans="2:53" x14ac:dyDescent="0.3">
      <c r="B47" s="16">
        <v>5</v>
      </c>
      <c r="C47" s="23">
        <v>541.18999999999994</v>
      </c>
      <c r="D47" s="39">
        <v>1122.1832394200269</v>
      </c>
      <c r="F47" s="59">
        <v>5</v>
      </c>
      <c r="G47" s="59">
        <v>10</v>
      </c>
      <c r="H47" s="59">
        <v>25</v>
      </c>
      <c r="I47" s="59">
        <v>85</v>
      </c>
      <c r="K47" s="17">
        <v>6428.4164955310462</v>
      </c>
      <c r="L47" s="17">
        <v>5019.4733815870341</v>
      </c>
      <c r="M47" s="17">
        <v>4778.4716829834424</v>
      </c>
      <c r="N47" s="17">
        <v>1028.6668458830047</v>
      </c>
      <c r="O47" s="16"/>
      <c r="P47" s="16"/>
      <c r="R47" s="16"/>
      <c r="S47" s="16"/>
      <c r="T47" s="16"/>
      <c r="U47" s="16"/>
      <c r="V47" s="16"/>
      <c r="W47" s="16"/>
      <c r="X47" s="16"/>
      <c r="Y47" s="16"/>
      <c r="AA47" s="86">
        <f t="shared" si="1"/>
        <v>5610.916197100134</v>
      </c>
      <c r="AB47" s="86">
        <f t="shared" si="2"/>
        <v>5610.916197100134</v>
      </c>
      <c r="AC47" s="86">
        <f t="shared" si="3"/>
        <v>3450</v>
      </c>
      <c r="AI47" s="16"/>
      <c r="AJ47" s="16"/>
      <c r="AN47" s="34"/>
      <c r="AO47" s="16"/>
    </row>
    <row r="48" spans="2:53" x14ac:dyDescent="0.3">
      <c r="B48" s="16">
        <v>36</v>
      </c>
      <c r="C48" s="23">
        <v>542.62472222222232</v>
      </c>
      <c r="D48" s="39">
        <v>1125.1582042771036</v>
      </c>
      <c r="F48" s="59">
        <v>5</v>
      </c>
      <c r="G48" s="59">
        <v>15</v>
      </c>
      <c r="H48" s="59">
        <v>20</v>
      </c>
      <c r="I48" s="59">
        <v>143.76</v>
      </c>
      <c r="K48" s="17">
        <v>997.49667360616297</v>
      </c>
      <c r="L48" s="17">
        <v>3562.7196364599854</v>
      </c>
      <c r="M48" s="17">
        <v>5771.3927404388369</v>
      </c>
      <c r="N48" s="17">
        <v>3958.2557086316106</v>
      </c>
      <c r="O48" s="16"/>
      <c r="P48" s="16"/>
      <c r="R48" s="16"/>
      <c r="S48" s="16"/>
      <c r="T48" s="16"/>
      <c r="U48" s="16"/>
      <c r="V48" s="16"/>
      <c r="W48" s="16"/>
      <c r="X48" s="16"/>
      <c r="Y48" s="16"/>
      <c r="AA48" s="86">
        <f t="shared" si="1"/>
        <v>40505.695353975731</v>
      </c>
      <c r="AB48" s="86">
        <f t="shared" si="2"/>
        <v>40505.695353975731</v>
      </c>
      <c r="AC48" s="86">
        <f t="shared" si="3"/>
        <v>24840</v>
      </c>
      <c r="AI48" s="16"/>
      <c r="AJ48" s="16"/>
      <c r="AN48" s="34"/>
      <c r="AO48" s="16"/>
    </row>
    <row r="49" spans="2:41" x14ac:dyDescent="0.3">
      <c r="B49" s="16">
        <v>43</v>
      </c>
      <c r="C49" s="23">
        <v>651.78395348837205</v>
      </c>
      <c r="D49" s="39">
        <v>1137.6054478984649</v>
      </c>
      <c r="F49" s="59">
        <v>5</v>
      </c>
      <c r="G49" s="59">
        <v>10</v>
      </c>
      <c r="H49" s="59">
        <v>20</v>
      </c>
      <c r="I49" s="59">
        <v>30</v>
      </c>
      <c r="K49" s="17">
        <v>2209.7340863997038</v>
      </c>
      <c r="L49" s="17">
        <v>1464.6420545929564</v>
      </c>
      <c r="M49" s="17">
        <v>3385.8832428977839</v>
      </c>
      <c r="N49" s="17">
        <v>3469.0818216723405</v>
      </c>
      <c r="O49" s="16"/>
      <c r="P49" s="16"/>
      <c r="R49" s="16"/>
      <c r="S49" s="16"/>
      <c r="T49" s="16"/>
      <c r="U49" s="16"/>
      <c r="V49" s="16"/>
      <c r="W49" s="16"/>
      <c r="X49" s="16"/>
      <c r="Y49" s="16"/>
      <c r="AA49" s="86">
        <f t="shared" si="1"/>
        <v>48917.034259633991</v>
      </c>
      <c r="AB49" s="86">
        <f t="shared" si="2"/>
        <v>48917.034259633991</v>
      </c>
      <c r="AC49" s="86">
        <f t="shared" si="3"/>
        <v>29670</v>
      </c>
      <c r="AI49" s="16"/>
      <c r="AJ49" s="16"/>
      <c r="AN49" s="34"/>
      <c r="AO49" s="16"/>
    </row>
    <row r="50" spans="2:41" x14ac:dyDescent="0.3">
      <c r="B50" s="16">
        <v>5</v>
      </c>
      <c r="C50" s="23">
        <v>684.81400000000008</v>
      </c>
      <c r="D50" s="39">
        <v>1139.9624963842703</v>
      </c>
      <c r="F50" s="59">
        <v>5</v>
      </c>
      <c r="G50" s="59">
        <v>10</v>
      </c>
      <c r="H50" s="59">
        <v>20</v>
      </c>
      <c r="I50" s="59">
        <v>43</v>
      </c>
      <c r="K50" s="17">
        <v>2045.1068462243243</v>
      </c>
      <c r="L50" s="17">
        <v>946.20786428065094</v>
      </c>
      <c r="M50" s="17">
        <v>4584.4451632624714</v>
      </c>
      <c r="N50" s="17">
        <v>1137.6054478984649</v>
      </c>
      <c r="O50" s="16"/>
      <c r="P50" s="16"/>
      <c r="R50" s="16"/>
      <c r="S50" s="16"/>
      <c r="T50" s="16"/>
      <c r="U50" s="16"/>
      <c r="V50" s="16"/>
      <c r="W50" s="16"/>
      <c r="X50" s="16"/>
      <c r="Y50" s="16"/>
      <c r="AA50" s="86">
        <f t="shared" si="1"/>
        <v>5699.8124819213517</v>
      </c>
      <c r="AB50" s="86">
        <f t="shared" si="2"/>
        <v>5699.8124819213517</v>
      </c>
      <c r="AC50" s="86">
        <f t="shared" si="3"/>
        <v>3450</v>
      </c>
      <c r="AI50" s="16"/>
      <c r="AJ50" s="16"/>
      <c r="AN50" s="34"/>
      <c r="AO50" s="16"/>
    </row>
    <row r="51" spans="2:41" x14ac:dyDescent="0.3">
      <c r="B51" s="16">
        <v>7.81</v>
      </c>
      <c r="C51" s="23">
        <v>640.05249679897577</v>
      </c>
      <c r="D51" s="39">
        <v>1220.959302076149</v>
      </c>
      <c r="F51" s="59">
        <v>5</v>
      </c>
      <c r="G51" s="59">
        <v>10</v>
      </c>
      <c r="H51" s="59">
        <v>25</v>
      </c>
      <c r="I51" s="59">
        <v>35</v>
      </c>
      <c r="K51" s="17">
        <v>1660.8909125132529</v>
      </c>
      <c r="L51" s="17">
        <v>67500.779559552349</v>
      </c>
      <c r="M51" s="17">
        <v>3720.2866158425463</v>
      </c>
      <c r="N51" s="17">
        <v>17528.980672743342</v>
      </c>
      <c r="O51" s="16"/>
      <c r="P51" s="16"/>
      <c r="R51" s="16"/>
      <c r="S51" s="16"/>
      <c r="T51" s="16"/>
      <c r="U51" s="16"/>
      <c r="V51" s="16"/>
      <c r="W51" s="16"/>
      <c r="X51" s="16"/>
      <c r="Y51" s="16"/>
      <c r="AA51" s="86">
        <f t="shared" si="1"/>
        <v>9535.692149214723</v>
      </c>
      <c r="AB51" s="86">
        <f t="shared" si="2"/>
        <v>9535.692149214723</v>
      </c>
      <c r="AC51" s="86">
        <f t="shared" si="3"/>
        <v>5388.9</v>
      </c>
      <c r="AI51" s="16"/>
      <c r="AJ51" s="16"/>
      <c r="AN51" s="34"/>
      <c r="AO51" s="16"/>
    </row>
    <row r="52" spans="2:41" x14ac:dyDescent="0.3">
      <c r="B52" s="16">
        <v>25</v>
      </c>
      <c r="C52" s="23">
        <v>702.15</v>
      </c>
      <c r="D52" s="39">
        <v>1225.5129341047168</v>
      </c>
      <c r="F52" s="59">
        <v>5</v>
      </c>
      <c r="G52" s="59">
        <v>15</v>
      </c>
      <c r="H52" s="59">
        <v>25</v>
      </c>
      <c r="I52" s="59">
        <v>50</v>
      </c>
      <c r="K52" s="17">
        <v>1418.1821629537376</v>
      </c>
      <c r="L52" s="17">
        <v>2969.4059998958132</v>
      </c>
      <c r="M52" s="17">
        <v>53.449082495527961</v>
      </c>
      <c r="N52" s="17">
        <v>108.67703432317499</v>
      </c>
      <c r="O52" s="16"/>
      <c r="P52" s="16"/>
      <c r="R52" s="16"/>
      <c r="S52" s="16"/>
      <c r="T52" s="16"/>
      <c r="U52" s="16"/>
      <c r="V52" s="16"/>
      <c r="W52" s="16"/>
      <c r="X52" s="16"/>
      <c r="Y52" s="16"/>
      <c r="AA52" s="86">
        <f t="shared" si="1"/>
        <v>30637.823352617921</v>
      </c>
      <c r="AB52" s="86">
        <f t="shared" si="2"/>
        <v>30637.823352617921</v>
      </c>
      <c r="AC52" s="86">
        <f t="shared" si="3"/>
        <v>17250</v>
      </c>
      <c r="AI52" s="16"/>
      <c r="AJ52" s="16"/>
      <c r="AN52" s="34"/>
      <c r="AO52" s="16"/>
    </row>
    <row r="53" spans="2:41" x14ac:dyDescent="0.3">
      <c r="B53" s="16">
        <v>295</v>
      </c>
      <c r="C53" s="23">
        <v>605.12067796610177</v>
      </c>
      <c r="D53" s="39">
        <v>1243.3482170088851</v>
      </c>
      <c r="F53" s="59">
        <v>5</v>
      </c>
      <c r="G53" s="59">
        <v>14.36</v>
      </c>
      <c r="H53" s="59"/>
      <c r="I53" s="59">
        <v>50</v>
      </c>
      <c r="K53" s="17">
        <v>488.22004479303803</v>
      </c>
      <c r="L53" s="17">
        <v>1941.1705232522716</v>
      </c>
      <c r="M53" s="17"/>
      <c r="N53" s="17">
        <v>614.6739225357137</v>
      </c>
      <c r="O53" s="16"/>
      <c r="P53" s="16"/>
      <c r="R53" s="16"/>
      <c r="S53" s="16"/>
      <c r="T53" s="16"/>
      <c r="U53" s="16"/>
      <c r="V53" s="16"/>
      <c r="W53" s="16"/>
      <c r="X53" s="16"/>
      <c r="Y53" s="16"/>
      <c r="AA53" s="86">
        <f t="shared" si="1"/>
        <v>366787.72401762108</v>
      </c>
      <c r="AB53" s="86">
        <f t="shared" si="2"/>
        <v>366787.72401762108</v>
      </c>
      <c r="AC53" s="86">
        <f t="shared" si="3"/>
        <v>203550</v>
      </c>
      <c r="AI53" s="16"/>
      <c r="AJ53" s="16"/>
      <c r="AN53" s="34"/>
      <c r="AO53" s="16"/>
    </row>
    <row r="54" spans="2:41" x14ac:dyDescent="0.3">
      <c r="B54" s="16">
        <v>5</v>
      </c>
      <c r="C54" s="23">
        <v>631.78199999999993</v>
      </c>
      <c r="D54" s="39">
        <v>1257.1114366720956</v>
      </c>
      <c r="F54" s="59">
        <v>5</v>
      </c>
      <c r="G54" s="59">
        <v>10</v>
      </c>
      <c r="H54" s="59"/>
      <c r="I54" s="59">
        <v>50</v>
      </c>
      <c r="K54" s="17">
        <v>9078.6674807681757</v>
      </c>
      <c r="L54" s="17">
        <v>2090.4533825744575</v>
      </c>
      <c r="M54" s="17"/>
      <c r="N54" s="17">
        <v>613.56294792058191</v>
      </c>
      <c r="O54" s="16"/>
      <c r="P54" s="16"/>
      <c r="R54" s="16"/>
      <c r="S54" s="16"/>
      <c r="T54" s="16"/>
      <c r="U54" s="16"/>
      <c r="V54" s="16"/>
      <c r="W54" s="16"/>
      <c r="X54" s="16"/>
      <c r="Y54" s="16"/>
      <c r="AA54" s="86">
        <f t="shared" si="1"/>
        <v>6285.5571833604781</v>
      </c>
      <c r="AB54" s="86">
        <f t="shared" si="2"/>
        <v>6285.5571833604781</v>
      </c>
      <c r="AC54" s="86">
        <f t="shared" si="3"/>
        <v>3450</v>
      </c>
      <c r="AI54" s="16"/>
      <c r="AJ54" s="16"/>
      <c r="AN54" s="34"/>
      <c r="AO54" s="16"/>
    </row>
    <row r="55" spans="2:41" x14ac:dyDescent="0.3">
      <c r="B55" s="16">
        <v>7</v>
      </c>
      <c r="C55" s="23">
        <v>597.62285714285713</v>
      </c>
      <c r="D55" s="39">
        <v>1274.7346216648712</v>
      </c>
      <c r="F55" s="59">
        <v>5</v>
      </c>
      <c r="G55" s="59">
        <v>7.81</v>
      </c>
      <c r="H55" s="59"/>
      <c r="I55" s="59">
        <v>50</v>
      </c>
      <c r="K55" s="17">
        <v>4433.7715043197959</v>
      </c>
      <c r="L55" s="17">
        <v>1220.959302076149</v>
      </c>
      <c r="M55" s="17"/>
      <c r="N55" s="17">
        <v>14.611003921420995</v>
      </c>
      <c r="O55" s="16"/>
      <c r="P55" s="16"/>
      <c r="R55" s="16"/>
      <c r="S55" s="16"/>
      <c r="T55" s="16"/>
      <c r="U55" s="16"/>
      <c r="V55" s="16"/>
      <c r="W55" s="16"/>
      <c r="X55" s="16"/>
      <c r="Y55" s="16"/>
      <c r="AA55" s="86">
        <f t="shared" si="1"/>
        <v>8923.1423516540981</v>
      </c>
      <c r="AB55" s="86">
        <f t="shared" si="2"/>
        <v>8923.1423516540981</v>
      </c>
      <c r="AC55" s="86">
        <f t="shared" si="3"/>
        <v>4830</v>
      </c>
      <c r="AI55" s="16"/>
      <c r="AJ55" s="16"/>
      <c r="AN55" s="34"/>
      <c r="AO55" s="16"/>
    </row>
    <row r="56" spans="2:41" x14ac:dyDescent="0.3">
      <c r="B56" s="16">
        <v>281.39999999999998</v>
      </c>
      <c r="C56" s="23">
        <v>649.19203980099508</v>
      </c>
      <c r="D56" s="39">
        <v>1291.7537027492353</v>
      </c>
      <c r="F56" s="59">
        <v>5</v>
      </c>
      <c r="G56" s="59">
        <v>12.4</v>
      </c>
      <c r="H56" s="59"/>
      <c r="I56" s="59">
        <v>50</v>
      </c>
      <c r="K56" s="17">
        <v>1970.1762443019525</v>
      </c>
      <c r="L56" s="17">
        <v>3785.3503679961595</v>
      </c>
      <c r="M56" s="17"/>
      <c r="N56" s="17">
        <v>84.703515350298915</v>
      </c>
      <c r="O56" s="16"/>
      <c r="P56" s="16"/>
      <c r="R56" s="16"/>
      <c r="S56" s="16"/>
      <c r="T56" s="16"/>
      <c r="U56" s="16"/>
      <c r="V56" s="16"/>
      <c r="W56" s="16"/>
      <c r="X56" s="16"/>
      <c r="Y56" s="16"/>
      <c r="AA56" s="86">
        <f t="shared" si="1"/>
        <v>363499.49195363477</v>
      </c>
      <c r="AB56" s="86">
        <f t="shared" si="2"/>
        <v>363499.49195363477</v>
      </c>
      <c r="AC56" s="86">
        <f t="shared" si="3"/>
        <v>194165.99999999997</v>
      </c>
      <c r="AI56" s="16"/>
      <c r="AJ56" s="16"/>
      <c r="AN56" s="34"/>
      <c r="AO56" s="16"/>
    </row>
    <row r="57" spans="2:41" x14ac:dyDescent="0.3">
      <c r="B57" s="16">
        <v>17</v>
      </c>
      <c r="C57" s="23">
        <v>626.81352941176465</v>
      </c>
      <c r="D57" s="39">
        <v>1299.7277055148736</v>
      </c>
      <c r="F57" s="59">
        <v>5</v>
      </c>
      <c r="G57" s="59">
        <v>15</v>
      </c>
      <c r="H57" s="59"/>
      <c r="I57" s="59">
        <v>44</v>
      </c>
      <c r="K57" s="17">
        <v>2057.9904903414877</v>
      </c>
      <c r="L57" s="17">
        <v>2650.7436565720491</v>
      </c>
      <c r="M57" s="17"/>
      <c r="N57" s="17">
        <v>3087.4070661325318</v>
      </c>
      <c r="O57" s="16"/>
      <c r="P57" s="16"/>
      <c r="R57" s="16"/>
      <c r="S57" s="16"/>
      <c r="T57" s="16"/>
      <c r="U57" s="16"/>
      <c r="V57" s="16"/>
      <c r="W57" s="16"/>
      <c r="X57" s="16"/>
      <c r="Y57" s="16"/>
      <c r="AA57" s="86">
        <f t="shared" si="1"/>
        <v>22095.370993752851</v>
      </c>
      <c r="AB57" s="86">
        <f t="shared" si="2"/>
        <v>22095.370993752851</v>
      </c>
      <c r="AC57" s="86">
        <f t="shared" si="3"/>
        <v>11730</v>
      </c>
      <c r="AI57" s="16"/>
      <c r="AJ57" s="16"/>
      <c r="AN57" s="34"/>
      <c r="AO57" s="16"/>
    </row>
    <row r="58" spans="2:41" x14ac:dyDescent="0.3">
      <c r="B58" s="16">
        <v>6.96</v>
      </c>
      <c r="C58" s="23">
        <v>683.56178160919546</v>
      </c>
      <c r="D58" s="39">
        <v>1303.9572847125683</v>
      </c>
      <c r="F58" s="59">
        <v>5</v>
      </c>
      <c r="G58" s="59">
        <v>15</v>
      </c>
      <c r="H58" s="59"/>
      <c r="I58" s="59">
        <v>108</v>
      </c>
      <c r="K58" s="17">
        <v>736.82353545485216</v>
      </c>
      <c r="L58" s="17">
        <v>306.18932875516509</v>
      </c>
      <c r="M58" s="17"/>
      <c r="N58" s="17">
        <v>911.12575410316549</v>
      </c>
      <c r="O58" s="16"/>
      <c r="P58" s="16"/>
      <c r="R58" s="16"/>
      <c r="S58" s="16"/>
      <c r="T58" s="16"/>
      <c r="U58" s="16"/>
      <c r="V58" s="16"/>
      <c r="W58" s="16"/>
      <c r="X58" s="16"/>
      <c r="Y58" s="16"/>
      <c r="AA58" s="86">
        <f t="shared" si="1"/>
        <v>9075.5427015994755</v>
      </c>
      <c r="AB58" s="86">
        <f t="shared" si="2"/>
        <v>9075.5427015994755</v>
      </c>
      <c r="AC58" s="86">
        <f t="shared" si="3"/>
        <v>4802.3999999999996</v>
      </c>
      <c r="AI58" s="16"/>
      <c r="AJ58" s="16"/>
      <c r="AN58" s="34"/>
      <c r="AO58" s="16"/>
    </row>
    <row r="59" spans="2:41" x14ac:dyDescent="0.3">
      <c r="B59" s="16">
        <v>35</v>
      </c>
      <c r="C59" s="23">
        <v>641.48542857142866</v>
      </c>
      <c r="D59" s="39">
        <v>1330.1505871783111</v>
      </c>
      <c r="F59" s="59">
        <v>5</v>
      </c>
      <c r="G59" s="59"/>
      <c r="H59" s="59"/>
      <c r="I59" s="59">
        <v>43</v>
      </c>
      <c r="K59" s="17">
        <v>2258.2097657188215</v>
      </c>
      <c r="L59" s="17"/>
      <c r="M59" s="17"/>
      <c r="N59" s="17">
        <v>661.33933203659694</v>
      </c>
      <c r="O59" s="16"/>
      <c r="P59" s="16"/>
      <c r="R59" s="16"/>
      <c r="S59" s="16"/>
      <c r="T59" s="16"/>
      <c r="U59" s="16"/>
      <c r="V59" s="16"/>
      <c r="W59" s="16"/>
      <c r="X59" s="16"/>
      <c r="Y59" s="16"/>
      <c r="AA59" s="86">
        <f t="shared" si="1"/>
        <v>46555.270551240887</v>
      </c>
      <c r="AB59" s="86">
        <f t="shared" si="2"/>
        <v>46555.270551240887</v>
      </c>
      <c r="AC59" s="86">
        <f t="shared" si="3"/>
        <v>24150</v>
      </c>
      <c r="AI59" s="16"/>
      <c r="AJ59" s="16"/>
      <c r="AN59" s="34"/>
      <c r="AO59" s="16"/>
    </row>
    <row r="60" spans="2:41" x14ac:dyDescent="0.3">
      <c r="B60" s="16">
        <v>10</v>
      </c>
      <c r="C60" s="23">
        <v>658.32399999999996</v>
      </c>
      <c r="D60" s="39">
        <v>1352.6656771428495</v>
      </c>
      <c r="F60" s="59">
        <v>5</v>
      </c>
      <c r="G60" s="59"/>
      <c r="H60" s="59"/>
      <c r="I60" s="59"/>
      <c r="K60" s="17">
        <v>5226.6551043357167</v>
      </c>
      <c r="L60" s="17"/>
      <c r="M60" s="17"/>
      <c r="N60" s="17"/>
      <c r="O60" s="16"/>
      <c r="P60" s="16"/>
      <c r="R60" s="16"/>
      <c r="S60" s="16"/>
      <c r="T60" s="16"/>
      <c r="U60" s="16"/>
      <c r="V60" s="16"/>
      <c r="W60" s="16"/>
      <c r="X60" s="16"/>
      <c r="Y60" s="16"/>
      <c r="AA60" s="86">
        <f t="shared" si="1"/>
        <v>13526.656771428496</v>
      </c>
      <c r="AB60" s="86">
        <f t="shared" si="2"/>
        <v>13526.656771428496</v>
      </c>
      <c r="AC60" s="86">
        <f t="shared" si="3"/>
        <v>6900</v>
      </c>
      <c r="AI60" s="16"/>
      <c r="AJ60" s="16"/>
      <c r="AN60" s="34"/>
      <c r="AO60" s="16"/>
    </row>
    <row r="61" spans="2:41" x14ac:dyDescent="0.3">
      <c r="B61" s="16">
        <v>37.4</v>
      </c>
      <c r="C61" s="23">
        <v>738.75427807486631</v>
      </c>
      <c r="D61" s="39">
        <v>1353.7857882395811</v>
      </c>
      <c r="F61" s="59">
        <v>5</v>
      </c>
      <c r="G61" s="59"/>
      <c r="H61" s="59"/>
      <c r="I61" s="59"/>
      <c r="K61" s="17">
        <v>1014.945130181312</v>
      </c>
      <c r="L61" s="17"/>
      <c r="M61" s="17"/>
      <c r="N61" s="17"/>
      <c r="O61" s="16"/>
      <c r="P61" s="16"/>
      <c r="R61" s="16"/>
      <c r="S61" s="16"/>
      <c r="T61" s="16"/>
      <c r="U61" s="16"/>
      <c r="V61" s="16"/>
      <c r="W61" s="16"/>
      <c r="X61" s="16"/>
      <c r="Y61" s="16"/>
      <c r="AA61" s="86">
        <f t="shared" si="1"/>
        <v>50631.588480160332</v>
      </c>
      <c r="AB61" s="86">
        <f t="shared" si="2"/>
        <v>50631.588480160332</v>
      </c>
      <c r="AC61" s="86">
        <f t="shared" si="3"/>
        <v>25806</v>
      </c>
      <c r="AI61" s="16"/>
      <c r="AJ61" s="16"/>
      <c r="AN61" s="34"/>
      <c r="AO61" s="16"/>
    </row>
    <row r="62" spans="2:41" x14ac:dyDescent="0.3">
      <c r="B62" s="16">
        <v>11</v>
      </c>
      <c r="C62" s="23">
        <v>639.2136363636364</v>
      </c>
      <c r="D62" s="39">
        <v>1363.4481064004021</v>
      </c>
      <c r="F62" s="59">
        <v>5</v>
      </c>
      <c r="G62" s="59"/>
      <c r="H62" s="59"/>
      <c r="I62" s="59"/>
      <c r="K62" s="17">
        <v>4241.1827511957054</v>
      </c>
      <c r="L62" s="17"/>
      <c r="M62" s="17"/>
      <c r="N62" s="17"/>
      <c r="O62" s="16"/>
      <c r="P62" s="16"/>
      <c r="R62" s="16"/>
      <c r="S62" s="16"/>
      <c r="T62" s="16"/>
      <c r="U62" s="16"/>
      <c r="V62" s="16"/>
      <c r="W62" s="16"/>
      <c r="X62" s="16"/>
      <c r="Y62" s="16"/>
      <c r="AA62" s="86">
        <f t="shared" si="1"/>
        <v>14997.929170404423</v>
      </c>
      <c r="AB62" s="86">
        <f t="shared" si="2"/>
        <v>14997.929170404423</v>
      </c>
      <c r="AC62" s="86">
        <f t="shared" si="3"/>
        <v>7590</v>
      </c>
      <c r="AI62" s="16"/>
      <c r="AJ62" s="16"/>
      <c r="AN62" s="34"/>
      <c r="AO62" s="16"/>
    </row>
    <row r="63" spans="2:41" x14ac:dyDescent="0.3">
      <c r="B63" s="16">
        <v>7</v>
      </c>
      <c r="C63" s="23">
        <v>640.50571428571425</v>
      </c>
      <c r="D63" s="39">
        <v>1366.2041195640147</v>
      </c>
      <c r="F63" s="59">
        <v>5</v>
      </c>
      <c r="G63" s="59"/>
      <c r="H63" s="59"/>
      <c r="I63" s="59"/>
      <c r="K63" s="17">
        <v>980.19585485208211</v>
      </c>
      <c r="L63" s="17"/>
      <c r="M63" s="17"/>
      <c r="N63" s="17"/>
      <c r="O63" s="16"/>
      <c r="P63" s="16"/>
      <c r="R63" s="16"/>
      <c r="S63" s="16"/>
      <c r="T63" s="16"/>
      <c r="U63" s="16"/>
      <c r="V63" s="16"/>
      <c r="W63" s="16"/>
      <c r="X63" s="16"/>
      <c r="Y63" s="16"/>
      <c r="AA63" s="86">
        <f t="shared" si="1"/>
        <v>9563.4288369481037</v>
      </c>
      <c r="AB63" s="86">
        <f t="shared" si="2"/>
        <v>9563.4288369481037</v>
      </c>
      <c r="AC63" s="86">
        <f t="shared" si="3"/>
        <v>4830</v>
      </c>
      <c r="AI63" s="16"/>
      <c r="AJ63" s="16"/>
      <c r="AN63" s="34"/>
      <c r="AO63" s="16"/>
    </row>
    <row r="64" spans="2:41" x14ac:dyDescent="0.3">
      <c r="B64" s="16">
        <v>23.63</v>
      </c>
      <c r="C64" s="23">
        <v>670.37706305543804</v>
      </c>
      <c r="D64" s="39">
        <v>1377.4312404513871</v>
      </c>
      <c r="F64" s="59">
        <v>5</v>
      </c>
      <c r="G64" s="59"/>
      <c r="H64" s="59"/>
      <c r="I64" s="59"/>
      <c r="K64" s="17">
        <v>11113.798548929743</v>
      </c>
      <c r="L64" s="17"/>
      <c r="M64" s="17"/>
      <c r="N64" s="17"/>
      <c r="O64" s="16"/>
      <c r="P64" s="16"/>
      <c r="R64" s="16"/>
      <c r="S64" s="16"/>
      <c r="T64" s="16"/>
      <c r="U64" s="16"/>
      <c r="V64" s="16"/>
      <c r="W64" s="16"/>
      <c r="X64" s="16"/>
      <c r="Y64" s="16"/>
      <c r="AA64" s="86">
        <f t="shared" si="1"/>
        <v>32548.700211866275</v>
      </c>
      <c r="AB64" s="86">
        <f t="shared" si="2"/>
        <v>32548.700211866275</v>
      </c>
      <c r="AC64" s="86">
        <f t="shared" si="3"/>
        <v>16304.699999999999</v>
      </c>
      <c r="AI64" s="16"/>
      <c r="AJ64" s="16"/>
      <c r="AN64" s="34"/>
      <c r="AO64" s="16"/>
    </row>
    <row r="65" spans="2:41" x14ac:dyDescent="0.3">
      <c r="B65" s="16">
        <v>20</v>
      </c>
      <c r="C65" s="23">
        <v>673.07849999999996</v>
      </c>
      <c r="D65" s="39">
        <v>1382.9819131199736</v>
      </c>
      <c r="F65" s="59">
        <v>5</v>
      </c>
      <c r="G65" s="59"/>
      <c r="H65" s="59"/>
      <c r="I65" s="59"/>
      <c r="K65" s="17">
        <v>6962.4348723123112</v>
      </c>
      <c r="L65" s="17"/>
      <c r="M65" s="17"/>
      <c r="N65" s="17"/>
      <c r="O65" s="16"/>
      <c r="P65" s="16"/>
      <c r="R65" s="16"/>
      <c r="S65" s="16"/>
      <c r="T65" s="16"/>
      <c r="U65" s="16"/>
      <c r="V65" s="16"/>
      <c r="W65" s="16"/>
      <c r="X65" s="16"/>
      <c r="Y65" s="16"/>
      <c r="AA65" s="86">
        <f t="shared" si="1"/>
        <v>27659.638262399472</v>
      </c>
      <c r="AB65" s="86">
        <f t="shared" si="2"/>
        <v>27659.638262399472</v>
      </c>
      <c r="AC65" s="86">
        <f t="shared" si="3"/>
        <v>13800</v>
      </c>
      <c r="AI65" s="16"/>
      <c r="AJ65" s="16"/>
      <c r="AN65" s="34"/>
      <c r="AO65" s="16"/>
    </row>
    <row r="66" spans="2:41" x14ac:dyDescent="0.3">
      <c r="B66" s="16">
        <v>25</v>
      </c>
      <c r="C66" s="23">
        <v>669.27880000000005</v>
      </c>
      <c r="D66" s="39">
        <v>1387.7814665074156</v>
      </c>
      <c r="F66" s="59">
        <v>5</v>
      </c>
      <c r="G66" s="59"/>
      <c r="H66" s="59"/>
      <c r="I66" s="59"/>
      <c r="K66" s="17">
        <v>4729.261414722585</v>
      </c>
      <c r="L66" s="17"/>
      <c r="M66" s="17"/>
      <c r="N66" s="17"/>
      <c r="O66" s="16"/>
      <c r="P66" s="16"/>
      <c r="R66" s="16"/>
      <c r="S66" s="16"/>
      <c r="T66" s="16"/>
      <c r="U66" s="16"/>
      <c r="V66" s="16"/>
      <c r="W66" s="16"/>
      <c r="X66" s="16"/>
      <c r="Y66" s="16"/>
      <c r="AA66" s="86">
        <f t="shared" si="1"/>
        <v>34694.536662685394</v>
      </c>
      <c r="AB66" s="86">
        <f t="shared" si="2"/>
        <v>34694.536662685394</v>
      </c>
      <c r="AC66" s="86">
        <f t="shared" si="3"/>
        <v>17250</v>
      </c>
      <c r="AI66" s="16"/>
      <c r="AJ66" s="16"/>
      <c r="AN66" s="34"/>
      <c r="AO66" s="16"/>
    </row>
    <row r="67" spans="2:41" x14ac:dyDescent="0.3">
      <c r="B67" s="16">
        <v>5</v>
      </c>
      <c r="C67" s="23">
        <v>676.35400000000004</v>
      </c>
      <c r="D67" s="39">
        <v>1402.4522306670356</v>
      </c>
      <c r="F67" s="59">
        <v>5</v>
      </c>
      <c r="G67" s="59"/>
      <c r="H67" s="59"/>
      <c r="I67" s="59"/>
      <c r="K67" s="17">
        <v>8995.1771130962734</v>
      </c>
      <c r="L67" s="17"/>
      <c r="M67" s="17"/>
      <c r="N67" s="17"/>
      <c r="O67" s="16"/>
      <c r="P67" s="16"/>
      <c r="R67" s="16"/>
      <c r="S67" s="16"/>
      <c r="T67" s="16"/>
      <c r="U67" s="16"/>
      <c r="V67" s="16"/>
      <c r="W67" s="16"/>
      <c r="X67" s="16"/>
      <c r="Y67" s="16"/>
      <c r="AA67" s="86">
        <f t="shared" si="1"/>
        <v>7012.2611533351774</v>
      </c>
      <c r="AB67" s="86">
        <f t="shared" si="2"/>
        <v>7012.2611533351774</v>
      </c>
      <c r="AC67" s="86">
        <f t="shared" si="3"/>
        <v>3450</v>
      </c>
      <c r="AI67" s="16"/>
      <c r="AJ67" s="16"/>
      <c r="AN67" s="34"/>
      <c r="AO67" s="16"/>
    </row>
    <row r="68" spans="2:41" x14ac:dyDescent="0.3">
      <c r="B68" s="16">
        <v>162</v>
      </c>
      <c r="C68" s="23">
        <v>767.71074074074079</v>
      </c>
      <c r="D68" s="39">
        <v>1406.8492340945477</v>
      </c>
      <c r="F68" s="59">
        <v>5</v>
      </c>
      <c r="G68" s="59"/>
      <c r="H68" s="59"/>
      <c r="I68" s="59"/>
      <c r="K68" s="17">
        <v>3906.9462344695798</v>
      </c>
      <c r="L68" s="17"/>
      <c r="M68" s="17"/>
      <c r="N68" s="17"/>
      <c r="O68" s="16"/>
      <c r="P68" s="16"/>
      <c r="R68" s="16"/>
      <c r="S68" s="16"/>
      <c r="T68" s="16"/>
      <c r="U68" s="16"/>
      <c r="V68" s="16"/>
      <c r="W68" s="16"/>
      <c r="X68" s="16"/>
      <c r="Y68" s="16"/>
      <c r="AA68" s="86">
        <f t="shared" si="1"/>
        <v>227909.57592331673</v>
      </c>
      <c r="AB68" s="86">
        <f t="shared" si="2"/>
        <v>227909.57592331673</v>
      </c>
      <c r="AC68" s="86">
        <f t="shared" si="3"/>
        <v>111780</v>
      </c>
      <c r="AI68" s="16"/>
      <c r="AJ68" s="16"/>
      <c r="AN68" s="34"/>
      <c r="AO68" s="16"/>
    </row>
    <row r="69" spans="2:41" x14ac:dyDescent="0.3">
      <c r="B69" s="16">
        <v>112</v>
      </c>
      <c r="C69" s="23">
        <v>661.39357142857148</v>
      </c>
      <c r="D69" s="39">
        <v>1410.7580959625866</v>
      </c>
      <c r="F69" s="59">
        <v>5</v>
      </c>
      <c r="G69" s="59"/>
      <c r="H69" s="59"/>
      <c r="I69" s="59"/>
      <c r="K69" s="17">
        <v>6168.0125223698724</v>
      </c>
      <c r="L69" s="17"/>
      <c r="M69" s="17"/>
      <c r="N69" s="17"/>
      <c r="O69" s="16"/>
      <c r="P69" s="16"/>
      <c r="R69" s="16"/>
      <c r="S69" s="16"/>
      <c r="T69" s="16"/>
      <c r="U69" s="16"/>
      <c r="V69" s="16"/>
      <c r="W69" s="16"/>
      <c r="X69" s="16"/>
      <c r="Y69" s="16"/>
      <c r="AA69" s="86">
        <f t="shared" si="1"/>
        <v>158004.9067478097</v>
      </c>
      <c r="AB69" s="86">
        <f t="shared" si="2"/>
        <v>158004.9067478097</v>
      </c>
      <c r="AC69" s="86">
        <f t="shared" si="3"/>
        <v>77280</v>
      </c>
      <c r="AI69" s="16"/>
      <c r="AJ69" s="16"/>
      <c r="AN69" s="34"/>
      <c r="AO69" s="16"/>
    </row>
    <row r="70" spans="2:41" x14ac:dyDescent="0.3">
      <c r="B70" s="16">
        <v>21.18</v>
      </c>
      <c r="C70" s="23">
        <v>709.69499527856465</v>
      </c>
      <c r="D70" s="39">
        <v>1412.1416803796765</v>
      </c>
      <c r="F70" s="59">
        <v>5</v>
      </c>
      <c r="G70" s="59"/>
      <c r="H70" s="59"/>
      <c r="I70" s="59"/>
      <c r="K70" s="17">
        <v>1257.1114366720956</v>
      </c>
      <c r="L70" s="17"/>
      <c r="M70" s="17"/>
      <c r="N70" s="17"/>
      <c r="O70" s="16"/>
      <c r="P70" s="16"/>
      <c r="R70" s="16"/>
      <c r="S70" s="16"/>
      <c r="T70" s="16"/>
      <c r="U70" s="16"/>
      <c r="V70" s="16"/>
      <c r="W70" s="16"/>
      <c r="X70" s="16"/>
      <c r="Y70" s="16"/>
      <c r="AA70" s="86">
        <f t="shared" si="1"/>
        <v>29909.160790441547</v>
      </c>
      <c r="AB70" s="86">
        <f t="shared" si="2"/>
        <v>29909.160790441547</v>
      </c>
      <c r="AC70" s="86">
        <f t="shared" si="3"/>
        <v>14614.199999999999</v>
      </c>
      <c r="AI70" s="16"/>
      <c r="AJ70" s="16"/>
      <c r="AN70" s="34"/>
      <c r="AO70" s="16"/>
    </row>
    <row r="71" spans="2:41" x14ac:dyDescent="0.3">
      <c r="B71" s="16">
        <v>5</v>
      </c>
      <c r="C71" s="23">
        <v>811.726</v>
      </c>
      <c r="D71" s="39">
        <v>1416.7638139273452</v>
      </c>
      <c r="F71" s="59">
        <v>5</v>
      </c>
      <c r="G71" s="59"/>
      <c r="H71" s="59"/>
      <c r="I71" s="59"/>
      <c r="K71" s="17">
        <v>851.86351311874091</v>
      </c>
      <c r="L71" s="17"/>
      <c r="M71" s="17"/>
      <c r="N71" s="17"/>
      <c r="O71" s="16"/>
      <c r="P71" s="16"/>
      <c r="R71" s="16"/>
      <c r="S71" s="16"/>
      <c r="T71" s="16"/>
      <c r="U71" s="16"/>
      <c r="V71" s="16"/>
      <c r="W71" s="16"/>
      <c r="X71" s="16"/>
      <c r="Y71" s="16"/>
      <c r="AA71" s="86">
        <f t="shared" si="1"/>
        <v>7083.8190696367255</v>
      </c>
      <c r="AB71" s="86">
        <f t="shared" si="2"/>
        <v>7083.8190696367255</v>
      </c>
      <c r="AC71" s="86">
        <f t="shared" si="3"/>
        <v>3450</v>
      </c>
      <c r="AI71" s="16"/>
      <c r="AJ71" s="16"/>
      <c r="AN71" s="34"/>
      <c r="AO71" s="16"/>
    </row>
    <row r="72" spans="2:41" x14ac:dyDescent="0.3">
      <c r="B72" s="16">
        <v>5</v>
      </c>
      <c r="C72" s="23">
        <v>683.93999999999994</v>
      </c>
      <c r="D72" s="39">
        <v>1418.1821629537376</v>
      </c>
      <c r="F72" s="59">
        <v>5</v>
      </c>
      <c r="G72" s="59"/>
      <c r="H72" s="59"/>
      <c r="I72" s="59"/>
      <c r="K72" s="17">
        <v>1099.6469209575921</v>
      </c>
      <c r="L72" s="17"/>
      <c r="M72" s="17"/>
      <c r="N72" s="17"/>
      <c r="O72" s="16"/>
      <c r="P72" s="16"/>
      <c r="R72" s="16"/>
      <c r="S72" s="16"/>
      <c r="T72" s="16"/>
      <c r="U72" s="16"/>
      <c r="V72" s="16"/>
      <c r="W72" s="16"/>
      <c r="X72" s="16"/>
      <c r="Y72" s="16"/>
      <c r="AA72" s="86">
        <f t="shared" si="1"/>
        <v>7090.9108147686875</v>
      </c>
      <c r="AB72" s="86">
        <f t="shared" si="2"/>
        <v>7090.9108147686875</v>
      </c>
      <c r="AC72" s="86">
        <f t="shared" si="3"/>
        <v>3450</v>
      </c>
      <c r="AI72" s="16"/>
      <c r="AJ72" s="16"/>
      <c r="AN72" s="34"/>
      <c r="AO72" s="16"/>
    </row>
    <row r="73" spans="2:41" x14ac:dyDescent="0.3">
      <c r="B73" s="16">
        <v>93</v>
      </c>
      <c r="C73" s="23">
        <v>865.51021505376343</v>
      </c>
      <c r="D73" s="39">
        <v>1440.7549866077134</v>
      </c>
      <c r="F73" s="59">
        <v>5</v>
      </c>
      <c r="G73" s="59"/>
      <c r="H73" s="59"/>
      <c r="I73" s="59"/>
      <c r="K73" s="17">
        <v>1575.0663545920336</v>
      </c>
      <c r="L73" s="17"/>
      <c r="M73" s="17"/>
      <c r="N73" s="17"/>
      <c r="O73" s="16"/>
      <c r="P73" s="16"/>
      <c r="R73" s="16"/>
      <c r="S73" s="16"/>
      <c r="T73" s="16"/>
      <c r="U73" s="16"/>
      <c r="V73" s="16"/>
      <c r="W73" s="16"/>
      <c r="X73" s="16"/>
      <c r="Y73" s="16"/>
      <c r="AA73" s="86">
        <f t="shared" si="1"/>
        <v>133990.21375451735</v>
      </c>
      <c r="AB73" s="86">
        <f t="shared" si="2"/>
        <v>133990.21375451735</v>
      </c>
      <c r="AC73" s="86">
        <f t="shared" si="3"/>
        <v>64170</v>
      </c>
      <c r="AI73" s="16"/>
      <c r="AJ73" s="16"/>
      <c r="AN73" s="34"/>
      <c r="AO73" s="16"/>
    </row>
    <row r="74" spans="2:41" x14ac:dyDescent="0.3">
      <c r="B74" s="16">
        <v>25</v>
      </c>
      <c r="C74" s="23">
        <v>696.14800000000002</v>
      </c>
      <c r="D74" s="39">
        <v>1443.4960323652931</v>
      </c>
      <c r="F74" s="59">
        <v>5</v>
      </c>
      <c r="G74" s="59"/>
      <c r="H74" s="59"/>
      <c r="I74" s="59"/>
      <c r="K74" s="17">
        <v>2124.6699650424835</v>
      </c>
      <c r="L74" s="17"/>
      <c r="M74" s="17"/>
      <c r="N74" s="17"/>
      <c r="O74" s="16"/>
      <c r="P74" s="16"/>
      <c r="R74" s="16"/>
      <c r="S74" s="16"/>
      <c r="T74" s="16"/>
      <c r="U74" s="16"/>
      <c r="V74" s="16"/>
      <c r="W74" s="16"/>
      <c r="X74" s="16"/>
      <c r="Y74" s="16"/>
      <c r="AA74" s="86">
        <f t="shared" si="1"/>
        <v>36087.400809132327</v>
      </c>
      <c r="AB74" s="86">
        <f t="shared" si="2"/>
        <v>36087.400809132327</v>
      </c>
      <c r="AC74" s="86">
        <f t="shared" si="3"/>
        <v>17250</v>
      </c>
      <c r="AI74" s="16"/>
      <c r="AJ74" s="16"/>
      <c r="AN74" s="34"/>
      <c r="AO74" s="16"/>
    </row>
    <row r="75" spans="2:41" x14ac:dyDescent="0.3">
      <c r="B75" s="16">
        <v>5</v>
      </c>
      <c r="C75" s="23">
        <v>682.01199999999994</v>
      </c>
      <c r="D75" s="39">
        <v>1454.7373789337553</v>
      </c>
      <c r="F75" s="59">
        <v>5</v>
      </c>
      <c r="G75" s="59"/>
      <c r="H75" s="59"/>
      <c r="I75" s="59"/>
      <c r="K75" s="17">
        <v>19681.607858235999</v>
      </c>
      <c r="L75" s="17"/>
      <c r="M75" s="17"/>
      <c r="N75" s="17"/>
      <c r="O75" s="16"/>
      <c r="P75" s="16"/>
      <c r="R75" s="16"/>
      <c r="S75" s="16"/>
      <c r="T75" s="16"/>
      <c r="U75" s="16"/>
      <c r="V75" s="16"/>
      <c r="W75" s="16"/>
      <c r="X75" s="16"/>
      <c r="Y75" s="16"/>
      <c r="AA75" s="86">
        <f t="shared" si="1"/>
        <v>7273.6868946687764</v>
      </c>
      <c r="AB75" s="86">
        <f t="shared" si="2"/>
        <v>7273.6868946687764</v>
      </c>
      <c r="AC75" s="86">
        <f t="shared" si="3"/>
        <v>3450</v>
      </c>
      <c r="AI75" s="16"/>
      <c r="AJ75" s="16"/>
      <c r="AN75" s="34"/>
      <c r="AO75" s="16"/>
    </row>
    <row r="76" spans="2:41" x14ac:dyDescent="0.3">
      <c r="B76" s="16">
        <v>50</v>
      </c>
      <c r="C76" s="23">
        <v>711.48399999999992</v>
      </c>
      <c r="D76" s="39">
        <v>1461.8941230097992</v>
      </c>
      <c r="F76" s="59">
        <v>5</v>
      </c>
      <c r="G76" s="59"/>
      <c r="H76" s="59"/>
      <c r="I76" s="59"/>
      <c r="K76" s="17">
        <v>2448.440524216835</v>
      </c>
      <c r="L76" s="17"/>
      <c r="M76" s="17"/>
      <c r="N76" s="17"/>
      <c r="O76" s="16"/>
      <c r="P76" s="16"/>
      <c r="R76" s="16"/>
      <c r="S76" s="16"/>
      <c r="T76" s="16"/>
      <c r="U76" s="16"/>
      <c r="V76" s="16"/>
      <c r="W76" s="16"/>
      <c r="X76" s="16"/>
      <c r="Y76" s="16"/>
      <c r="AA76" s="86">
        <f t="shared" si="1"/>
        <v>73094.706150489961</v>
      </c>
      <c r="AB76" s="86">
        <f t="shared" si="2"/>
        <v>73094.706150489961</v>
      </c>
      <c r="AC76" s="86">
        <f t="shared" si="3"/>
        <v>34500</v>
      </c>
      <c r="AI76" s="16"/>
      <c r="AJ76" s="16"/>
      <c r="AN76" s="34"/>
      <c r="AO76" s="16"/>
    </row>
    <row r="77" spans="2:41" x14ac:dyDescent="0.3">
      <c r="B77" s="16">
        <v>10</v>
      </c>
      <c r="C77" s="23">
        <v>799.24799999999993</v>
      </c>
      <c r="D77" s="39">
        <v>1464.6420545929564</v>
      </c>
      <c r="F77" s="59">
        <v>5</v>
      </c>
      <c r="G77" s="59"/>
      <c r="H77" s="59"/>
      <c r="I77" s="59"/>
      <c r="K77" s="17">
        <v>26313.753559332126</v>
      </c>
      <c r="L77" s="17"/>
      <c r="M77" s="17"/>
      <c r="N77" s="17"/>
      <c r="O77" s="16"/>
      <c r="P77" s="16"/>
      <c r="R77" s="16"/>
      <c r="S77" s="16"/>
      <c r="T77" s="16"/>
      <c r="U77" s="16"/>
      <c r="V77" s="16"/>
      <c r="W77" s="16"/>
      <c r="X77" s="16"/>
      <c r="Y77" s="16"/>
      <c r="AA77" s="86">
        <f t="shared" si="1"/>
        <v>14646.420545929563</v>
      </c>
      <c r="AB77" s="86">
        <f t="shared" si="2"/>
        <v>14646.420545929563</v>
      </c>
      <c r="AC77" s="86">
        <f t="shared" si="3"/>
        <v>6900</v>
      </c>
      <c r="AI77" s="16"/>
      <c r="AJ77" s="16"/>
      <c r="AN77" s="34"/>
      <c r="AO77" s="16"/>
    </row>
    <row r="78" spans="2:41" x14ac:dyDescent="0.3">
      <c r="B78" s="16">
        <v>25.7</v>
      </c>
      <c r="C78" s="23">
        <v>843.84747081712067</v>
      </c>
      <c r="D78" s="39">
        <v>1472.8277289723476</v>
      </c>
      <c r="F78" s="59">
        <v>5</v>
      </c>
      <c r="G78" s="59"/>
      <c r="H78" s="59"/>
      <c r="I78" s="59"/>
      <c r="K78" s="17">
        <v>13566.732552683947</v>
      </c>
      <c r="L78" s="17"/>
      <c r="M78" s="17"/>
      <c r="N78" s="17"/>
      <c r="O78" s="16"/>
      <c r="P78" s="16"/>
      <c r="R78" s="16"/>
      <c r="S78" s="16"/>
      <c r="T78" s="16"/>
      <c r="U78" s="16"/>
      <c r="V78" s="16"/>
      <c r="W78" s="16"/>
      <c r="X78" s="16"/>
      <c r="Y78" s="16"/>
      <c r="AA78" s="86">
        <f t="shared" ref="AA78:AA141" si="10">B78*D78</f>
        <v>37851.672634589333</v>
      </c>
      <c r="AB78" s="86">
        <f t="shared" ref="AB78:AB141" si="11">MIN(AA78,B78*ROUND($AB$13,0))</f>
        <v>37851.672634589333</v>
      </c>
      <c r="AC78" s="86">
        <f t="shared" ref="AC78:AC141" si="12">MIN(AA78,B78*ROUND($AC$13,0))</f>
        <v>17733</v>
      </c>
      <c r="AI78" s="16"/>
      <c r="AJ78" s="16"/>
      <c r="AN78" s="34"/>
      <c r="AO78" s="16"/>
    </row>
    <row r="79" spans="2:41" x14ac:dyDescent="0.3">
      <c r="B79" s="16">
        <v>103.68</v>
      </c>
      <c r="C79" s="23">
        <v>714.88753858024677</v>
      </c>
      <c r="D79" s="39">
        <v>1482.3533580904873</v>
      </c>
      <c r="F79" s="59">
        <v>5</v>
      </c>
      <c r="G79" s="59"/>
      <c r="H79" s="59"/>
      <c r="I79" s="59"/>
      <c r="K79" s="17">
        <v>963.13579099223955</v>
      </c>
      <c r="L79" s="17"/>
      <c r="M79" s="17"/>
      <c r="N79" s="17"/>
      <c r="O79" s="16"/>
      <c r="P79" s="16"/>
      <c r="R79" s="16"/>
      <c r="S79" s="16"/>
      <c r="T79" s="16"/>
      <c r="U79" s="16"/>
      <c r="V79" s="16"/>
      <c r="W79" s="16"/>
      <c r="X79" s="16"/>
      <c r="Y79" s="16"/>
      <c r="AA79" s="86">
        <f t="shared" si="10"/>
        <v>153690.39616682174</v>
      </c>
      <c r="AB79" s="86">
        <f t="shared" si="11"/>
        <v>153690.39616682174</v>
      </c>
      <c r="AC79" s="86">
        <f t="shared" si="12"/>
        <v>71539.200000000012</v>
      </c>
      <c r="AI79" s="16"/>
      <c r="AJ79" s="16"/>
      <c r="AN79" s="34"/>
      <c r="AO79" s="16"/>
    </row>
    <row r="80" spans="2:41" x14ac:dyDescent="0.3">
      <c r="B80" s="16">
        <v>14</v>
      </c>
      <c r="C80" s="23">
        <v>755.65499999999997</v>
      </c>
      <c r="D80" s="39">
        <v>1566.8866309132477</v>
      </c>
      <c r="F80" s="59">
        <v>5</v>
      </c>
      <c r="G80" s="59"/>
      <c r="H80" s="59"/>
      <c r="I80" s="59"/>
      <c r="K80" s="17">
        <v>2580.8886329812403</v>
      </c>
      <c r="L80" s="17"/>
      <c r="M80" s="17"/>
      <c r="N80" s="17"/>
      <c r="O80" s="16"/>
      <c r="P80" s="16"/>
      <c r="R80" s="16"/>
      <c r="S80" s="16"/>
      <c r="T80" s="16"/>
      <c r="U80" s="16"/>
      <c r="V80" s="16"/>
      <c r="W80" s="16"/>
      <c r="X80" s="16"/>
      <c r="Y80" s="16"/>
      <c r="AA80" s="86">
        <f t="shared" si="10"/>
        <v>21936.412832785467</v>
      </c>
      <c r="AB80" s="86">
        <f t="shared" si="11"/>
        <v>21936.412832785467</v>
      </c>
      <c r="AC80" s="86">
        <f t="shared" si="12"/>
        <v>9660</v>
      </c>
      <c r="AI80" s="16"/>
      <c r="AJ80" s="16"/>
      <c r="AN80" s="34"/>
      <c r="AO80" s="16"/>
    </row>
    <row r="81" spans="2:41" x14ac:dyDescent="0.3">
      <c r="B81" s="16">
        <v>5</v>
      </c>
      <c r="C81" s="23">
        <v>859.50599999999997</v>
      </c>
      <c r="D81" s="39">
        <v>1575.0663545920336</v>
      </c>
      <c r="F81" s="59">
        <v>5</v>
      </c>
      <c r="G81" s="59"/>
      <c r="H81" s="59"/>
      <c r="I81" s="59"/>
      <c r="K81" s="17">
        <v>1978.7876017707645</v>
      </c>
      <c r="L81" s="17"/>
      <c r="M81" s="17"/>
      <c r="N81" s="17"/>
      <c r="O81" s="16"/>
      <c r="P81" s="16"/>
      <c r="R81" s="16"/>
      <c r="S81" s="16"/>
      <c r="T81" s="16"/>
      <c r="U81" s="16"/>
      <c r="V81" s="16"/>
      <c r="W81" s="16"/>
      <c r="X81" s="16"/>
      <c r="Y81" s="16"/>
      <c r="AA81" s="86">
        <f t="shared" si="10"/>
        <v>7875.3317729601677</v>
      </c>
      <c r="AB81" s="86">
        <f t="shared" si="11"/>
        <v>7875.3317729601677</v>
      </c>
      <c r="AC81" s="86">
        <f t="shared" si="12"/>
        <v>3450</v>
      </c>
      <c r="AI81" s="16"/>
      <c r="AJ81" s="16"/>
      <c r="AN81" s="34"/>
      <c r="AO81" s="16"/>
    </row>
    <row r="82" spans="2:41" x14ac:dyDescent="0.3">
      <c r="B82" s="16">
        <v>142</v>
      </c>
      <c r="C82" s="23">
        <v>759.75070422535214</v>
      </c>
      <c r="D82" s="39">
        <v>1575.3792686842928</v>
      </c>
      <c r="F82" s="59">
        <v>5</v>
      </c>
      <c r="G82" s="59"/>
      <c r="H82" s="59"/>
      <c r="I82" s="59"/>
      <c r="K82" s="17">
        <v>12089.580808967366</v>
      </c>
      <c r="L82" s="17"/>
      <c r="M82" s="17"/>
      <c r="N82" s="17"/>
      <c r="O82" s="16"/>
      <c r="P82" s="16"/>
      <c r="R82" s="16"/>
      <c r="S82" s="16"/>
      <c r="T82" s="16"/>
      <c r="U82" s="16"/>
      <c r="V82" s="16"/>
      <c r="W82" s="16"/>
      <c r="X82" s="16"/>
      <c r="Y82" s="16"/>
      <c r="AA82" s="86">
        <f t="shared" si="10"/>
        <v>223703.85615316959</v>
      </c>
      <c r="AB82" s="86">
        <f t="shared" si="11"/>
        <v>223703.85615316959</v>
      </c>
      <c r="AC82" s="86">
        <f t="shared" si="12"/>
        <v>97980</v>
      </c>
      <c r="AI82" s="16"/>
      <c r="AJ82" s="16"/>
      <c r="AN82" s="34"/>
      <c r="AO82" s="16"/>
    </row>
    <row r="83" spans="2:41" x14ac:dyDescent="0.3">
      <c r="B83" s="16">
        <v>5</v>
      </c>
      <c r="C83" s="23">
        <v>926.25800000000004</v>
      </c>
      <c r="D83" s="39">
        <v>1616.6647572711911</v>
      </c>
      <c r="F83" s="59">
        <v>5</v>
      </c>
      <c r="G83" s="59"/>
      <c r="H83" s="59"/>
      <c r="I83" s="59"/>
      <c r="K83" s="17">
        <v>4728.2740409641674</v>
      </c>
      <c r="L83" s="17"/>
      <c r="M83" s="17"/>
      <c r="N83" s="17"/>
      <c r="O83" s="16"/>
      <c r="P83" s="16"/>
      <c r="R83" s="16"/>
      <c r="S83" s="16"/>
      <c r="T83" s="16"/>
      <c r="U83" s="16"/>
      <c r="V83" s="16"/>
      <c r="W83" s="16"/>
      <c r="X83" s="16"/>
      <c r="Y83" s="16"/>
      <c r="AA83" s="86">
        <f t="shared" si="10"/>
        <v>8083.3237863559552</v>
      </c>
      <c r="AB83" s="86">
        <f t="shared" si="11"/>
        <v>8083.3237863559552</v>
      </c>
      <c r="AC83" s="86">
        <f t="shared" si="12"/>
        <v>3450</v>
      </c>
      <c r="AI83" s="16"/>
      <c r="AJ83" s="16"/>
      <c r="AN83" s="34"/>
      <c r="AO83" s="16"/>
    </row>
    <row r="84" spans="2:41" x14ac:dyDescent="0.3">
      <c r="B84" s="16">
        <v>5</v>
      </c>
      <c r="C84" s="23">
        <v>1142.0740000000001</v>
      </c>
      <c r="D84" s="39">
        <v>1623.2026315201028</v>
      </c>
      <c r="F84" s="59">
        <v>5</v>
      </c>
      <c r="G84" s="59"/>
      <c r="H84" s="59"/>
      <c r="I84" s="59"/>
      <c r="K84" s="17">
        <v>39528.207141437764</v>
      </c>
      <c r="L84" s="17"/>
      <c r="M84" s="17"/>
      <c r="N84" s="17"/>
      <c r="O84" s="16"/>
      <c r="P84" s="16"/>
      <c r="R84" s="16"/>
      <c r="S84" s="16"/>
      <c r="T84" s="16"/>
      <c r="U84" s="16"/>
      <c r="V84" s="16"/>
      <c r="W84" s="16"/>
      <c r="X84" s="16"/>
      <c r="Y84" s="16"/>
      <c r="AA84" s="86">
        <f t="shared" si="10"/>
        <v>8116.0131576005142</v>
      </c>
      <c r="AB84" s="86">
        <f t="shared" si="11"/>
        <v>8116.0131576005142</v>
      </c>
      <c r="AC84" s="86">
        <f t="shared" si="12"/>
        <v>3450</v>
      </c>
      <c r="AI84" s="16"/>
      <c r="AJ84" s="16"/>
      <c r="AN84" s="34"/>
      <c r="AO84" s="16"/>
    </row>
    <row r="85" spans="2:41" x14ac:dyDescent="0.3">
      <c r="B85" s="16">
        <v>5</v>
      </c>
      <c r="C85" s="23">
        <v>800.99</v>
      </c>
      <c r="D85" s="39">
        <v>1660.8909125132529</v>
      </c>
      <c r="F85" s="59">
        <v>5</v>
      </c>
      <c r="G85" s="59"/>
      <c r="H85" s="59"/>
      <c r="I85" s="59"/>
      <c r="K85" s="17">
        <v>2803.67184081098</v>
      </c>
      <c r="L85" s="17"/>
      <c r="M85" s="17"/>
      <c r="N85" s="17"/>
      <c r="O85" s="16"/>
      <c r="P85" s="16"/>
      <c r="R85" s="16"/>
      <c r="S85" s="16"/>
      <c r="T85" s="16"/>
      <c r="U85" s="16"/>
      <c r="V85" s="16"/>
      <c r="W85" s="16"/>
      <c r="X85" s="16"/>
      <c r="Y85" s="16"/>
      <c r="AA85" s="86">
        <f t="shared" si="10"/>
        <v>8304.4545625662649</v>
      </c>
      <c r="AB85" s="86">
        <f t="shared" si="11"/>
        <v>8304.4545625662649</v>
      </c>
      <c r="AC85" s="86">
        <f t="shared" si="12"/>
        <v>3450</v>
      </c>
      <c r="AI85" s="16"/>
      <c r="AJ85" s="16"/>
      <c r="AN85" s="34"/>
      <c r="AO85" s="16"/>
    </row>
    <row r="86" spans="2:41" x14ac:dyDescent="0.3">
      <c r="B86" s="16">
        <v>7</v>
      </c>
      <c r="C86" s="23">
        <v>897.0971428571429</v>
      </c>
      <c r="D86" s="39">
        <v>1711.2957248276723</v>
      </c>
      <c r="F86" s="59">
        <v>5</v>
      </c>
      <c r="G86" s="59"/>
      <c r="H86" s="59"/>
      <c r="I86" s="59"/>
      <c r="K86" s="17">
        <v>4143.0131563031218</v>
      </c>
      <c r="L86" s="17"/>
      <c r="M86" s="17"/>
      <c r="N86" s="17"/>
      <c r="O86" s="16"/>
      <c r="P86" s="16"/>
      <c r="R86" s="16"/>
      <c r="S86" s="16"/>
      <c r="T86" s="16"/>
      <c r="U86" s="16"/>
      <c r="V86" s="16"/>
      <c r="W86" s="16"/>
      <c r="X86" s="16"/>
      <c r="Y86" s="16"/>
      <c r="AA86" s="86">
        <f t="shared" si="10"/>
        <v>11979.070073793706</v>
      </c>
      <c r="AB86" s="86">
        <f t="shared" si="11"/>
        <v>11979.070073793706</v>
      </c>
      <c r="AC86" s="86">
        <f t="shared" si="12"/>
        <v>4830</v>
      </c>
      <c r="AI86" s="16"/>
      <c r="AJ86" s="16"/>
      <c r="AN86" s="34"/>
      <c r="AO86" s="16"/>
    </row>
    <row r="87" spans="2:41" x14ac:dyDescent="0.3">
      <c r="B87" s="16">
        <v>25</v>
      </c>
      <c r="C87" s="23">
        <v>865.14479999999992</v>
      </c>
      <c r="D87" s="39">
        <v>1721.4536382128533</v>
      </c>
      <c r="F87" s="59">
        <v>5</v>
      </c>
      <c r="G87" s="59"/>
      <c r="H87" s="59"/>
      <c r="I87" s="59"/>
      <c r="K87" s="17">
        <v>2497.5888314139561</v>
      </c>
      <c r="L87" s="17"/>
      <c r="M87" s="17"/>
      <c r="N87" s="17"/>
      <c r="O87" s="16"/>
      <c r="P87" s="16"/>
      <c r="R87" s="16"/>
      <c r="S87" s="16"/>
      <c r="T87" s="16"/>
      <c r="U87" s="16"/>
      <c r="V87" s="16"/>
      <c r="W87" s="16"/>
      <c r="X87" s="16"/>
      <c r="Y87" s="16"/>
      <c r="AA87" s="86">
        <f t="shared" si="10"/>
        <v>43036.340955321335</v>
      </c>
      <c r="AB87" s="86">
        <f t="shared" si="11"/>
        <v>43036.340955321335</v>
      </c>
      <c r="AC87" s="86">
        <f t="shared" si="12"/>
        <v>17250</v>
      </c>
      <c r="AI87" s="16"/>
      <c r="AJ87" s="16"/>
      <c r="AN87" s="34"/>
      <c r="AO87" s="16"/>
    </row>
    <row r="88" spans="2:41" x14ac:dyDescent="0.3">
      <c r="B88" s="16">
        <v>20</v>
      </c>
      <c r="C88" s="23">
        <v>818.64200000000005</v>
      </c>
      <c r="D88" s="39">
        <v>1746.1703274503784</v>
      </c>
      <c r="F88" s="59">
        <v>5</v>
      </c>
      <c r="G88" s="59"/>
      <c r="H88" s="59"/>
      <c r="I88" s="59"/>
      <c r="K88" s="17">
        <v>4835.7066568045557</v>
      </c>
      <c r="L88" s="17"/>
      <c r="M88" s="17"/>
      <c r="N88" s="17"/>
      <c r="O88" s="16"/>
      <c r="P88" s="16"/>
      <c r="R88" s="16"/>
      <c r="S88" s="16"/>
      <c r="T88" s="16"/>
      <c r="U88" s="16"/>
      <c r="V88" s="16"/>
      <c r="W88" s="16"/>
      <c r="X88" s="16"/>
      <c r="Y88" s="16"/>
      <c r="AA88" s="86">
        <f t="shared" si="10"/>
        <v>34923.406549007566</v>
      </c>
      <c r="AB88" s="86">
        <f t="shared" si="11"/>
        <v>34923.406549007566</v>
      </c>
      <c r="AC88" s="86">
        <f t="shared" si="12"/>
        <v>13800</v>
      </c>
      <c r="AI88" s="16"/>
      <c r="AJ88" s="16"/>
      <c r="AN88" s="34"/>
      <c r="AO88" s="16"/>
    </row>
    <row r="89" spans="2:41" x14ac:dyDescent="0.3">
      <c r="B89" s="16">
        <v>5</v>
      </c>
      <c r="C89" s="23">
        <v>890.2940000000001</v>
      </c>
      <c r="D89" s="39">
        <v>1899.0046510038665</v>
      </c>
      <c r="F89" s="59">
        <v>5</v>
      </c>
      <c r="G89" s="59"/>
      <c r="H89" s="59"/>
      <c r="I89" s="59"/>
      <c r="K89" s="17">
        <v>2441.9988043410444</v>
      </c>
      <c r="L89" s="17"/>
      <c r="M89" s="17"/>
      <c r="N89" s="17"/>
      <c r="O89" s="16"/>
      <c r="P89" s="16"/>
      <c r="R89" s="16"/>
      <c r="S89" s="16"/>
      <c r="T89" s="16"/>
      <c r="U89" s="16"/>
      <c r="V89" s="16"/>
      <c r="W89" s="16"/>
      <c r="X89" s="16"/>
      <c r="Y89" s="16"/>
      <c r="AA89" s="86">
        <f t="shared" si="10"/>
        <v>9495.0232550193323</v>
      </c>
      <c r="AB89" s="86">
        <f t="shared" si="11"/>
        <v>9005</v>
      </c>
      <c r="AC89" s="86">
        <f t="shared" si="12"/>
        <v>3450</v>
      </c>
      <c r="AI89" s="16"/>
      <c r="AJ89" s="16"/>
      <c r="AN89" s="34"/>
      <c r="AO89" s="16"/>
    </row>
    <row r="90" spans="2:41" x14ac:dyDescent="0.3">
      <c r="B90" s="16">
        <v>49</v>
      </c>
      <c r="C90" s="23">
        <v>923.39897959183679</v>
      </c>
      <c r="D90" s="39">
        <v>1914.7117614802839</v>
      </c>
      <c r="F90" s="59">
        <v>5</v>
      </c>
      <c r="G90" s="59"/>
      <c r="H90" s="59"/>
      <c r="I90" s="59"/>
      <c r="K90" s="17">
        <v>5260.2230106957268</v>
      </c>
      <c r="L90" s="17"/>
      <c r="M90" s="17"/>
      <c r="N90" s="17"/>
      <c r="O90" s="16"/>
      <c r="P90" s="16"/>
      <c r="R90" s="16"/>
      <c r="S90" s="16"/>
      <c r="T90" s="16"/>
      <c r="U90" s="16"/>
      <c r="V90" s="16"/>
      <c r="W90" s="16"/>
      <c r="X90" s="16"/>
      <c r="Y90" s="16"/>
      <c r="AA90" s="86">
        <f t="shared" si="10"/>
        <v>93820.876312533917</v>
      </c>
      <c r="AB90" s="86">
        <f t="shared" si="11"/>
        <v>88249</v>
      </c>
      <c r="AC90" s="86">
        <f t="shared" si="12"/>
        <v>33810</v>
      </c>
      <c r="AI90" s="16"/>
      <c r="AJ90" s="16"/>
      <c r="AN90" s="34"/>
      <c r="AO90" s="16"/>
    </row>
    <row r="91" spans="2:41" x14ac:dyDescent="0.3">
      <c r="B91" s="16">
        <v>14.36</v>
      </c>
      <c r="C91" s="23">
        <v>1166.1267409470754</v>
      </c>
      <c r="D91" s="39">
        <v>1941.1705232522716</v>
      </c>
      <c r="F91" s="59">
        <v>5</v>
      </c>
      <c r="G91" s="59"/>
      <c r="H91" s="59"/>
      <c r="I91" s="59"/>
      <c r="K91" s="17">
        <v>2825.3662684872133</v>
      </c>
      <c r="L91" s="17"/>
      <c r="M91" s="17"/>
      <c r="N91" s="17"/>
      <c r="O91" s="16"/>
      <c r="P91" s="16"/>
      <c r="R91" s="16"/>
      <c r="S91" s="16"/>
      <c r="T91" s="16"/>
      <c r="U91" s="16"/>
      <c r="V91" s="16"/>
      <c r="W91" s="16"/>
      <c r="X91" s="16"/>
      <c r="Y91" s="16"/>
      <c r="AA91" s="86">
        <f t="shared" si="10"/>
        <v>27875.208713902619</v>
      </c>
      <c r="AB91" s="86">
        <f t="shared" si="11"/>
        <v>25862.36</v>
      </c>
      <c r="AC91" s="86">
        <f t="shared" si="12"/>
        <v>9908.4</v>
      </c>
      <c r="AI91" s="16"/>
      <c r="AJ91" s="16"/>
      <c r="AN91" s="34"/>
      <c r="AO91" s="16"/>
    </row>
    <row r="92" spans="2:41" x14ac:dyDescent="0.3">
      <c r="B92" s="16">
        <v>5</v>
      </c>
      <c r="C92" s="23">
        <v>911.2120000000001</v>
      </c>
      <c r="D92" s="39">
        <v>1943.6229223723119</v>
      </c>
      <c r="F92" s="59">
        <v>5</v>
      </c>
      <c r="G92" s="59"/>
      <c r="H92" s="59"/>
      <c r="I92" s="59"/>
      <c r="K92" s="17">
        <v>169025.64627211317</v>
      </c>
      <c r="L92" s="17"/>
      <c r="M92" s="17"/>
      <c r="N92" s="17"/>
      <c r="O92" s="16"/>
      <c r="P92" s="16"/>
      <c r="R92" s="16"/>
      <c r="S92" s="16"/>
      <c r="T92" s="16"/>
      <c r="U92" s="16"/>
      <c r="V92" s="16"/>
      <c r="W92" s="16"/>
      <c r="X92" s="16"/>
      <c r="Y92" s="16"/>
      <c r="AA92" s="86">
        <f t="shared" si="10"/>
        <v>9718.1146118615598</v>
      </c>
      <c r="AB92" s="86">
        <f t="shared" si="11"/>
        <v>9005</v>
      </c>
      <c r="AC92" s="86">
        <f t="shared" si="12"/>
        <v>3450</v>
      </c>
      <c r="AI92" s="16"/>
      <c r="AJ92" s="16"/>
      <c r="AN92" s="34"/>
      <c r="AO92" s="16"/>
    </row>
    <row r="93" spans="2:41" x14ac:dyDescent="0.3">
      <c r="B93" s="16">
        <v>25</v>
      </c>
      <c r="C93" s="23">
        <v>1175.8427999999999</v>
      </c>
      <c r="D93" s="39">
        <v>1957.3441746860751</v>
      </c>
      <c r="F93" s="59">
        <v>5</v>
      </c>
      <c r="G93" s="59"/>
      <c r="H93" s="59"/>
      <c r="I93" s="59"/>
      <c r="K93" s="17">
        <v>6449.882874125532</v>
      </c>
      <c r="L93" s="17"/>
      <c r="M93" s="17"/>
      <c r="N93" s="17"/>
      <c r="O93" s="16"/>
      <c r="P93" s="16"/>
      <c r="R93" s="16"/>
      <c r="S93" s="16"/>
      <c r="T93" s="16"/>
      <c r="U93" s="16"/>
      <c r="V93" s="16"/>
      <c r="W93" s="16"/>
      <c r="X93" s="16"/>
      <c r="Y93" s="16"/>
      <c r="AA93" s="86">
        <f t="shared" si="10"/>
        <v>48933.604367151878</v>
      </c>
      <c r="AB93" s="86">
        <f t="shared" si="11"/>
        <v>45025</v>
      </c>
      <c r="AC93" s="86">
        <f t="shared" si="12"/>
        <v>17250</v>
      </c>
      <c r="AI93" s="16"/>
      <c r="AJ93" s="16"/>
      <c r="AN93" s="34"/>
      <c r="AO93" s="16"/>
    </row>
    <row r="94" spans="2:41" x14ac:dyDescent="0.3">
      <c r="B94" s="16">
        <v>5</v>
      </c>
      <c r="C94" s="23">
        <v>958.85799999999995</v>
      </c>
      <c r="D94" s="39">
        <v>1970.1762443019525</v>
      </c>
      <c r="F94" s="59">
        <v>5</v>
      </c>
      <c r="G94" s="59"/>
      <c r="H94" s="59"/>
      <c r="I94" s="59"/>
      <c r="K94" s="17">
        <v>4597.7652654101439</v>
      </c>
      <c r="L94" s="17"/>
      <c r="M94" s="17"/>
      <c r="N94" s="17"/>
      <c r="O94" s="16"/>
      <c r="P94" s="16"/>
      <c r="R94" s="16"/>
      <c r="S94" s="16"/>
      <c r="T94" s="16"/>
      <c r="U94" s="16"/>
      <c r="V94" s="16"/>
      <c r="W94" s="16"/>
      <c r="X94" s="16"/>
      <c r="Y94" s="16"/>
      <c r="AA94" s="86">
        <f t="shared" si="10"/>
        <v>9850.8812215097623</v>
      </c>
      <c r="AB94" s="86">
        <f t="shared" si="11"/>
        <v>9005</v>
      </c>
      <c r="AC94" s="86">
        <f t="shared" si="12"/>
        <v>3450</v>
      </c>
      <c r="AI94" s="16"/>
      <c r="AJ94" s="16"/>
      <c r="AN94" s="34"/>
      <c r="AO94" s="16"/>
    </row>
    <row r="95" spans="2:41" x14ac:dyDescent="0.3">
      <c r="B95" s="16">
        <v>5</v>
      </c>
      <c r="C95" s="23">
        <v>953.47800000000007</v>
      </c>
      <c r="D95" s="39">
        <v>1977.0820428236452</v>
      </c>
      <c r="F95" s="59">
        <v>5</v>
      </c>
      <c r="G95" s="59"/>
      <c r="H95" s="59"/>
      <c r="I95" s="59"/>
      <c r="K95" s="17">
        <v>60723.698455241261</v>
      </c>
      <c r="L95" s="17"/>
      <c r="M95" s="17"/>
      <c r="N95" s="17"/>
      <c r="O95" s="16"/>
      <c r="P95" s="16"/>
      <c r="R95" s="16"/>
      <c r="S95" s="16"/>
      <c r="T95" s="16"/>
      <c r="U95" s="16"/>
      <c r="V95" s="16"/>
      <c r="W95" s="16"/>
      <c r="X95" s="16"/>
      <c r="Y95" s="16"/>
      <c r="AA95" s="86">
        <f t="shared" si="10"/>
        <v>9885.4102141182266</v>
      </c>
      <c r="AB95" s="86">
        <f t="shared" si="11"/>
        <v>9005</v>
      </c>
      <c r="AC95" s="86">
        <f t="shared" si="12"/>
        <v>3450</v>
      </c>
      <c r="AI95" s="16"/>
      <c r="AJ95" s="16"/>
      <c r="AN95" s="34"/>
      <c r="AO95" s="16"/>
    </row>
    <row r="96" spans="2:41" x14ac:dyDescent="0.3">
      <c r="B96" s="16">
        <v>5</v>
      </c>
      <c r="C96" s="23">
        <v>1037.3219999999999</v>
      </c>
      <c r="D96" s="39">
        <v>1978.7876017707645</v>
      </c>
      <c r="F96" s="59">
        <v>5</v>
      </c>
      <c r="G96" s="59"/>
      <c r="H96" s="59"/>
      <c r="I96" s="59"/>
      <c r="K96" s="17">
        <v>3579.2378053042958</v>
      </c>
      <c r="L96" s="17"/>
      <c r="M96" s="17"/>
      <c r="N96" s="17"/>
      <c r="O96" s="16"/>
      <c r="P96" s="16"/>
      <c r="R96" s="16"/>
      <c r="S96" s="16"/>
      <c r="T96" s="16"/>
      <c r="U96" s="16"/>
      <c r="V96" s="16"/>
      <c r="W96" s="16"/>
      <c r="X96" s="16"/>
      <c r="Y96" s="16"/>
      <c r="AA96" s="86">
        <f t="shared" si="10"/>
        <v>9893.9380088538219</v>
      </c>
      <c r="AB96" s="86">
        <f t="shared" si="11"/>
        <v>9005</v>
      </c>
      <c r="AC96" s="86">
        <f t="shared" si="12"/>
        <v>3450</v>
      </c>
      <c r="AI96" s="16"/>
      <c r="AJ96" s="16"/>
      <c r="AN96" s="34"/>
      <c r="AO96" s="16"/>
    </row>
    <row r="97" spans="2:41" x14ac:dyDescent="0.3">
      <c r="B97" s="16">
        <v>5</v>
      </c>
      <c r="C97" s="23">
        <v>986.28399999999999</v>
      </c>
      <c r="D97" s="39">
        <v>2045.1068462243243</v>
      </c>
      <c r="F97" s="59">
        <v>5</v>
      </c>
      <c r="G97" s="59"/>
      <c r="H97" s="59"/>
      <c r="I97" s="59"/>
      <c r="K97" s="17">
        <v>9280.5826388865244</v>
      </c>
      <c r="L97" s="17"/>
      <c r="M97" s="17"/>
      <c r="N97" s="17"/>
      <c r="O97" s="16"/>
      <c r="P97" s="16"/>
      <c r="R97" s="16"/>
      <c r="S97" s="16"/>
      <c r="T97" s="16"/>
      <c r="U97" s="16"/>
      <c r="V97" s="16"/>
      <c r="W97" s="16"/>
      <c r="X97" s="16"/>
      <c r="Y97" s="16"/>
      <c r="AA97" s="86">
        <f t="shared" si="10"/>
        <v>10225.534231121621</v>
      </c>
      <c r="AB97" s="86">
        <f t="shared" si="11"/>
        <v>9005</v>
      </c>
      <c r="AC97" s="86">
        <f t="shared" si="12"/>
        <v>3450</v>
      </c>
      <c r="AI97" s="16"/>
      <c r="AJ97" s="16"/>
      <c r="AN97" s="34"/>
      <c r="AO97" s="16"/>
    </row>
    <row r="98" spans="2:41" x14ac:dyDescent="0.3">
      <c r="B98" s="16">
        <v>5</v>
      </c>
      <c r="C98" s="23">
        <v>1001.5959999999999</v>
      </c>
      <c r="D98" s="39">
        <v>2057.9904903414877</v>
      </c>
      <c r="F98" s="59">
        <v>5</v>
      </c>
      <c r="G98" s="59"/>
      <c r="H98" s="59"/>
      <c r="I98" s="59"/>
      <c r="K98" s="17">
        <v>1616.6647572711911</v>
      </c>
      <c r="L98" s="17"/>
      <c r="M98" s="17"/>
      <c r="N98" s="17"/>
      <c r="O98" s="16"/>
      <c r="P98" s="16"/>
      <c r="R98" s="16"/>
      <c r="S98" s="16"/>
      <c r="T98" s="16"/>
      <c r="U98" s="16"/>
      <c r="V98" s="16"/>
      <c r="W98" s="16"/>
      <c r="X98" s="16"/>
      <c r="Y98" s="16"/>
      <c r="AA98" s="86">
        <f t="shared" si="10"/>
        <v>10289.952451707439</v>
      </c>
      <c r="AB98" s="86">
        <f t="shared" si="11"/>
        <v>9005</v>
      </c>
      <c r="AC98" s="86">
        <f t="shared" si="12"/>
        <v>3450</v>
      </c>
      <c r="AI98" s="16"/>
      <c r="AJ98" s="16"/>
      <c r="AN98" s="34"/>
      <c r="AO98" s="16"/>
    </row>
    <row r="99" spans="2:41" x14ac:dyDescent="0.3">
      <c r="B99" s="16">
        <v>20</v>
      </c>
      <c r="C99" s="23">
        <v>1003.6370000000001</v>
      </c>
      <c r="D99" s="39">
        <v>2081.0891181688457</v>
      </c>
      <c r="F99" s="59">
        <v>5</v>
      </c>
      <c r="G99" s="59"/>
      <c r="H99" s="59"/>
      <c r="I99" s="59"/>
      <c r="K99" s="17">
        <v>5580.2299813093614</v>
      </c>
      <c r="L99" s="17"/>
      <c r="M99" s="17"/>
      <c r="N99" s="17"/>
      <c r="O99" s="16"/>
      <c r="P99" s="16"/>
      <c r="R99" s="16"/>
      <c r="S99" s="16"/>
      <c r="T99" s="16"/>
      <c r="U99" s="16"/>
      <c r="V99" s="16"/>
      <c r="W99" s="16"/>
      <c r="X99" s="16"/>
      <c r="Y99" s="16"/>
      <c r="AA99" s="86">
        <f t="shared" si="10"/>
        <v>41621.782363376915</v>
      </c>
      <c r="AB99" s="86">
        <f t="shared" si="11"/>
        <v>36020</v>
      </c>
      <c r="AC99" s="86">
        <f t="shared" si="12"/>
        <v>13800</v>
      </c>
      <c r="AI99" s="16"/>
      <c r="AJ99" s="16"/>
      <c r="AN99" s="34"/>
      <c r="AO99" s="16"/>
    </row>
    <row r="100" spans="2:41" x14ac:dyDescent="0.3">
      <c r="B100" s="16">
        <v>5</v>
      </c>
      <c r="C100" s="23">
        <v>977.36399999999992</v>
      </c>
      <c r="D100" s="39">
        <v>2084.7256992900575</v>
      </c>
      <c r="F100" s="59">
        <v>5</v>
      </c>
      <c r="G100" s="59"/>
      <c r="H100" s="59"/>
      <c r="I100" s="59"/>
      <c r="K100" s="17">
        <v>4253.1503610814207</v>
      </c>
      <c r="L100" s="17"/>
      <c r="M100" s="17"/>
      <c r="N100" s="17"/>
      <c r="O100" s="16"/>
      <c r="P100" s="16"/>
      <c r="R100" s="16"/>
      <c r="S100" s="16"/>
      <c r="T100" s="16"/>
      <c r="U100" s="16"/>
      <c r="V100" s="16"/>
      <c r="W100" s="16"/>
      <c r="X100" s="16"/>
      <c r="Y100" s="16"/>
      <c r="AA100" s="86">
        <f t="shared" si="10"/>
        <v>10423.628496450288</v>
      </c>
      <c r="AB100" s="86">
        <f t="shared" si="11"/>
        <v>9005</v>
      </c>
      <c r="AC100" s="86">
        <f t="shared" si="12"/>
        <v>3450</v>
      </c>
      <c r="AI100" s="16"/>
      <c r="AJ100" s="16"/>
      <c r="AN100" s="34"/>
      <c r="AO100" s="16"/>
    </row>
    <row r="101" spans="2:41" x14ac:dyDescent="0.3">
      <c r="B101" s="16">
        <v>10</v>
      </c>
      <c r="C101" s="23">
        <v>1255.806</v>
      </c>
      <c r="D101" s="39">
        <v>2090.4533825744575</v>
      </c>
      <c r="F101" s="59">
        <v>5</v>
      </c>
      <c r="G101" s="59"/>
      <c r="H101" s="59"/>
      <c r="I101" s="59"/>
      <c r="K101" s="17">
        <v>12825.038354747197</v>
      </c>
      <c r="L101" s="17"/>
      <c r="M101" s="17"/>
      <c r="N101" s="17"/>
      <c r="O101" s="16"/>
      <c r="P101" s="16"/>
      <c r="R101" s="16"/>
      <c r="S101" s="16"/>
      <c r="T101" s="16"/>
      <c r="U101" s="16"/>
      <c r="V101" s="16"/>
      <c r="W101" s="16"/>
      <c r="X101" s="16"/>
      <c r="Y101" s="16"/>
      <c r="AA101" s="86">
        <f t="shared" si="10"/>
        <v>20904.533825744576</v>
      </c>
      <c r="AB101" s="86">
        <f t="shared" si="11"/>
        <v>18010</v>
      </c>
      <c r="AC101" s="86">
        <f t="shared" si="12"/>
        <v>6900</v>
      </c>
      <c r="AI101" s="16"/>
      <c r="AJ101" s="16"/>
      <c r="AN101" s="34"/>
      <c r="AO101" s="16"/>
    </row>
    <row r="102" spans="2:41" x14ac:dyDescent="0.3">
      <c r="B102" s="16">
        <v>93.6</v>
      </c>
      <c r="C102" s="23">
        <v>1208.0936965811968</v>
      </c>
      <c r="D102" s="39">
        <v>2108.5728843845841</v>
      </c>
      <c r="F102" s="59">
        <v>5</v>
      </c>
      <c r="G102" s="59"/>
      <c r="H102" s="59"/>
      <c r="I102" s="59"/>
      <c r="K102" s="17">
        <v>4165.1593575085999</v>
      </c>
      <c r="L102" s="17"/>
      <c r="M102" s="17"/>
      <c r="N102" s="17"/>
      <c r="O102" s="16"/>
      <c r="P102" s="16"/>
      <c r="R102" s="16"/>
      <c r="S102" s="16"/>
      <c r="T102" s="16"/>
      <c r="U102" s="16"/>
      <c r="V102" s="16"/>
      <c r="W102" s="16"/>
      <c r="X102" s="16"/>
      <c r="Y102" s="16"/>
      <c r="AA102" s="86">
        <f t="shared" si="10"/>
        <v>197362.42197839706</v>
      </c>
      <c r="AB102" s="86">
        <f t="shared" si="11"/>
        <v>168573.59999999998</v>
      </c>
      <c r="AC102" s="86">
        <f t="shared" si="12"/>
        <v>64583.999999999993</v>
      </c>
      <c r="AI102" s="16"/>
      <c r="AJ102" s="16"/>
      <c r="AN102" s="34"/>
      <c r="AO102" s="16"/>
    </row>
    <row r="103" spans="2:41" x14ac:dyDescent="0.3">
      <c r="B103" s="16">
        <v>5</v>
      </c>
      <c r="C103" s="23">
        <v>1159.422</v>
      </c>
      <c r="D103" s="39">
        <v>2124.6699650424835</v>
      </c>
      <c r="F103" s="59">
        <v>5</v>
      </c>
      <c r="G103" s="59"/>
      <c r="H103" s="59"/>
      <c r="I103" s="59"/>
      <c r="K103" s="17">
        <v>1416.7638139273452</v>
      </c>
      <c r="L103" s="17"/>
      <c r="M103" s="17"/>
      <c r="N103" s="17"/>
      <c r="O103" s="16"/>
      <c r="P103" s="16"/>
      <c r="R103" s="16"/>
      <c r="S103" s="16"/>
      <c r="T103" s="16"/>
      <c r="U103" s="16"/>
      <c r="V103" s="16"/>
      <c r="W103" s="16"/>
      <c r="X103" s="16"/>
      <c r="Y103" s="16"/>
      <c r="AA103" s="86">
        <f t="shared" si="10"/>
        <v>10623.349825212417</v>
      </c>
      <c r="AB103" s="86">
        <f t="shared" si="11"/>
        <v>9005</v>
      </c>
      <c r="AC103" s="86">
        <f t="shared" si="12"/>
        <v>3450</v>
      </c>
      <c r="AI103" s="16"/>
      <c r="AJ103" s="16"/>
      <c r="AN103" s="34"/>
      <c r="AO103" s="16"/>
    </row>
    <row r="104" spans="2:41" x14ac:dyDescent="0.3">
      <c r="B104" s="16">
        <v>12.5</v>
      </c>
      <c r="C104" s="23">
        <v>1101.076</v>
      </c>
      <c r="D104" s="39">
        <v>2190.9064079780128</v>
      </c>
      <c r="F104" s="59">
        <v>5</v>
      </c>
      <c r="G104" s="59"/>
      <c r="H104" s="59"/>
      <c r="I104" s="59"/>
      <c r="K104" s="17">
        <v>7618.0531467345791</v>
      </c>
      <c r="L104" s="17"/>
      <c r="M104" s="17"/>
      <c r="N104" s="17"/>
      <c r="O104" s="16"/>
      <c r="P104" s="16"/>
      <c r="R104" s="16"/>
      <c r="S104" s="16"/>
      <c r="T104" s="16"/>
      <c r="U104" s="16"/>
      <c r="V104" s="16"/>
      <c r="W104" s="16"/>
      <c r="X104" s="16"/>
      <c r="Y104" s="16"/>
      <c r="AA104" s="86">
        <f t="shared" si="10"/>
        <v>27386.330099725161</v>
      </c>
      <c r="AB104" s="86">
        <f t="shared" si="11"/>
        <v>22512.5</v>
      </c>
      <c r="AC104" s="86">
        <f t="shared" si="12"/>
        <v>8625</v>
      </c>
      <c r="AI104" s="16"/>
      <c r="AJ104" s="16"/>
      <c r="AN104" s="34"/>
      <c r="AO104" s="16"/>
    </row>
    <row r="105" spans="2:41" x14ac:dyDescent="0.3">
      <c r="B105" s="16">
        <v>5</v>
      </c>
      <c r="C105" s="23">
        <v>1065.6780000000001</v>
      </c>
      <c r="D105" s="39">
        <v>2209.7340863997038</v>
      </c>
      <c r="F105" s="59">
        <v>5</v>
      </c>
      <c r="G105" s="59"/>
      <c r="H105" s="59"/>
      <c r="I105" s="59"/>
      <c r="K105" s="17">
        <v>4901.7917918629901</v>
      </c>
      <c r="L105" s="17"/>
      <c r="M105" s="17"/>
      <c r="N105" s="17"/>
      <c r="O105" s="16"/>
      <c r="P105" s="16"/>
      <c r="R105" s="16"/>
      <c r="S105" s="16"/>
      <c r="T105" s="16"/>
      <c r="U105" s="16"/>
      <c r="V105" s="16"/>
      <c r="W105" s="16"/>
      <c r="X105" s="16"/>
      <c r="Y105" s="16"/>
      <c r="AA105" s="86">
        <f t="shared" si="10"/>
        <v>11048.670431998518</v>
      </c>
      <c r="AB105" s="86">
        <f t="shared" si="11"/>
        <v>9005</v>
      </c>
      <c r="AC105" s="86">
        <f t="shared" si="12"/>
        <v>3450</v>
      </c>
      <c r="AI105" s="16"/>
      <c r="AJ105" s="16"/>
      <c r="AN105" s="34"/>
      <c r="AO105" s="16"/>
    </row>
    <row r="106" spans="2:41" x14ac:dyDescent="0.3">
      <c r="B106" s="16">
        <v>5</v>
      </c>
      <c r="C106" s="23">
        <v>1099.04</v>
      </c>
      <c r="D106" s="39">
        <v>2258.2097657188215</v>
      </c>
      <c r="F106" s="59">
        <v>5</v>
      </c>
      <c r="G106" s="59"/>
      <c r="H106" s="59"/>
      <c r="I106" s="59"/>
      <c r="K106" s="17">
        <v>5761.9631385449047</v>
      </c>
      <c r="L106" s="17"/>
      <c r="M106" s="17"/>
      <c r="N106" s="17"/>
      <c r="O106" s="16"/>
      <c r="P106" s="16"/>
      <c r="R106" s="16"/>
      <c r="S106" s="16"/>
      <c r="T106" s="16"/>
      <c r="U106" s="16"/>
      <c r="V106" s="16"/>
      <c r="W106" s="16"/>
      <c r="X106" s="16"/>
      <c r="Y106" s="16"/>
      <c r="AA106" s="86">
        <f t="shared" si="10"/>
        <v>11291.048828594106</v>
      </c>
      <c r="AB106" s="86">
        <f t="shared" si="11"/>
        <v>9005</v>
      </c>
      <c r="AC106" s="86">
        <f t="shared" si="12"/>
        <v>3450</v>
      </c>
      <c r="AI106" s="16"/>
      <c r="AJ106" s="16"/>
      <c r="AN106" s="34"/>
      <c r="AO106" s="16"/>
    </row>
    <row r="107" spans="2:41" x14ac:dyDescent="0.3">
      <c r="B107" s="16">
        <v>6.5</v>
      </c>
      <c r="C107" s="23">
        <v>1194.94</v>
      </c>
      <c r="D107" s="39">
        <v>2279.4585064810708</v>
      </c>
      <c r="F107" s="59">
        <v>5</v>
      </c>
      <c r="G107" s="59"/>
      <c r="H107" s="59"/>
      <c r="I107" s="59"/>
      <c r="K107" s="17">
        <v>6256.4450554974501</v>
      </c>
      <c r="L107" s="17"/>
      <c r="M107" s="17"/>
      <c r="N107" s="17"/>
      <c r="O107" s="16"/>
      <c r="P107" s="16"/>
      <c r="R107" s="16"/>
      <c r="S107" s="16"/>
      <c r="T107" s="16"/>
      <c r="U107" s="16"/>
      <c r="V107" s="16"/>
      <c r="W107" s="16"/>
      <c r="X107" s="16"/>
      <c r="Y107" s="16"/>
      <c r="AA107" s="86">
        <f t="shared" si="10"/>
        <v>14816.48029212696</v>
      </c>
      <c r="AB107" s="86">
        <f t="shared" si="11"/>
        <v>11706.5</v>
      </c>
      <c r="AC107" s="86">
        <f t="shared" si="12"/>
        <v>4485</v>
      </c>
      <c r="AI107" s="16"/>
      <c r="AJ107" s="16"/>
      <c r="AN107" s="34"/>
      <c r="AO107" s="16"/>
    </row>
    <row r="108" spans="2:41" x14ac:dyDescent="0.3">
      <c r="B108" s="16">
        <v>24</v>
      </c>
      <c r="C108" s="23">
        <v>1124.3020833333333</v>
      </c>
      <c r="D108" s="39">
        <v>2331.2939151900168</v>
      </c>
      <c r="F108" s="59">
        <v>5</v>
      </c>
      <c r="G108" s="59"/>
      <c r="H108" s="59"/>
      <c r="I108" s="59"/>
      <c r="K108" s="17">
        <v>1139.9624963842703</v>
      </c>
      <c r="L108" s="17"/>
      <c r="M108" s="17"/>
      <c r="N108" s="17"/>
      <c r="O108" s="16"/>
      <c r="P108" s="16"/>
      <c r="R108" s="16"/>
      <c r="S108" s="16"/>
      <c r="T108" s="16"/>
      <c r="U108" s="16"/>
      <c r="V108" s="16"/>
      <c r="W108" s="16"/>
      <c r="X108" s="16"/>
      <c r="Y108" s="16"/>
      <c r="AA108" s="86">
        <f t="shared" si="10"/>
        <v>55951.0539645604</v>
      </c>
      <c r="AB108" s="86">
        <f t="shared" si="11"/>
        <v>43224</v>
      </c>
      <c r="AC108" s="86">
        <f t="shared" si="12"/>
        <v>16560</v>
      </c>
      <c r="AI108" s="16"/>
      <c r="AJ108" s="16"/>
      <c r="AN108" s="34"/>
      <c r="AO108" s="16"/>
    </row>
    <row r="109" spans="2:41" x14ac:dyDescent="0.3">
      <c r="B109" s="16">
        <v>5</v>
      </c>
      <c r="C109" s="23">
        <v>1127.3879999999999</v>
      </c>
      <c r="D109" s="39">
        <v>2404.728163377431</v>
      </c>
      <c r="F109" s="59">
        <v>5</v>
      </c>
      <c r="G109" s="59"/>
      <c r="H109" s="59"/>
      <c r="I109" s="59"/>
      <c r="K109" s="17">
        <v>3679.2935697258499</v>
      </c>
      <c r="L109" s="17"/>
      <c r="M109" s="17"/>
      <c r="N109" s="17"/>
      <c r="O109" s="16"/>
      <c r="P109" s="16"/>
      <c r="R109" s="16"/>
      <c r="S109" s="16"/>
      <c r="T109" s="16"/>
      <c r="U109" s="16"/>
      <c r="V109" s="16"/>
      <c r="W109" s="16"/>
      <c r="X109" s="16"/>
      <c r="Y109" s="16"/>
      <c r="AA109" s="86">
        <f t="shared" si="10"/>
        <v>12023.640816887155</v>
      </c>
      <c r="AB109" s="86">
        <f t="shared" si="11"/>
        <v>9005</v>
      </c>
      <c r="AC109" s="86">
        <f t="shared" si="12"/>
        <v>3450</v>
      </c>
      <c r="AI109" s="16"/>
      <c r="AJ109" s="16"/>
      <c r="AN109" s="34"/>
      <c r="AO109" s="16"/>
    </row>
    <row r="110" spans="2:41" x14ac:dyDescent="0.3">
      <c r="B110" s="16">
        <v>5</v>
      </c>
      <c r="C110" s="23">
        <v>1399.1280000000002</v>
      </c>
      <c r="D110" s="39">
        <v>2441.9988043410444</v>
      </c>
      <c r="F110" s="59">
        <v>5</v>
      </c>
      <c r="G110" s="59"/>
      <c r="H110" s="59"/>
      <c r="I110" s="59"/>
      <c r="K110" s="17">
        <v>2746.4111484425616</v>
      </c>
      <c r="L110" s="17"/>
      <c r="M110" s="17"/>
      <c r="N110" s="17"/>
      <c r="O110" s="16"/>
      <c r="P110" s="16"/>
      <c r="R110" s="16"/>
      <c r="S110" s="16"/>
      <c r="T110" s="16"/>
      <c r="U110" s="16"/>
      <c r="V110" s="16"/>
      <c r="W110" s="16"/>
      <c r="X110" s="16"/>
      <c r="Y110" s="16"/>
      <c r="AA110" s="86">
        <f t="shared" si="10"/>
        <v>12209.994021705223</v>
      </c>
      <c r="AB110" s="86">
        <f t="shared" si="11"/>
        <v>9005</v>
      </c>
      <c r="AC110" s="86">
        <f t="shared" si="12"/>
        <v>3450</v>
      </c>
      <c r="AI110" s="16"/>
      <c r="AJ110" s="16"/>
      <c r="AN110" s="34"/>
      <c r="AO110" s="16"/>
    </row>
    <row r="111" spans="2:41" x14ac:dyDescent="0.3">
      <c r="B111" s="16">
        <v>5</v>
      </c>
      <c r="C111" s="23">
        <v>1230.5040000000001</v>
      </c>
      <c r="D111" s="39">
        <v>2448.440524216835</v>
      </c>
      <c r="F111" s="59">
        <v>5</v>
      </c>
      <c r="G111" s="59"/>
      <c r="H111" s="59"/>
      <c r="I111" s="59"/>
      <c r="K111" s="17">
        <v>4422.6511126285359</v>
      </c>
      <c r="L111" s="17"/>
      <c r="M111" s="17"/>
      <c r="N111" s="17"/>
      <c r="O111" s="16"/>
      <c r="P111" s="16"/>
      <c r="R111" s="16"/>
      <c r="S111" s="16"/>
      <c r="T111" s="16"/>
      <c r="U111" s="16"/>
      <c r="V111" s="16"/>
      <c r="W111" s="16"/>
      <c r="X111" s="16"/>
      <c r="Y111" s="16"/>
      <c r="AA111" s="86">
        <f t="shared" si="10"/>
        <v>12242.202621084176</v>
      </c>
      <c r="AB111" s="86">
        <f t="shared" si="11"/>
        <v>9005</v>
      </c>
      <c r="AC111" s="86">
        <f t="shared" si="12"/>
        <v>3450</v>
      </c>
      <c r="AI111" s="16"/>
      <c r="AJ111" s="16"/>
      <c r="AN111" s="34"/>
      <c r="AO111" s="16"/>
    </row>
    <row r="112" spans="2:41" x14ac:dyDescent="0.3">
      <c r="B112" s="16">
        <v>5</v>
      </c>
      <c r="C112" s="23">
        <v>1162.644</v>
      </c>
      <c r="D112" s="39">
        <v>2479.9295103210166</v>
      </c>
      <c r="F112" s="59">
        <v>5</v>
      </c>
      <c r="G112" s="59"/>
      <c r="H112" s="59"/>
      <c r="I112" s="59"/>
      <c r="K112" s="17">
        <v>948.08715927342053</v>
      </c>
      <c r="L112" s="17"/>
      <c r="M112" s="17"/>
      <c r="N112" s="17"/>
      <c r="O112" s="16"/>
      <c r="P112" s="16"/>
      <c r="R112" s="16"/>
      <c r="S112" s="16"/>
      <c r="T112" s="16"/>
      <c r="U112" s="16"/>
      <c r="V112" s="16"/>
      <c r="W112" s="16"/>
      <c r="X112" s="16"/>
      <c r="Y112" s="16"/>
      <c r="AA112" s="86">
        <f t="shared" si="10"/>
        <v>12399.647551605083</v>
      </c>
      <c r="AB112" s="86">
        <f t="shared" si="11"/>
        <v>9005</v>
      </c>
      <c r="AC112" s="86">
        <f t="shared" si="12"/>
        <v>3450</v>
      </c>
      <c r="AI112" s="16"/>
      <c r="AJ112" s="16"/>
      <c r="AN112" s="34"/>
      <c r="AO112" s="16"/>
    </row>
    <row r="113" spans="2:41" x14ac:dyDescent="0.3">
      <c r="B113" s="16">
        <v>5</v>
      </c>
      <c r="C113" s="23">
        <v>1362.922</v>
      </c>
      <c r="D113" s="39">
        <v>2497.5888314139561</v>
      </c>
      <c r="F113" s="59">
        <v>5</v>
      </c>
      <c r="G113" s="59"/>
      <c r="H113" s="59"/>
      <c r="I113" s="59"/>
      <c r="K113" s="17">
        <v>3276.3401830410776</v>
      </c>
      <c r="L113" s="17"/>
      <c r="M113" s="17"/>
      <c r="N113" s="17"/>
      <c r="O113" s="16"/>
      <c r="P113" s="16"/>
      <c r="R113" s="16"/>
      <c r="S113" s="16"/>
      <c r="T113" s="16"/>
      <c r="U113" s="16"/>
      <c r="V113" s="16"/>
      <c r="W113" s="16"/>
      <c r="X113" s="16"/>
      <c r="Y113" s="16"/>
      <c r="AA113" s="86">
        <f t="shared" si="10"/>
        <v>12487.94415706978</v>
      </c>
      <c r="AB113" s="86">
        <f t="shared" si="11"/>
        <v>9005</v>
      </c>
      <c r="AC113" s="86">
        <f t="shared" si="12"/>
        <v>3450</v>
      </c>
      <c r="AI113" s="16"/>
      <c r="AJ113" s="16"/>
      <c r="AN113" s="34"/>
      <c r="AO113" s="16"/>
    </row>
    <row r="114" spans="2:41" x14ac:dyDescent="0.3">
      <c r="B114" s="16">
        <v>20</v>
      </c>
      <c r="C114" s="23">
        <v>1262.7835</v>
      </c>
      <c r="D114" s="39">
        <v>2512.6698448053558</v>
      </c>
      <c r="F114" s="59">
        <v>5</v>
      </c>
      <c r="G114" s="59"/>
      <c r="H114" s="59"/>
      <c r="I114" s="59"/>
      <c r="K114" s="17">
        <v>1623.2026315201028</v>
      </c>
      <c r="L114" s="17"/>
      <c r="M114" s="17"/>
      <c r="N114" s="17"/>
      <c r="O114" s="16"/>
      <c r="P114" s="16"/>
      <c r="R114" s="16"/>
      <c r="S114" s="16"/>
      <c r="T114" s="16"/>
      <c r="U114" s="16"/>
      <c r="V114" s="16"/>
      <c r="W114" s="16"/>
      <c r="X114" s="16"/>
      <c r="Y114" s="16"/>
      <c r="AA114" s="86">
        <f t="shared" si="10"/>
        <v>50253.396896107115</v>
      </c>
      <c r="AB114" s="86">
        <f t="shared" si="11"/>
        <v>36020</v>
      </c>
      <c r="AC114" s="86">
        <f t="shared" si="12"/>
        <v>13800</v>
      </c>
      <c r="AI114" s="16"/>
      <c r="AJ114" s="16"/>
      <c r="AN114" s="34"/>
      <c r="AO114" s="16"/>
    </row>
    <row r="115" spans="2:41" x14ac:dyDescent="0.3">
      <c r="B115" s="16">
        <v>5</v>
      </c>
      <c r="C115" s="23">
        <v>1352.9559999999999</v>
      </c>
      <c r="D115" s="39">
        <v>2580.8886329812403</v>
      </c>
      <c r="F115" s="59">
        <v>5</v>
      </c>
      <c r="G115" s="59"/>
      <c r="H115" s="59"/>
      <c r="I115" s="59"/>
      <c r="K115" s="17">
        <v>2956.3312029332396</v>
      </c>
      <c r="L115" s="17"/>
      <c r="M115" s="17"/>
      <c r="N115" s="17"/>
      <c r="O115" s="16"/>
      <c r="P115" s="16"/>
      <c r="R115" s="16"/>
      <c r="S115" s="16"/>
      <c r="T115" s="16"/>
      <c r="U115" s="16"/>
      <c r="V115" s="16"/>
      <c r="W115" s="16"/>
      <c r="X115" s="16"/>
      <c r="Y115" s="16"/>
      <c r="AA115" s="86">
        <f t="shared" si="10"/>
        <v>12904.443164906203</v>
      </c>
      <c r="AB115" s="86">
        <f t="shared" si="11"/>
        <v>9005</v>
      </c>
      <c r="AC115" s="86">
        <f t="shared" si="12"/>
        <v>3450</v>
      </c>
      <c r="AI115" s="16"/>
      <c r="AJ115" s="16"/>
      <c r="AN115" s="34"/>
      <c r="AO115" s="16"/>
    </row>
    <row r="116" spans="2:41" x14ac:dyDescent="0.3">
      <c r="B116" s="16">
        <v>10</v>
      </c>
      <c r="C116" s="23">
        <v>1417.998</v>
      </c>
      <c r="D116" s="39">
        <v>2598.5169861278396</v>
      </c>
      <c r="F116" s="16"/>
      <c r="G116" s="16"/>
      <c r="M116" s="16"/>
      <c r="N116" s="16"/>
      <c r="O116" s="16"/>
      <c r="P116" s="16"/>
      <c r="R116" s="16"/>
      <c r="S116" s="16"/>
      <c r="T116" s="16"/>
      <c r="U116" s="16"/>
      <c r="V116" s="16"/>
      <c r="W116" s="16"/>
      <c r="X116" s="16"/>
      <c r="Y116" s="16"/>
      <c r="AA116" s="86">
        <f t="shared" si="10"/>
        <v>25985.169861278395</v>
      </c>
      <c r="AB116" s="86">
        <f t="shared" si="11"/>
        <v>18010</v>
      </c>
      <c r="AC116" s="86">
        <f t="shared" si="12"/>
        <v>6900</v>
      </c>
      <c r="AI116" s="16"/>
      <c r="AJ116" s="16"/>
      <c r="AN116" s="34"/>
      <c r="AO116" s="16"/>
    </row>
    <row r="117" spans="2:41" x14ac:dyDescent="0.3">
      <c r="B117" s="16">
        <v>15</v>
      </c>
      <c r="C117" s="23">
        <v>1865.0446666666664</v>
      </c>
      <c r="D117" s="39">
        <v>2650.7436565720491</v>
      </c>
      <c r="F117" s="16"/>
      <c r="G117" s="16"/>
      <c r="M117" s="16"/>
      <c r="N117" s="16"/>
      <c r="O117" s="16"/>
      <c r="P117" s="16"/>
      <c r="R117" s="16"/>
      <c r="S117" s="16"/>
      <c r="T117" s="16"/>
      <c r="U117" s="16"/>
      <c r="V117" s="16"/>
      <c r="W117" s="16"/>
      <c r="X117" s="16"/>
      <c r="Y117" s="16"/>
      <c r="AA117" s="86">
        <f t="shared" si="10"/>
        <v>39761.154848580736</v>
      </c>
      <c r="AB117" s="86">
        <f t="shared" si="11"/>
        <v>27015</v>
      </c>
      <c r="AC117" s="86">
        <f t="shared" si="12"/>
        <v>10350</v>
      </c>
      <c r="AI117" s="16"/>
      <c r="AJ117" s="16"/>
      <c r="AN117" s="34"/>
      <c r="AO117" s="16"/>
    </row>
    <row r="118" spans="2:41" x14ac:dyDescent="0.3">
      <c r="B118" s="16">
        <v>19</v>
      </c>
      <c r="C118" s="23">
        <v>1461.9789473684209</v>
      </c>
      <c r="D118" s="39">
        <v>2679.1131779439324</v>
      </c>
      <c r="F118" s="16"/>
      <c r="G118" s="16"/>
      <c r="M118" s="16"/>
      <c r="N118" s="16"/>
      <c r="O118" s="16"/>
      <c r="P118" s="16"/>
      <c r="R118" s="16"/>
      <c r="S118" s="16"/>
      <c r="T118" s="16"/>
      <c r="U118" s="16"/>
      <c r="V118" s="16"/>
      <c r="W118" s="16"/>
      <c r="X118" s="16"/>
      <c r="Y118" s="16"/>
      <c r="AA118" s="86">
        <f t="shared" si="10"/>
        <v>50903.15038093472</v>
      </c>
      <c r="AB118" s="86">
        <f t="shared" si="11"/>
        <v>34219</v>
      </c>
      <c r="AC118" s="86">
        <f t="shared" si="12"/>
        <v>13110</v>
      </c>
      <c r="AI118" s="16"/>
      <c r="AJ118" s="16"/>
      <c r="AN118" s="34"/>
      <c r="AO118" s="16"/>
    </row>
    <row r="119" spans="2:41" x14ac:dyDescent="0.3">
      <c r="B119" s="16">
        <v>20</v>
      </c>
      <c r="C119" s="23">
        <v>1626.4995000000001</v>
      </c>
      <c r="D119" s="39">
        <v>2707.5212107050488</v>
      </c>
      <c r="F119" s="16"/>
      <c r="G119" s="16"/>
      <c r="M119" s="16"/>
      <c r="N119" s="16"/>
      <c r="O119" s="16"/>
      <c r="P119" s="16"/>
      <c r="R119" s="16"/>
      <c r="S119" s="16"/>
      <c r="T119" s="16"/>
      <c r="U119" s="16"/>
      <c r="V119" s="16"/>
      <c r="W119" s="16"/>
      <c r="X119" s="16"/>
      <c r="Y119" s="16"/>
      <c r="AA119" s="86">
        <f t="shared" si="10"/>
        <v>54150.424214100974</v>
      </c>
      <c r="AB119" s="86">
        <f t="shared" si="11"/>
        <v>36020</v>
      </c>
      <c r="AC119" s="86">
        <f t="shared" si="12"/>
        <v>13800</v>
      </c>
      <c r="AI119" s="16"/>
      <c r="AJ119" s="16"/>
      <c r="AN119" s="34"/>
      <c r="AO119" s="16"/>
    </row>
    <row r="120" spans="2:41" x14ac:dyDescent="0.3">
      <c r="B120" s="16">
        <v>5</v>
      </c>
      <c r="C120" s="23">
        <v>1649.8619999999999</v>
      </c>
      <c r="D120" s="39">
        <v>2746.4111484425616</v>
      </c>
      <c r="F120" s="16"/>
      <c r="G120" s="16"/>
      <c r="M120" s="16"/>
      <c r="N120" s="16"/>
      <c r="O120" s="16"/>
      <c r="P120" s="16"/>
      <c r="R120" s="16"/>
      <c r="S120" s="16"/>
      <c r="T120" s="16"/>
      <c r="U120" s="16"/>
      <c r="V120" s="16"/>
      <c r="W120" s="16"/>
      <c r="X120" s="16"/>
      <c r="Y120" s="16"/>
      <c r="AA120" s="86">
        <f t="shared" si="10"/>
        <v>13732.055742212808</v>
      </c>
      <c r="AB120" s="86">
        <f t="shared" si="11"/>
        <v>9005</v>
      </c>
      <c r="AC120" s="86">
        <f t="shared" si="12"/>
        <v>3450</v>
      </c>
      <c r="AI120" s="16"/>
      <c r="AJ120" s="16"/>
      <c r="AN120" s="34"/>
      <c r="AO120" s="16"/>
    </row>
    <row r="121" spans="2:41" x14ac:dyDescent="0.3">
      <c r="B121" s="16">
        <v>9.6199999999999992</v>
      </c>
      <c r="C121" s="23">
        <v>1500.2588357588359</v>
      </c>
      <c r="D121" s="39">
        <v>2749.2620358475197</v>
      </c>
      <c r="F121" s="16"/>
      <c r="G121" s="16"/>
      <c r="M121" s="16"/>
      <c r="N121" s="16"/>
      <c r="O121" s="16"/>
      <c r="P121" s="16"/>
      <c r="R121" s="16"/>
      <c r="S121" s="16"/>
      <c r="T121" s="16"/>
      <c r="U121" s="16"/>
      <c r="V121" s="16"/>
      <c r="W121" s="16"/>
      <c r="X121" s="16"/>
      <c r="Y121" s="16"/>
      <c r="AA121" s="86">
        <f t="shared" si="10"/>
        <v>26447.900784853136</v>
      </c>
      <c r="AB121" s="86">
        <f t="shared" si="11"/>
        <v>17325.62</v>
      </c>
      <c r="AC121" s="86">
        <f t="shared" si="12"/>
        <v>6637.7999999999993</v>
      </c>
      <c r="AI121" s="16"/>
      <c r="AJ121" s="16"/>
      <c r="AN121" s="34"/>
      <c r="AO121" s="16"/>
    </row>
    <row r="122" spans="2:41" x14ac:dyDescent="0.3">
      <c r="B122" s="16">
        <v>5</v>
      </c>
      <c r="C122" s="23">
        <v>1529.95</v>
      </c>
      <c r="D122" s="39">
        <v>2803.67184081098</v>
      </c>
      <c r="F122" s="16"/>
      <c r="G122" s="16"/>
      <c r="M122" s="16"/>
      <c r="N122" s="16"/>
      <c r="O122" s="16"/>
      <c r="P122" s="16"/>
      <c r="R122" s="16"/>
      <c r="S122" s="16"/>
      <c r="T122" s="16"/>
      <c r="U122" s="16"/>
      <c r="V122" s="16"/>
      <c r="W122" s="16"/>
      <c r="X122" s="16"/>
      <c r="Y122" s="16"/>
      <c r="AA122" s="86">
        <f t="shared" si="10"/>
        <v>14018.359204054901</v>
      </c>
      <c r="AB122" s="86">
        <f t="shared" si="11"/>
        <v>9005</v>
      </c>
      <c r="AC122" s="86">
        <f t="shared" si="12"/>
        <v>3450</v>
      </c>
      <c r="AI122" s="16"/>
      <c r="AJ122" s="16"/>
      <c r="AN122" s="34"/>
      <c r="AO122" s="16"/>
    </row>
    <row r="123" spans="2:41" x14ac:dyDescent="0.3">
      <c r="B123" s="16">
        <v>5</v>
      </c>
      <c r="C123" s="23">
        <v>1618.7760000000001</v>
      </c>
      <c r="D123" s="39">
        <v>2825.3662684872133</v>
      </c>
      <c r="F123" s="16"/>
      <c r="G123" s="16"/>
      <c r="M123" s="16"/>
      <c r="N123" s="16"/>
      <c r="O123" s="16"/>
      <c r="P123" s="16"/>
      <c r="R123" s="16"/>
      <c r="S123" s="16"/>
      <c r="T123" s="16"/>
      <c r="U123" s="16"/>
      <c r="V123" s="16"/>
      <c r="W123" s="16"/>
      <c r="X123" s="16"/>
      <c r="Y123" s="16"/>
      <c r="AA123" s="86">
        <f t="shared" si="10"/>
        <v>14126.831342436068</v>
      </c>
      <c r="AB123" s="86">
        <f t="shared" si="11"/>
        <v>9005</v>
      </c>
      <c r="AC123" s="86">
        <f t="shared" si="12"/>
        <v>3450</v>
      </c>
      <c r="AI123" s="16"/>
      <c r="AJ123" s="16"/>
      <c r="AN123" s="34"/>
      <c r="AO123" s="16"/>
    </row>
    <row r="124" spans="2:41" x14ac:dyDescent="0.3">
      <c r="B124" s="16">
        <v>5</v>
      </c>
      <c r="C124" s="23">
        <v>1370.7559999999999</v>
      </c>
      <c r="D124" s="39">
        <v>2842.3278488782839</v>
      </c>
      <c r="F124" s="16"/>
      <c r="G124" s="16"/>
      <c r="M124" s="16"/>
      <c r="N124" s="16"/>
      <c r="O124" s="16"/>
      <c r="P124" s="16"/>
      <c r="R124" s="16"/>
      <c r="S124" s="16"/>
      <c r="T124" s="16"/>
      <c r="U124" s="16"/>
      <c r="V124" s="16"/>
      <c r="W124" s="16"/>
      <c r="X124" s="16"/>
      <c r="Y124" s="16"/>
      <c r="AA124" s="86">
        <f t="shared" si="10"/>
        <v>14211.639244391419</v>
      </c>
      <c r="AB124" s="86">
        <f t="shared" si="11"/>
        <v>9005</v>
      </c>
      <c r="AC124" s="86">
        <f t="shared" si="12"/>
        <v>3450</v>
      </c>
      <c r="AI124" s="16"/>
      <c r="AJ124" s="16"/>
      <c r="AN124" s="34"/>
      <c r="AO124" s="16"/>
    </row>
    <row r="125" spans="2:41" x14ac:dyDescent="0.3">
      <c r="B125" s="16">
        <v>8</v>
      </c>
      <c r="C125" s="23">
        <v>1564.06</v>
      </c>
      <c r="D125" s="39">
        <v>2866.1792734003207</v>
      </c>
      <c r="F125" s="16"/>
      <c r="G125" s="16"/>
      <c r="M125" s="16"/>
      <c r="N125" s="16"/>
      <c r="O125" s="16"/>
      <c r="P125" s="16"/>
      <c r="R125" s="16"/>
      <c r="S125" s="16"/>
      <c r="T125" s="16"/>
      <c r="U125" s="16"/>
      <c r="V125" s="16"/>
      <c r="W125" s="16"/>
      <c r="X125" s="16"/>
      <c r="Y125" s="16"/>
      <c r="AA125" s="86">
        <f t="shared" si="10"/>
        <v>22929.434187202565</v>
      </c>
      <c r="AB125" s="86">
        <f t="shared" si="11"/>
        <v>14408</v>
      </c>
      <c r="AC125" s="86">
        <f t="shared" si="12"/>
        <v>5520</v>
      </c>
      <c r="AI125" s="16"/>
      <c r="AJ125" s="16"/>
      <c r="AN125" s="34"/>
      <c r="AO125" s="16"/>
    </row>
    <row r="126" spans="2:41" x14ac:dyDescent="0.3">
      <c r="B126" s="16">
        <v>20</v>
      </c>
      <c r="C126" s="23">
        <v>1508.3605</v>
      </c>
      <c r="D126" s="39">
        <v>2877.3370818325948</v>
      </c>
      <c r="F126" s="16"/>
      <c r="G126" s="16"/>
      <c r="M126" s="16"/>
      <c r="N126" s="16"/>
      <c r="O126" s="16"/>
      <c r="P126" s="16"/>
      <c r="R126" s="16"/>
      <c r="S126" s="16"/>
      <c r="T126" s="16"/>
      <c r="U126" s="16"/>
      <c r="V126" s="16"/>
      <c r="W126" s="16"/>
      <c r="X126" s="16"/>
      <c r="Y126" s="16"/>
      <c r="AA126" s="86">
        <f t="shared" si="10"/>
        <v>57546.741636651896</v>
      </c>
      <c r="AB126" s="86">
        <f t="shared" si="11"/>
        <v>36020</v>
      </c>
      <c r="AC126" s="86">
        <f t="shared" si="12"/>
        <v>13800</v>
      </c>
      <c r="AI126" s="16"/>
      <c r="AJ126" s="16"/>
      <c r="AN126" s="34"/>
      <c r="AO126" s="16"/>
    </row>
    <row r="127" spans="2:41" x14ac:dyDescent="0.3">
      <c r="B127" s="16">
        <v>5</v>
      </c>
      <c r="C127" s="23">
        <v>2592.732</v>
      </c>
      <c r="D127" s="39">
        <v>2956.3312029332396</v>
      </c>
      <c r="F127" s="16"/>
      <c r="G127" s="16"/>
      <c r="M127" s="16"/>
      <c r="N127" s="16"/>
      <c r="O127" s="16"/>
      <c r="P127" s="16"/>
      <c r="R127" s="16"/>
      <c r="S127" s="16"/>
      <c r="T127" s="16"/>
      <c r="U127" s="16"/>
      <c r="V127" s="16"/>
      <c r="W127" s="16"/>
      <c r="X127" s="16"/>
      <c r="Y127" s="16"/>
      <c r="AA127" s="86">
        <f t="shared" si="10"/>
        <v>14781.656014666198</v>
      </c>
      <c r="AB127" s="86">
        <f t="shared" si="11"/>
        <v>9005</v>
      </c>
      <c r="AC127" s="86">
        <f t="shared" si="12"/>
        <v>3450</v>
      </c>
      <c r="AI127" s="16"/>
      <c r="AJ127" s="16"/>
      <c r="AN127" s="34"/>
      <c r="AO127" s="16"/>
    </row>
    <row r="128" spans="2:41" x14ac:dyDescent="0.3">
      <c r="B128" s="16">
        <v>15</v>
      </c>
      <c r="C128" s="23">
        <v>1701.3026666666667</v>
      </c>
      <c r="D128" s="39">
        <v>2969.4059998958132</v>
      </c>
      <c r="F128" s="16"/>
      <c r="G128" s="16"/>
      <c r="M128" s="16"/>
      <c r="N128" s="16"/>
      <c r="O128" s="16"/>
      <c r="P128" s="16"/>
      <c r="R128" s="16"/>
      <c r="S128" s="16"/>
      <c r="T128" s="16"/>
      <c r="U128" s="16"/>
      <c r="V128" s="16"/>
      <c r="W128" s="16"/>
      <c r="X128" s="16"/>
      <c r="Y128" s="16"/>
      <c r="AA128" s="86">
        <f t="shared" si="10"/>
        <v>44541.089998437201</v>
      </c>
      <c r="AB128" s="86">
        <f t="shared" si="11"/>
        <v>27015</v>
      </c>
      <c r="AC128" s="86">
        <f t="shared" si="12"/>
        <v>10350</v>
      </c>
      <c r="AI128" s="16"/>
      <c r="AJ128" s="16"/>
      <c r="AN128" s="34"/>
      <c r="AO128" s="16"/>
    </row>
    <row r="129" spans="2:41" x14ac:dyDescent="0.3">
      <c r="B129" s="16">
        <v>5</v>
      </c>
      <c r="C129" s="23">
        <v>1404.41</v>
      </c>
      <c r="D129" s="39">
        <v>2995.6184383095247</v>
      </c>
      <c r="F129" s="16"/>
      <c r="G129" s="16"/>
      <c r="M129" s="16"/>
      <c r="N129" s="16"/>
      <c r="O129" s="16"/>
      <c r="P129" s="16"/>
      <c r="R129" s="16"/>
      <c r="S129" s="16"/>
      <c r="T129" s="16"/>
      <c r="U129" s="16"/>
      <c r="V129" s="16"/>
      <c r="W129" s="16"/>
      <c r="X129" s="16"/>
      <c r="Y129" s="16"/>
      <c r="AA129" s="86">
        <f t="shared" si="10"/>
        <v>14978.092191547623</v>
      </c>
      <c r="AB129" s="86">
        <f t="shared" si="11"/>
        <v>9005</v>
      </c>
      <c r="AC129" s="86">
        <f t="shared" si="12"/>
        <v>3450</v>
      </c>
      <c r="AI129" s="16"/>
      <c r="AJ129" s="16"/>
      <c r="AN129" s="34"/>
      <c r="AO129" s="16"/>
    </row>
    <row r="130" spans="2:41" x14ac:dyDescent="0.3">
      <c r="B130" s="16">
        <v>44</v>
      </c>
      <c r="C130" s="23">
        <v>1648.758409090909</v>
      </c>
      <c r="D130" s="39">
        <v>3021.3912375361879</v>
      </c>
      <c r="F130" s="16"/>
      <c r="G130" s="16"/>
      <c r="M130" s="16"/>
      <c r="N130" s="16"/>
      <c r="O130" s="16"/>
      <c r="P130" s="16"/>
      <c r="R130" s="16"/>
      <c r="S130" s="16"/>
      <c r="T130" s="16"/>
      <c r="U130" s="16"/>
      <c r="V130" s="16"/>
      <c r="W130" s="16"/>
      <c r="X130" s="16"/>
      <c r="Y130" s="16"/>
      <c r="AA130" s="86">
        <f t="shared" si="10"/>
        <v>132941.21445159227</v>
      </c>
      <c r="AB130" s="86">
        <f t="shared" si="11"/>
        <v>79244</v>
      </c>
      <c r="AC130" s="86">
        <f t="shared" si="12"/>
        <v>30360</v>
      </c>
      <c r="AI130" s="16"/>
      <c r="AJ130" s="16"/>
      <c r="AN130" s="34"/>
      <c r="AO130" s="16"/>
    </row>
    <row r="131" spans="2:41" x14ac:dyDescent="0.3">
      <c r="B131" s="16">
        <v>44</v>
      </c>
      <c r="C131" s="23">
        <v>1854.7097727272726</v>
      </c>
      <c r="D131" s="39">
        <v>3087.4070661325318</v>
      </c>
      <c r="F131" s="16"/>
      <c r="G131" s="16"/>
      <c r="M131" s="16"/>
      <c r="N131" s="16"/>
      <c r="O131" s="16"/>
      <c r="P131" s="16"/>
      <c r="R131" s="16"/>
      <c r="S131" s="16"/>
      <c r="T131" s="16"/>
      <c r="U131" s="16"/>
      <c r="V131" s="16"/>
      <c r="W131" s="16"/>
      <c r="X131" s="16"/>
      <c r="Y131" s="16"/>
      <c r="AA131" s="86">
        <f t="shared" si="10"/>
        <v>135845.91090983141</v>
      </c>
      <c r="AB131" s="86">
        <f t="shared" si="11"/>
        <v>79244</v>
      </c>
      <c r="AC131" s="86">
        <f t="shared" si="12"/>
        <v>30360</v>
      </c>
      <c r="AI131" s="16"/>
      <c r="AJ131" s="16"/>
      <c r="AN131" s="34"/>
      <c r="AO131" s="16"/>
    </row>
    <row r="132" spans="2:41" x14ac:dyDescent="0.3">
      <c r="B132" s="16">
        <v>35</v>
      </c>
      <c r="C132" s="23">
        <v>1594.098</v>
      </c>
      <c r="D132" s="39">
        <v>3171.9150386939082</v>
      </c>
      <c r="F132" s="16"/>
      <c r="G132" s="16"/>
      <c r="M132" s="16"/>
      <c r="N132" s="16"/>
      <c r="O132" s="16"/>
      <c r="P132" s="16"/>
      <c r="R132" s="16"/>
      <c r="S132" s="16"/>
      <c r="T132" s="16"/>
      <c r="U132" s="16"/>
      <c r="V132" s="16"/>
      <c r="W132" s="16"/>
      <c r="X132" s="16"/>
      <c r="Y132" s="16"/>
      <c r="AA132" s="86">
        <f t="shared" si="10"/>
        <v>111017.02635428679</v>
      </c>
      <c r="AB132" s="86">
        <f t="shared" si="11"/>
        <v>63035</v>
      </c>
      <c r="AC132" s="86">
        <f t="shared" si="12"/>
        <v>24150</v>
      </c>
      <c r="AI132" s="16"/>
      <c r="AJ132" s="16"/>
      <c r="AN132" s="34"/>
      <c r="AO132" s="16"/>
    </row>
    <row r="133" spans="2:41" x14ac:dyDescent="0.3">
      <c r="B133" s="16">
        <v>5</v>
      </c>
      <c r="C133" s="23">
        <v>1495.5700000000002</v>
      </c>
      <c r="D133" s="39">
        <v>3190.06349127575</v>
      </c>
      <c r="F133" s="16"/>
      <c r="G133" s="16"/>
      <c r="M133" s="16"/>
      <c r="N133" s="16"/>
      <c r="O133" s="16"/>
      <c r="P133" s="16"/>
      <c r="R133" s="16"/>
      <c r="S133" s="16"/>
      <c r="T133" s="16"/>
      <c r="U133" s="16"/>
      <c r="V133" s="16"/>
      <c r="W133" s="16"/>
      <c r="X133" s="16"/>
      <c r="Y133" s="16"/>
      <c r="AA133" s="86">
        <f t="shared" si="10"/>
        <v>15950.317456378751</v>
      </c>
      <c r="AB133" s="86">
        <f t="shared" si="11"/>
        <v>9005</v>
      </c>
      <c r="AC133" s="86">
        <f t="shared" si="12"/>
        <v>3450</v>
      </c>
      <c r="AI133" s="16"/>
      <c r="AJ133" s="16"/>
      <c r="AN133" s="34"/>
      <c r="AO133" s="16"/>
    </row>
    <row r="134" spans="2:41" x14ac:dyDescent="0.3">
      <c r="B134" s="16">
        <v>5</v>
      </c>
      <c r="C134" s="23">
        <v>2305.21</v>
      </c>
      <c r="D134" s="39">
        <v>3276.3401830410776</v>
      </c>
      <c r="F134" s="16"/>
      <c r="G134" s="16"/>
      <c r="M134" s="16"/>
      <c r="N134" s="16"/>
      <c r="O134" s="16"/>
      <c r="P134" s="16"/>
      <c r="R134" s="16"/>
      <c r="S134" s="16"/>
      <c r="T134" s="16"/>
      <c r="U134" s="16"/>
      <c r="V134" s="16"/>
      <c r="W134" s="16"/>
      <c r="X134" s="16"/>
      <c r="Y134" s="16"/>
      <c r="AA134" s="86">
        <f t="shared" si="10"/>
        <v>16381.700915205387</v>
      </c>
      <c r="AB134" s="86">
        <f t="shared" si="11"/>
        <v>9005</v>
      </c>
      <c r="AC134" s="86">
        <f t="shared" si="12"/>
        <v>3450</v>
      </c>
      <c r="AI134" s="16"/>
      <c r="AJ134" s="16"/>
      <c r="AN134" s="34"/>
      <c r="AO134" s="16"/>
    </row>
    <row r="135" spans="2:41" x14ac:dyDescent="0.3">
      <c r="B135" s="16">
        <v>17.78</v>
      </c>
      <c r="C135" s="23">
        <v>1686.0044994375701</v>
      </c>
      <c r="D135" s="39">
        <v>3354.7893712128262</v>
      </c>
      <c r="F135" s="16"/>
      <c r="G135" s="16"/>
      <c r="M135" s="16"/>
      <c r="N135" s="16"/>
      <c r="O135" s="16"/>
      <c r="P135" s="16"/>
      <c r="R135" s="16"/>
      <c r="S135" s="16"/>
      <c r="T135" s="16"/>
      <c r="U135" s="16"/>
      <c r="V135" s="16"/>
      <c r="W135" s="16"/>
      <c r="X135" s="16"/>
      <c r="Y135" s="16"/>
      <c r="AA135" s="86">
        <f t="shared" si="10"/>
        <v>59648.155020164049</v>
      </c>
      <c r="AB135" s="86">
        <f t="shared" si="11"/>
        <v>32021.780000000002</v>
      </c>
      <c r="AC135" s="86">
        <f t="shared" si="12"/>
        <v>12268.2</v>
      </c>
      <c r="AI135" s="16"/>
      <c r="AJ135" s="16"/>
      <c r="AN135" s="34"/>
      <c r="AO135" s="16"/>
    </row>
    <row r="136" spans="2:41" x14ac:dyDescent="0.3">
      <c r="B136" s="16">
        <v>20</v>
      </c>
      <c r="C136" s="23">
        <v>2034.0145</v>
      </c>
      <c r="D136" s="39">
        <v>3385.8832428977839</v>
      </c>
      <c r="F136" s="16"/>
      <c r="G136" s="16"/>
      <c r="M136" s="16"/>
      <c r="N136" s="16"/>
      <c r="O136" s="16"/>
      <c r="P136" s="16"/>
      <c r="R136" s="16"/>
      <c r="S136" s="16"/>
      <c r="T136" s="16"/>
      <c r="U136" s="16"/>
      <c r="V136" s="16"/>
      <c r="W136" s="16"/>
      <c r="X136" s="16"/>
      <c r="Y136" s="16"/>
      <c r="AA136" s="86">
        <f t="shared" si="10"/>
        <v>67717.664857955679</v>
      </c>
      <c r="AB136" s="86">
        <f t="shared" si="11"/>
        <v>36020</v>
      </c>
      <c r="AC136" s="86">
        <f t="shared" si="12"/>
        <v>13800</v>
      </c>
      <c r="AI136" s="16"/>
      <c r="AJ136" s="16"/>
      <c r="AN136" s="34"/>
      <c r="AO136" s="16"/>
    </row>
    <row r="137" spans="2:41" x14ac:dyDescent="0.3">
      <c r="B137" s="16">
        <v>30</v>
      </c>
      <c r="C137" s="23">
        <v>2440.8216666666663</v>
      </c>
      <c r="D137" s="39">
        <v>3469.0818216723405</v>
      </c>
      <c r="F137" s="16"/>
      <c r="G137" s="16"/>
      <c r="M137" s="16"/>
      <c r="N137" s="16"/>
      <c r="O137" s="16"/>
      <c r="P137" s="16"/>
      <c r="R137" s="16"/>
      <c r="S137" s="16"/>
      <c r="T137" s="16"/>
      <c r="U137" s="16"/>
      <c r="V137" s="16"/>
      <c r="W137" s="16"/>
      <c r="X137" s="16"/>
      <c r="Y137" s="16"/>
      <c r="AA137" s="86">
        <f t="shared" si="10"/>
        <v>104072.45465017021</v>
      </c>
      <c r="AB137" s="86">
        <f t="shared" si="11"/>
        <v>54030</v>
      </c>
      <c r="AC137" s="86">
        <f t="shared" si="12"/>
        <v>20700</v>
      </c>
      <c r="AI137" s="16"/>
      <c r="AJ137" s="16"/>
      <c r="AN137" s="34"/>
      <c r="AO137" s="16"/>
    </row>
    <row r="138" spans="2:41" x14ac:dyDescent="0.3">
      <c r="B138" s="16">
        <v>15</v>
      </c>
      <c r="C138" s="23">
        <v>1944.1586666666667</v>
      </c>
      <c r="D138" s="39">
        <v>3562.7196364599854</v>
      </c>
      <c r="F138" s="16"/>
      <c r="G138" s="16"/>
      <c r="M138" s="16"/>
      <c r="N138" s="16"/>
      <c r="O138" s="16"/>
      <c r="P138" s="16"/>
      <c r="R138" s="16"/>
      <c r="S138" s="16"/>
      <c r="T138" s="16"/>
      <c r="U138" s="16"/>
      <c r="V138" s="16"/>
      <c r="W138" s="16"/>
      <c r="X138" s="16"/>
      <c r="Y138" s="16"/>
      <c r="AA138" s="86">
        <f t="shared" si="10"/>
        <v>53440.794546899779</v>
      </c>
      <c r="AB138" s="86">
        <f t="shared" si="11"/>
        <v>27015</v>
      </c>
      <c r="AC138" s="86">
        <f t="shared" si="12"/>
        <v>10350</v>
      </c>
      <c r="AI138" s="16"/>
      <c r="AJ138" s="16"/>
      <c r="AN138" s="34"/>
      <c r="AO138" s="16"/>
    </row>
    <row r="139" spans="2:41" x14ac:dyDescent="0.3">
      <c r="B139" s="16">
        <v>5</v>
      </c>
      <c r="C139" s="23">
        <v>2050.7020000000002</v>
      </c>
      <c r="D139" s="39">
        <v>3579.2378053042958</v>
      </c>
      <c r="F139" s="16"/>
      <c r="G139" s="16"/>
      <c r="M139" s="16"/>
      <c r="N139" s="16"/>
      <c r="O139" s="16"/>
      <c r="P139" s="16"/>
      <c r="R139" s="16"/>
      <c r="S139" s="16"/>
      <c r="T139" s="16"/>
      <c r="U139" s="16"/>
      <c r="V139" s="16"/>
      <c r="W139" s="16"/>
      <c r="X139" s="16"/>
      <c r="Y139" s="16"/>
      <c r="AA139" s="86">
        <f t="shared" si="10"/>
        <v>17896.189026521479</v>
      </c>
      <c r="AB139" s="86">
        <f t="shared" si="11"/>
        <v>9005</v>
      </c>
      <c r="AC139" s="86">
        <f t="shared" si="12"/>
        <v>3450</v>
      </c>
      <c r="AI139" s="16"/>
      <c r="AJ139" s="16"/>
      <c r="AN139" s="34"/>
      <c r="AO139" s="16"/>
    </row>
    <row r="140" spans="2:41" x14ac:dyDescent="0.3">
      <c r="B140" s="16">
        <v>5</v>
      </c>
      <c r="C140" s="23">
        <v>2210.2759999999998</v>
      </c>
      <c r="D140" s="39">
        <v>3679.2935697258499</v>
      </c>
      <c r="F140" s="16"/>
      <c r="G140" s="16"/>
      <c r="M140" s="16"/>
      <c r="N140" s="16"/>
      <c r="O140" s="16"/>
      <c r="P140" s="16"/>
      <c r="R140" s="16"/>
      <c r="S140" s="16"/>
      <c r="T140" s="16"/>
      <c r="U140" s="16"/>
      <c r="V140" s="16"/>
      <c r="W140" s="16"/>
      <c r="X140" s="16"/>
      <c r="Y140" s="16"/>
      <c r="AA140" s="86">
        <f t="shared" si="10"/>
        <v>18396.467848629251</v>
      </c>
      <c r="AB140" s="86">
        <f t="shared" si="11"/>
        <v>9005</v>
      </c>
      <c r="AC140" s="86">
        <f t="shared" si="12"/>
        <v>3450</v>
      </c>
      <c r="AI140" s="16"/>
      <c r="AJ140" s="16"/>
      <c r="AN140" s="34"/>
      <c r="AO140" s="16"/>
    </row>
    <row r="141" spans="2:41" x14ac:dyDescent="0.3">
      <c r="B141" s="16">
        <v>10</v>
      </c>
      <c r="C141" s="23">
        <v>1780.1130000000001</v>
      </c>
      <c r="D141" s="39">
        <v>3691.1490841916939</v>
      </c>
      <c r="F141" s="16"/>
      <c r="G141" s="16"/>
      <c r="M141" s="16"/>
      <c r="N141" s="16"/>
      <c r="O141" s="16"/>
      <c r="P141" s="16"/>
      <c r="R141" s="16"/>
      <c r="S141" s="16"/>
      <c r="T141" s="16"/>
      <c r="U141" s="16"/>
      <c r="V141" s="16"/>
      <c r="W141" s="16"/>
      <c r="X141" s="16"/>
      <c r="Y141" s="16"/>
      <c r="AA141" s="86">
        <f t="shared" si="10"/>
        <v>36911.490841916937</v>
      </c>
      <c r="AB141" s="86">
        <f t="shared" si="11"/>
        <v>18010</v>
      </c>
      <c r="AC141" s="86">
        <f t="shared" si="12"/>
        <v>6900</v>
      </c>
      <c r="AI141" s="16"/>
      <c r="AJ141" s="16"/>
      <c r="AN141" s="34"/>
      <c r="AO141" s="16"/>
    </row>
    <row r="142" spans="2:41" x14ac:dyDescent="0.3">
      <c r="B142" s="16">
        <v>25</v>
      </c>
      <c r="C142" s="23">
        <v>2617.5676000000003</v>
      </c>
      <c r="D142" s="39">
        <v>3720.2866158425463</v>
      </c>
      <c r="F142" s="16"/>
      <c r="G142" s="16"/>
      <c r="M142" s="16"/>
      <c r="N142" s="16"/>
      <c r="O142" s="16"/>
      <c r="P142" s="16"/>
      <c r="R142" s="16"/>
      <c r="S142" s="16"/>
      <c r="T142" s="16"/>
      <c r="U142" s="16"/>
      <c r="V142" s="16"/>
      <c r="W142" s="16"/>
      <c r="X142" s="16"/>
      <c r="Y142" s="16"/>
      <c r="AA142" s="86">
        <f t="shared" ref="AA142:AA205" si="13">B142*D142</f>
        <v>93007.165396063661</v>
      </c>
      <c r="AB142" s="86">
        <f t="shared" ref="AB142:AB205" si="14">MIN(AA142,B142*ROUND($AB$13,0))</f>
        <v>45025</v>
      </c>
      <c r="AC142" s="86">
        <f t="shared" ref="AC142:AC205" si="15">MIN(AA142,B142*ROUND($AC$13,0))</f>
        <v>17250</v>
      </c>
      <c r="AI142" s="16"/>
      <c r="AJ142" s="16"/>
      <c r="AN142" s="34"/>
      <c r="AO142" s="16"/>
    </row>
    <row r="143" spans="2:41" x14ac:dyDescent="0.3">
      <c r="B143" s="16">
        <v>5</v>
      </c>
      <c r="C143" s="23">
        <v>1771.616</v>
      </c>
      <c r="D143" s="39">
        <v>3778.8719499321187</v>
      </c>
      <c r="F143" s="16"/>
      <c r="G143" s="16"/>
      <c r="M143" s="16"/>
      <c r="N143" s="16"/>
      <c r="O143" s="16"/>
      <c r="P143" s="16"/>
      <c r="R143" s="16"/>
      <c r="S143" s="16"/>
      <c r="T143" s="16"/>
      <c r="U143" s="16"/>
      <c r="V143" s="16"/>
      <c r="W143" s="16"/>
      <c r="X143" s="16"/>
      <c r="Y143" s="16"/>
      <c r="AA143" s="86">
        <f t="shared" si="13"/>
        <v>18894.359749660594</v>
      </c>
      <c r="AB143" s="86">
        <f t="shared" si="14"/>
        <v>9005</v>
      </c>
      <c r="AC143" s="86">
        <f t="shared" si="15"/>
        <v>3450</v>
      </c>
      <c r="AI143" s="16"/>
      <c r="AJ143" s="16"/>
      <c r="AN143" s="34"/>
      <c r="AO143" s="16"/>
    </row>
    <row r="144" spans="2:41" x14ac:dyDescent="0.3">
      <c r="B144" s="16">
        <v>12.4</v>
      </c>
      <c r="C144" s="23">
        <v>2273.9879032258063</v>
      </c>
      <c r="D144" s="39">
        <v>3785.3503679961595</v>
      </c>
      <c r="F144" s="16"/>
      <c r="G144" s="16"/>
      <c r="M144" s="16"/>
      <c r="N144" s="16"/>
      <c r="O144" s="16"/>
      <c r="P144" s="16"/>
      <c r="R144" s="16"/>
      <c r="S144" s="16"/>
      <c r="T144" s="16"/>
      <c r="U144" s="16"/>
      <c r="V144" s="16"/>
      <c r="W144" s="16"/>
      <c r="X144" s="16"/>
      <c r="Y144" s="16"/>
      <c r="AA144" s="86">
        <f t="shared" si="13"/>
        <v>46938.344563152379</v>
      </c>
      <c r="AB144" s="86">
        <f t="shared" si="14"/>
        <v>22332.400000000001</v>
      </c>
      <c r="AC144" s="86">
        <f t="shared" si="15"/>
        <v>8556</v>
      </c>
      <c r="AI144" s="16"/>
      <c r="AJ144" s="16"/>
      <c r="AN144" s="34"/>
      <c r="AO144" s="16"/>
    </row>
    <row r="145" spans="2:41" x14ac:dyDescent="0.3">
      <c r="B145" s="16">
        <v>35</v>
      </c>
      <c r="C145" s="23">
        <v>2097.1805714285715</v>
      </c>
      <c r="D145" s="39">
        <v>3843.1361241937093</v>
      </c>
      <c r="F145" s="16"/>
      <c r="G145" s="16"/>
      <c r="M145" s="16"/>
      <c r="N145" s="16"/>
      <c r="O145" s="16"/>
      <c r="P145" s="16"/>
      <c r="R145" s="16"/>
      <c r="S145" s="16"/>
      <c r="T145" s="16"/>
      <c r="U145" s="16"/>
      <c r="V145" s="16"/>
      <c r="W145" s="16"/>
      <c r="X145" s="16"/>
      <c r="Y145" s="16"/>
      <c r="AA145" s="86">
        <f t="shared" si="13"/>
        <v>134509.76434677982</v>
      </c>
      <c r="AB145" s="86">
        <f t="shared" si="14"/>
        <v>63035</v>
      </c>
      <c r="AC145" s="86">
        <f t="shared" si="15"/>
        <v>24150</v>
      </c>
      <c r="AI145" s="16"/>
      <c r="AJ145" s="16"/>
      <c r="AN145" s="34"/>
      <c r="AO145" s="16"/>
    </row>
    <row r="146" spans="2:41" x14ac:dyDescent="0.3">
      <c r="B146" s="16">
        <v>5</v>
      </c>
      <c r="C146" s="23">
        <v>1963.5</v>
      </c>
      <c r="D146" s="39">
        <v>3906.9462344695798</v>
      </c>
      <c r="F146" s="16"/>
      <c r="G146" s="16"/>
      <c r="M146" s="16"/>
      <c r="N146" s="16"/>
      <c r="O146" s="16"/>
      <c r="P146" s="16"/>
      <c r="R146" s="16"/>
      <c r="S146" s="16"/>
      <c r="T146" s="16"/>
      <c r="U146" s="16"/>
      <c r="V146" s="16"/>
      <c r="W146" s="16"/>
      <c r="X146" s="16"/>
      <c r="Y146" s="16"/>
      <c r="AA146" s="86">
        <f t="shared" si="13"/>
        <v>19534.7311723479</v>
      </c>
      <c r="AB146" s="86">
        <f t="shared" si="14"/>
        <v>9005</v>
      </c>
      <c r="AC146" s="86">
        <f t="shared" si="15"/>
        <v>3450</v>
      </c>
      <c r="AI146" s="16"/>
      <c r="AJ146" s="16"/>
      <c r="AN146" s="34"/>
      <c r="AO146" s="16"/>
    </row>
    <row r="147" spans="2:41" x14ac:dyDescent="0.3">
      <c r="B147" s="16">
        <v>5</v>
      </c>
      <c r="C147" s="23">
        <v>1889.548</v>
      </c>
      <c r="D147" s="39">
        <v>3918.0677685833689</v>
      </c>
      <c r="F147" s="16"/>
      <c r="G147" s="16"/>
      <c r="M147" s="16"/>
      <c r="N147" s="16"/>
      <c r="O147" s="16"/>
      <c r="P147" s="16"/>
      <c r="R147" s="16"/>
      <c r="S147" s="16"/>
      <c r="T147" s="16"/>
      <c r="U147" s="16"/>
      <c r="V147" s="16"/>
      <c r="W147" s="16"/>
      <c r="X147" s="16"/>
      <c r="Y147" s="16"/>
      <c r="AA147" s="86">
        <f t="shared" si="13"/>
        <v>19590.338842916844</v>
      </c>
      <c r="AB147" s="86">
        <f t="shared" si="14"/>
        <v>9005</v>
      </c>
      <c r="AC147" s="86">
        <f t="shared" si="15"/>
        <v>3450</v>
      </c>
      <c r="AI147" s="16"/>
      <c r="AJ147" s="16"/>
      <c r="AN147" s="34"/>
      <c r="AO147" s="16"/>
    </row>
    <row r="148" spans="2:41" x14ac:dyDescent="0.3">
      <c r="B148" s="16">
        <v>143.76</v>
      </c>
      <c r="C148" s="23">
        <v>2160.0007651641627</v>
      </c>
      <c r="D148" s="39">
        <v>3958.2557086316106</v>
      </c>
      <c r="F148" s="16"/>
      <c r="G148" s="16"/>
      <c r="M148" s="16"/>
      <c r="N148" s="16"/>
      <c r="O148" s="16"/>
      <c r="P148" s="16"/>
      <c r="R148" s="16"/>
      <c r="S148" s="16"/>
      <c r="T148" s="16"/>
      <c r="U148" s="16"/>
      <c r="V148" s="16"/>
      <c r="W148" s="16"/>
      <c r="X148" s="16"/>
      <c r="Y148" s="16"/>
      <c r="AA148" s="86">
        <f t="shared" si="13"/>
        <v>569038.84067288029</v>
      </c>
      <c r="AB148" s="86">
        <f t="shared" si="14"/>
        <v>258911.75999999998</v>
      </c>
      <c r="AC148" s="86">
        <f t="shared" si="15"/>
        <v>99194.4</v>
      </c>
      <c r="AI148" s="16"/>
      <c r="AJ148" s="16"/>
      <c r="AN148" s="34"/>
      <c r="AO148" s="16"/>
    </row>
    <row r="149" spans="2:41" x14ac:dyDescent="0.3">
      <c r="B149" s="16">
        <v>22</v>
      </c>
      <c r="C149" s="23">
        <v>2162.3354545454545</v>
      </c>
      <c r="D149" s="39">
        <v>3962.5340856212952</v>
      </c>
      <c r="F149" s="16"/>
      <c r="G149" s="16"/>
      <c r="M149" s="16"/>
      <c r="N149" s="16"/>
      <c r="O149" s="16"/>
      <c r="P149" s="16"/>
      <c r="R149" s="16"/>
      <c r="S149" s="16"/>
      <c r="T149" s="16"/>
      <c r="U149" s="16"/>
      <c r="V149" s="16"/>
      <c r="W149" s="16"/>
      <c r="X149" s="16"/>
      <c r="Y149" s="16"/>
      <c r="AA149" s="86">
        <f t="shared" si="13"/>
        <v>87175.749883668497</v>
      </c>
      <c r="AB149" s="86">
        <f t="shared" si="14"/>
        <v>39622</v>
      </c>
      <c r="AC149" s="86">
        <f t="shared" si="15"/>
        <v>15180</v>
      </c>
      <c r="AI149" s="16"/>
      <c r="AJ149" s="16"/>
      <c r="AN149" s="34"/>
      <c r="AO149" s="16"/>
    </row>
    <row r="150" spans="2:41" x14ac:dyDescent="0.3">
      <c r="B150" s="16">
        <v>45.74</v>
      </c>
      <c r="C150" s="23">
        <v>2238.7501093135111</v>
      </c>
      <c r="D150" s="39">
        <v>4102.5658616914234</v>
      </c>
      <c r="F150" s="16"/>
      <c r="G150" s="16"/>
      <c r="M150" s="16"/>
      <c r="N150" s="16"/>
      <c r="O150" s="16"/>
      <c r="P150" s="16"/>
      <c r="R150" s="16"/>
      <c r="S150" s="16"/>
      <c r="T150" s="16"/>
      <c r="U150" s="16"/>
      <c r="V150" s="16"/>
      <c r="W150" s="16"/>
      <c r="X150" s="16"/>
      <c r="Y150" s="16"/>
      <c r="AA150" s="86">
        <f t="shared" si="13"/>
        <v>187651.36251376572</v>
      </c>
      <c r="AB150" s="86">
        <f t="shared" si="14"/>
        <v>82377.740000000005</v>
      </c>
      <c r="AC150" s="86">
        <f t="shared" si="15"/>
        <v>31560.600000000002</v>
      </c>
      <c r="AI150" s="16"/>
      <c r="AJ150" s="16"/>
      <c r="AN150" s="34"/>
      <c r="AO150" s="16"/>
    </row>
    <row r="151" spans="2:41" x14ac:dyDescent="0.3">
      <c r="B151" s="16">
        <v>5</v>
      </c>
      <c r="C151" s="23">
        <v>2260.8220000000001</v>
      </c>
      <c r="D151" s="39">
        <v>4143.0131563031218</v>
      </c>
      <c r="F151" s="16"/>
      <c r="G151" s="16"/>
      <c r="M151" s="16"/>
      <c r="N151" s="16"/>
      <c r="O151" s="16"/>
      <c r="P151" s="16"/>
      <c r="R151" s="16"/>
      <c r="S151" s="16"/>
      <c r="T151" s="16"/>
      <c r="U151" s="16"/>
      <c r="V151" s="16"/>
      <c r="W151" s="16"/>
      <c r="X151" s="16"/>
      <c r="Y151" s="16"/>
      <c r="AA151" s="86">
        <f t="shared" si="13"/>
        <v>20715.065781515608</v>
      </c>
      <c r="AB151" s="86">
        <f t="shared" si="14"/>
        <v>9005</v>
      </c>
      <c r="AC151" s="86">
        <f t="shared" si="15"/>
        <v>3450</v>
      </c>
      <c r="AI151" s="16"/>
      <c r="AJ151" s="16"/>
      <c r="AN151" s="34"/>
      <c r="AO151" s="16"/>
    </row>
    <row r="152" spans="2:41" x14ac:dyDescent="0.3">
      <c r="B152" s="16">
        <v>5</v>
      </c>
      <c r="C152" s="23">
        <v>2502.152</v>
      </c>
      <c r="D152" s="39">
        <v>4165.1593575085999</v>
      </c>
      <c r="F152" s="16"/>
      <c r="G152" s="16"/>
      <c r="M152" s="16"/>
      <c r="N152" s="16"/>
      <c r="O152" s="16"/>
      <c r="P152" s="16"/>
      <c r="R152" s="16"/>
      <c r="S152" s="16"/>
      <c r="T152" s="16"/>
      <c r="U152" s="16"/>
      <c r="V152" s="16"/>
      <c r="W152" s="16"/>
      <c r="X152" s="16"/>
      <c r="Y152" s="16"/>
      <c r="AA152" s="86">
        <f t="shared" si="13"/>
        <v>20825.796787543</v>
      </c>
      <c r="AB152" s="86">
        <f t="shared" si="14"/>
        <v>9005</v>
      </c>
      <c r="AC152" s="86">
        <f t="shared" si="15"/>
        <v>3450</v>
      </c>
      <c r="AI152" s="16"/>
      <c r="AJ152" s="16"/>
      <c r="AN152" s="34"/>
      <c r="AO152" s="16"/>
    </row>
    <row r="153" spans="2:41" x14ac:dyDescent="0.3">
      <c r="B153" s="16">
        <v>5</v>
      </c>
      <c r="C153" s="23">
        <v>1961.0759999999998</v>
      </c>
      <c r="D153" s="39">
        <v>4182.9917364062403</v>
      </c>
      <c r="F153" s="16"/>
      <c r="G153" s="16"/>
      <c r="M153" s="16"/>
      <c r="N153" s="16"/>
      <c r="O153" s="16"/>
      <c r="P153" s="16"/>
      <c r="R153" s="16"/>
      <c r="S153" s="16"/>
      <c r="T153" s="16"/>
      <c r="U153" s="16"/>
      <c r="V153" s="16"/>
      <c r="W153" s="16"/>
      <c r="X153" s="16"/>
      <c r="Y153" s="16"/>
      <c r="AA153" s="86">
        <f t="shared" si="13"/>
        <v>20914.958682031203</v>
      </c>
      <c r="AB153" s="86">
        <f t="shared" si="14"/>
        <v>9005</v>
      </c>
      <c r="AC153" s="86">
        <f t="shared" si="15"/>
        <v>3450</v>
      </c>
      <c r="AI153" s="16"/>
      <c r="AJ153" s="16"/>
      <c r="AN153" s="34"/>
      <c r="AO153" s="16"/>
    </row>
    <row r="154" spans="2:41" x14ac:dyDescent="0.3">
      <c r="B154" s="16">
        <v>10</v>
      </c>
      <c r="C154" s="23">
        <v>2043.9590000000001</v>
      </c>
      <c r="D154" s="39">
        <v>4199.7453910038548</v>
      </c>
      <c r="F154" s="16"/>
      <c r="G154" s="16"/>
      <c r="M154" s="16"/>
      <c r="N154" s="16"/>
      <c r="O154" s="16"/>
      <c r="P154" s="16"/>
      <c r="R154" s="16"/>
      <c r="S154" s="16"/>
      <c r="T154" s="16"/>
      <c r="U154" s="16"/>
      <c r="V154" s="16"/>
      <c r="W154" s="16"/>
      <c r="X154" s="16"/>
      <c r="Y154" s="16"/>
      <c r="AA154" s="86">
        <f t="shared" si="13"/>
        <v>41997.453910038545</v>
      </c>
      <c r="AB154" s="86">
        <f t="shared" si="14"/>
        <v>18010</v>
      </c>
      <c r="AC154" s="86">
        <f t="shared" si="15"/>
        <v>6900</v>
      </c>
      <c r="AI154" s="16"/>
      <c r="AJ154" s="16"/>
      <c r="AN154" s="34"/>
      <c r="AO154" s="16"/>
    </row>
    <row r="155" spans="2:41" x14ac:dyDescent="0.3">
      <c r="B155" s="16">
        <v>5</v>
      </c>
      <c r="C155" s="23">
        <v>2064.1259999999997</v>
      </c>
      <c r="D155" s="39">
        <v>4241.1827511957054</v>
      </c>
      <c r="F155" s="16"/>
      <c r="G155" s="16"/>
      <c r="M155" s="16"/>
      <c r="N155" s="16"/>
      <c r="O155" s="16"/>
      <c r="P155" s="16"/>
      <c r="R155" s="16"/>
      <c r="S155" s="16"/>
      <c r="T155" s="16"/>
      <c r="U155" s="16"/>
      <c r="V155" s="16"/>
      <c r="W155" s="16"/>
      <c r="X155" s="16"/>
      <c r="Y155" s="16"/>
      <c r="AA155" s="86">
        <f t="shared" si="13"/>
        <v>21205.913755978527</v>
      </c>
      <c r="AB155" s="86">
        <f t="shared" si="14"/>
        <v>9005</v>
      </c>
      <c r="AC155" s="86">
        <f t="shared" si="15"/>
        <v>3450</v>
      </c>
      <c r="AI155" s="16"/>
      <c r="AJ155" s="16"/>
      <c r="AN155" s="34"/>
      <c r="AO155" s="16"/>
    </row>
    <row r="156" spans="2:41" x14ac:dyDescent="0.3">
      <c r="B156" s="16">
        <v>5</v>
      </c>
      <c r="C156" s="23">
        <v>2436.8159999999998</v>
      </c>
      <c r="D156" s="39">
        <v>4253.1503610814207</v>
      </c>
      <c r="F156" s="16"/>
      <c r="G156" s="16"/>
      <c r="M156" s="16"/>
      <c r="N156" s="16"/>
      <c r="O156" s="16"/>
      <c r="P156" s="16"/>
      <c r="R156" s="16"/>
      <c r="S156" s="16"/>
      <c r="T156" s="16"/>
      <c r="U156" s="16"/>
      <c r="V156" s="16"/>
      <c r="W156" s="16"/>
      <c r="X156" s="16"/>
      <c r="Y156" s="16"/>
      <c r="AA156" s="86">
        <f t="shared" si="13"/>
        <v>21265.751805407104</v>
      </c>
      <c r="AB156" s="86">
        <f t="shared" si="14"/>
        <v>9005</v>
      </c>
      <c r="AC156" s="86">
        <f t="shared" si="15"/>
        <v>3450</v>
      </c>
      <c r="AI156" s="16"/>
      <c r="AJ156" s="16"/>
      <c r="AN156" s="34"/>
      <c r="AO156" s="16"/>
    </row>
    <row r="157" spans="2:41" x14ac:dyDescent="0.3">
      <c r="B157" s="16">
        <v>22.56</v>
      </c>
      <c r="C157" s="23">
        <v>2196.817375886525</v>
      </c>
      <c r="D157" s="39">
        <v>4371.1980517123511</v>
      </c>
      <c r="F157" s="16"/>
      <c r="G157" s="16"/>
      <c r="M157" s="16"/>
      <c r="N157" s="16"/>
      <c r="O157" s="16"/>
      <c r="P157" s="16"/>
      <c r="R157" s="16"/>
      <c r="S157" s="16"/>
      <c r="T157" s="16"/>
      <c r="U157" s="16"/>
      <c r="V157" s="16"/>
      <c r="W157" s="16"/>
      <c r="X157" s="16"/>
      <c r="Y157" s="16"/>
      <c r="AA157" s="86">
        <f t="shared" si="13"/>
        <v>98614.22804663064</v>
      </c>
      <c r="AB157" s="86">
        <f t="shared" si="14"/>
        <v>40630.559999999998</v>
      </c>
      <c r="AC157" s="86">
        <f t="shared" si="15"/>
        <v>15566.4</v>
      </c>
      <c r="AI157" s="16"/>
      <c r="AJ157" s="16"/>
      <c r="AN157" s="34"/>
      <c r="AO157" s="16"/>
    </row>
    <row r="158" spans="2:41" x14ac:dyDescent="0.3">
      <c r="B158" s="16">
        <v>15</v>
      </c>
      <c r="C158" s="23">
        <v>2124.2693333333332</v>
      </c>
      <c r="D158" s="39">
        <v>4404.7736319603482</v>
      </c>
      <c r="F158" s="16"/>
      <c r="G158" s="16"/>
      <c r="M158" s="16"/>
      <c r="N158" s="16"/>
      <c r="O158" s="16"/>
      <c r="P158" s="16"/>
      <c r="R158" s="16"/>
      <c r="S158" s="16"/>
      <c r="T158" s="16"/>
      <c r="U158" s="16"/>
      <c r="V158" s="16"/>
      <c r="W158" s="16"/>
      <c r="X158" s="16"/>
      <c r="Y158" s="16"/>
      <c r="AA158" s="86">
        <f t="shared" si="13"/>
        <v>66071.604479405229</v>
      </c>
      <c r="AB158" s="86">
        <f t="shared" si="14"/>
        <v>27015</v>
      </c>
      <c r="AC158" s="86">
        <f t="shared" si="15"/>
        <v>10350</v>
      </c>
      <c r="AI158" s="16"/>
      <c r="AJ158" s="16"/>
      <c r="AN158" s="34"/>
      <c r="AO158" s="16"/>
    </row>
    <row r="159" spans="2:41" x14ac:dyDescent="0.3">
      <c r="B159" s="16">
        <v>5</v>
      </c>
      <c r="C159" s="23">
        <v>2656.8360000000002</v>
      </c>
      <c r="D159" s="39">
        <v>4422.6511126285359</v>
      </c>
      <c r="F159" s="16"/>
      <c r="G159" s="16"/>
      <c r="M159" s="16"/>
      <c r="N159" s="16"/>
      <c r="O159" s="16"/>
      <c r="P159" s="16"/>
      <c r="R159" s="16"/>
      <c r="S159" s="16"/>
      <c r="T159" s="16"/>
      <c r="U159" s="16"/>
      <c r="V159" s="16"/>
      <c r="W159" s="16"/>
      <c r="X159" s="16"/>
      <c r="Y159" s="16"/>
      <c r="AA159" s="86">
        <f t="shared" si="13"/>
        <v>22113.25556314268</v>
      </c>
      <c r="AB159" s="86">
        <f t="shared" si="14"/>
        <v>9005</v>
      </c>
      <c r="AC159" s="86">
        <f t="shared" si="15"/>
        <v>3450</v>
      </c>
      <c r="AI159" s="16"/>
      <c r="AJ159" s="16"/>
      <c r="AN159" s="34"/>
      <c r="AO159" s="16"/>
    </row>
    <row r="160" spans="2:41" x14ac:dyDescent="0.3">
      <c r="B160" s="16">
        <v>5</v>
      </c>
      <c r="C160" s="23">
        <v>2138.2539999999999</v>
      </c>
      <c r="D160" s="39">
        <v>4433.7715043197959</v>
      </c>
      <c r="F160" s="16"/>
      <c r="G160" s="16"/>
      <c r="M160" s="16"/>
      <c r="N160" s="16"/>
      <c r="O160" s="16"/>
      <c r="P160" s="16"/>
      <c r="R160" s="16"/>
      <c r="S160" s="16"/>
      <c r="T160" s="16"/>
      <c r="U160" s="16"/>
      <c r="V160" s="16"/>
      <c r="W160" s="16"/>
      <c r="X160" s="16"/>
      <c r="Y160" s="16"/>
      <c r="AA160" s="86">
        <f t="shared" si="13"/>
        <v>22168.85752159898</v>
      </c>
      <c r="AB160" s="86">
        <f t="shared" si="14"/>
        <v>9005</v>
      </c>
      <c r="AC160" s="86">
        <f t="shared" si="15"/>
        <v>3450</v>
      </c>
      <c r="AI160" s="16"/>
      <c r="AJ160" s="16"/>
      <c r="AN160" s="34"/>
      <c r="AO160" s="16"/>
    </row>
    <row r="161" spans="2:41" x14ac:dyDescent="0.3">
      <c r="B161" s="16">
        <v>5</v>
      </c>
      <c r="C161" s="23">
        <v>2169.808</v>
      </c>
      <c r="D161" s="39">
        <v>4499.2002260934059</v>
      </c>
      <c r="F161" s="16"/>
      <c r="G161" s="16"/>
      <c r="M161" s="16"/>
      <c r="N161" s="16"/>
      <c r="O161" s="16"/>
      <c r="P161" s="16"/>
      <c r="R161" s="16"/>
      <c r="S161" s="16"/>
      <c r="T161" s="16"/>
      <c r="U161" s="16"/>
      <c r="V161" s="16"/>
      <c r="W161" s="16"/>
      <c r="X161" s="16"/>
      <c r="Y161" s="16"/>
      <c r="AA161" s="86">
        <f t="shared" si="13"/>
        <v>22496.00113046703</v>
      </c>
      <c r="AB161" s="86">
        <f t="shared" si="14"/>
        <v>9005</v>
      </c>
      <c r="AC161" s="86">
        <f t="shared" si="15"/>
        <v>3450</v>
      </c>
      <c r="AI161" s="16"/>
      <c r="AJ161" s="16"/>
      <c r="AN161" s="34"/>
      <c r="AO161" s="16"/>
    </row>
    <row r="162" spans="2:41" x14ac:dyDescent="0.3">
      <c r="B162" s="16">
        <v>20</v>
      </c>
      <c r="C162" s="23">
        <v>3225.5834999999997</v>
      </c>
      <c r="D162" s="39">
        <v>4584.4451632624714</v>
      </c>
      <c r="F162" s="16"/>
      <c r="G162" s="16"/>
      <c r="M162" s="16"/>
      <c r="N162" s="16"/>
      <c r="O162" s="16"/>
      <c r="P162" s="16"/>
      <c r="R162" s="16"/>
      <c r="S162" s="16"/>
      <c r="T162" s="16"/>
      <c r="U162" s="16"/>
      <c r="V162" s="16"/>
      <c r="W162" s="16"/>
      <c r="X162" s="16"/>
      <c r="Y162" s="16"/>
      <c r="AA162" s="86">
        <f t="shared" si="13"/>
        <v>91688.903265249421</v>
      </c>
      <c r="AB162" s="86">
        <f t="shared" si="14"/>
        <v>36020</v>
      </c>
      <c r="AC162" s="86">
        <f t="shared" si="15"/>
        <v>13800</v>
      </c>
      <c r="AI162" s="16"/>
      <c r="AJ162" s="16"/>
      <c r="AN162" s="34"/>
      <c r="AO162" s="16"/>
    </row>
    <row r="163" spans="2:41" x14ac:dyDescent="0.3">
      <c r="B163" s="16">
        <v>5</v>
      </c>
      <c r="C163" s="23">
        <v>2508.9780000000001</v>
      </c>
      <c r="D163" s="39">
        <v>4597.7652654101439</v>
      </c>
      <c r="F163" s="16"/>
      <c r="G163" s="16"/>
      <c r="M163" s="16"/>
      <c r="N163" s="16"/>
      <c r="O163" s="16"/>
      <c r="P163" s="16"/>
      <c r="R163" s="16"/>
      <c r="S163" s="16"/>
      <c r="T163" s="16"/>
      <c r="U163" s="16"/>
      <c r="V163" s="16"/>
      <c r="W163" s="16"/>
      <c r="X163" s="16"/>
      <c r="Y163" s="16"/>
      <c r="AA163" s="86">
        <f t="shared" si="13"/>
        <v>22988.82632705072</v>
      </c>
      <c r="AB163" s="86">
        <f t="shared" si="14"/>
        <v>9005</v>
      </c>
      <c r="AC163" s="86">
        <f t="shared" si="15"/>
        <v>3450</v>
      </c>
      <c r="AI163" s="16"/>
      <c r="AJ163" s="16"/>
      <c r="AN163" s="34"/>
      <c r="AO163" s="16"/>
    </row>
    <row r="164" spans="2:41" x14ac:dyDescent="0.3">
      <c r="B164" s="16">
        <v>10</v>
      </c>
      <c r="C164" s="23">
        <v>2682.8530000000001</v>
      </c>
      <c r="D164" s="39">
        <v>4682.5764463457126</v>
      </c>
      <c r="F164" s="16"/>
      <c r="G164" s="16"/>
      <c r="M164" s="16"/>
      <c r="N164" s="16"/>
      <c r="O164" s="16"/>
      <c r="P164" s="16"/>
      <c r="R164" s="16"/>
      <c r="S164" s="16"/>
      <c r="T164" s="16"/>
      <c r="U164" s="16"/>
      <c r="V164" s="16"/>
      <c r="W164" s="16"/>
      <c r="X164" s="16"/>
      <c r="Y164" s="16"/>
      <c r="AA164" s="86">
        <f t="shared" si="13"/>
        <v>46825.764463457126</v>
      </c>
      <c r="AB164" s="86">
        <f t="shared" si="14"/>
        <v>18010</v>
      </c>
      <c r="AC164" s="86">
        <f t="shared" si="15"/>
        <v>6900</v>
      </c>
      <c r="AI164" s="16"/>
      <c r="AJ164" s="16"/>
      <c r="AN164" s="34"/>
      <c r="AO164" s="16"/>
    </row>
    <row r="165" spans="2:41" x14ac:dyDescent="0.3">
      <c r="B165" s="16">
        <v>5</v>
      </c>
      <c r="C165" s="23">
        <v>2580.1959999999999</v>
      </c>
      <c r="D165" s="39">
        <v>4728.2740409641674</v>
      </c>
      <c r="F165" s="16"/>
      <c r="G165" s="16"/>
      <c r="M165" s="16"/>
      <c r="N165" s="16"/>
      <c r="O165" s="16"/>
      <c r="P165" s="16"/>
      <c r="R165" s="16"/>
      <c r="S165" s="16"/>
      <c r="T165" s="16"/>
      <c r="U165" s="16"/>
      <c r="V165" s="16"/>
      <c r="W165" s="16"/>
      <c r="X165" s="16"/>
      <c r="Y165" s="16"/>
      <c r="AA165" s="86">
        <f t="shared" si="13"/>
        <v>23641.370204820836</v>
      </c>
      <c r="AB165" s="86">
        <f t="shared" si="14"/>
        <v>9005</v>
      </c>
      <c r="AC165" s="86">
        <f t="shared" si="15"/>
        <v>3450</v>
      </c>
      <c r="AI165" s="16"/>
      <c r="AJ165" s="16"/>
      <c r="AN165" s="34"/>
      <c r="AO165" s="16"/>
    </row>
    <row r="166" spans="2:41" x14ac:dyDescent="0.3">
      <c r="B166" s="16">
        <v>5</v>
      </c>
      <c r="C166" s="23">
        <v>2376.768</v>
      </c>
      <c r="D166" s="39">
        <v>4729.261414722585</v>
      </c>
      <c r="F166" s="16"/>
      <c r="G166" s="16"/>
      <c r="M166" s="16"/>
      <c r="N166" s="16"/>
      <c r="O166" s="16"/>
      <c r="P166" s="16"/>
      <c r="R166" s="16"/>
      <c r="S166" s="16"/>
      <c r="T166" s="16"/>
      <c r="U166" s="16"/>
      <c r="V166" s="16"/>
      <c r="W166" s="16"/>
      <c r="X166" s="16"/>
      <c r="Y166" s="16"/>
      <c r="AA166" s="86">
        <f t="shared" si="13"/>
        <v>23646.307073612923</v>
      </c>
      <c r="AB166" s="86">
        <f t="shared" si="14"/>
        <v>9005</v>
      </c>
      <c r="AC166" s="86">
        <f t="shared" si="15"/>
        <v>3450</v>
      </c>
      <c r="AI166" s="16"/>
      <c r="AJ166" s="16"/>
      <c r="AN166" s="34"/>
      <c r="AO166" s="16"/>
    </row>
    <row r="167" spans="2:41" x14ac:dyDescent="0.3">
      <c r="B167" s="16">
        <v>25</v>
      </c>
      <c r="C167" s="23">
        <v>3362.0991999999997</v>
      </c>
      <c r="D167" s="39">
        <v>4778.4716829834424</v>
      </c>
      <c r="F167" s="16"/>
      <c r="G167" s="16"/>
      <c r="M167" s="16"/>
      <c r="N167" s="16"/>
      <c r="O167" s="16"/>
      <c r="P167" s="16"/>
      <c r="R167" s="16"/>
      <c r="S167" s="16"/>
      <c r="T167" s="16"/>
      <c r="U167" s="16"/>
      <c r="V167" s="16"/>
      <c r="W167" s="16"/>
      <c r="X167" s="16"/>
      <c r="Y167" s="16"/>
      <c r="AA167" s="86">
        <f t="shared" si="13"/>
        <v>119461.79207458606</v>
      </c>
      <c r="AB167" s="86">
        <f t="shared" si="14"/>
        <v>45025</v>
      </c>
      <c r="AC167" s="86">
        <f t="shared" si="15"/>
        <v>17250</v>
      </c>
      <c r="AI167" s="16"/>
      <c r="AJ167" s="16"/>
      <c r="AN167" s="34"/>
      <c r="AO167" s="16"/>
    </row>
    <row r="168" spans="2:41" x14ac:dyDescent="0.3">
      <c r="B168" s="16">
        <v>15</v>
      </c>
      <c r="C168" s="23">
        <v>2627.4386666666669</v>
      </c>
      <c r="D168" s="39">
        <v>4814.8474154000323</v>
      </c>
      <c r="F168" s="16"/>
      <c r="G168" s="16"/>
      <c r="M168" s="16"/>
      <c r="N168" s="16"/>
      <c r="O168" s="16"/>
      <c r="P168" s="16"/>
      <c r="R168" s="16"/>
      <c r="S168" s="16"/>
      <c r="T168" s="16"/>
      <c r="U168" s="16"/>
      <c r="V168" s="16"/>
      <c r="W168" s="16"/>
      <c r="X168" s="16"/>
      <c r="Y168" s="16"/>
      <c r="AA168" s="86">
        <f t="shared" si="13"/>
        <v>72222.711231000489</v>
      </c>
      <c r="AB168" s="86">
        <f t="shared" si="14"/>
        <v>27015</v>
      </c>
      <c r="AC168" s="86">
        <f t="shared" si="15"/>
        <v>10350</v>
      </c>
      <c r="AI168" s="16"/>
      <c r="AJ168" s="16"/>
      <c r="AN168" s="34"/>
      <c r="AO168" s="16"/>
    </row>
    <row r="169" spans="2:41" x14ac:dyDescent="0.3">
      <c r="B169" s="16">
        <v>5</v>
      </c>
      <c r="C169" s="23">
        <v>2770.5880000000002</v>
      </c>
      <c r="D169" s="39">
        <v>4835.7066568045557</v>
      </c>
      <c r="F169" s="16"/>
      <c r="G169" s="16"/>
      <c r="M169" s="16"/>
      <c r="N169" s="16"/>
      <c r="O169" s="16"/>
      <c r="P169" s="16"/>
      <c r="R169" s="16"/>
      <c r="S169" s="16"/>
      <c r="T169" s="16"/>
      <c r="U169" s="16"/>
      <c r="V169" s="16"/>
      <c r="W169" s="16"/>
      <c r="X169" s="16"/>
      <c r="Y169" s="16"/>
      <c r="AA169" s="86">
        <f t="shared" si="13"/>
        <v>24178.533284022778</v>
      </c>
      <c r="AB169" s="86">
        <f t="shared" si="14"/>
        <v>9005</v>
      </c>
      <c r="AC169" s="86">
        <f t="shared" si="15"/>
        <v>3450</v>
      </c>
      <c r="AI169" s="16"/>
      <c r="AJ169" s="16"/>
      <c r="AN169" s="34"/>
      <c r="AO169" s="16"/>
    </row>
    <row r="170" spans="2:41" x14ac:dyDescent="0.3">
      <c r="B170" s="16">
        <v>5</v>
      </c>
      <c r="C170" s="23">
        <v>2944.672</v>
      </c>
      <c r="D170" s="39">
        <v>4901.7917918629901</v>
      </c>
      <c r="F170" s="16"/>
      <c r="G170" s="16"/>
      <c r="M170" s="16"/>
      <c r="N170" s="16"/>
      <c r="O170" s="16"/>
      <c r="P170" s="16"/>
      <c r="R170" s="16"/>
      <c r="S170" s="16"/>
      <c r="T170" s="16"/>
      <c r="U170" s="16"/>
      <c r="V170" s="16"/>
      <c r="W170" s="16"/>
      <c r="X170" s="16"/>
      <c r="Y170" s="16"/>
      <c r="AA170" s="86">
        <f t="shared" si="13"/>
        <v>24508.95895931495</v>
      </c>
      <c r="AB170" s="86">
        <f t="shared" si="14"/>
        <v>9005</v>
      </c>
      <c r="AC170" s="86">
        <f t="shared" si="15"/>
        <v>3450</v>
      </c>
      <c r="AI170" s="16"/>
      <c r="AJ170" s="16"/>
      <c r="AN170" s="34"/>
      <c r="AO170" s="16"/>
    </row>
    <row r="171" spans="2:41" x14ac:dyDescent="0.3">
      <c r="B171" s="16">
        <v>10</v>
      </c>
      <c r="C171" s="23">
        <v>2875.8759999999997</v>
      </c>
      <c r="D171" s="39">
        <v>5019.4733815870341</v>
      </c>
      <c r="F171" s="16"/>
      <c r="G171" s="16"/>
      <c r="M171" s="16"/>
      <c r="N171" s="16"/>
      <c r="O171" s="16"/>
      <c r="P171" s="16"/>
      <c r="R171" s="16"/>
      <c r="S171" s="16"/>
      <c r="T171" s="16"/>
      <c r="U171" s="16"/>
      <c r="V171" s="16"/>
      <c r="W171" s="16"/>
      <c r="X171" s="16"/>
      <c r="Y171" s="16"/>
      <c r="AA171" s="86">
        <f t="shared" si="13"/>
        <v>50194.733815870342</v>
      </c>
      <c r="AB171" s="86">
        <f t="shared" si="14"/>
        <v>18010</v>
      </c>
      <c r="AC171" s="86">
        <f t="shared" si="15"/>
        <v>6900</v>
      </c>
      <c r="AI171" s="16"/>
      <c r="AJ171" s="16"/>
      <c r="AN171" s="34"/>
      <c r="AO171" s="16"/>
    </row>
    <row r="172" spans="2:41" x14ac:dyDescent="0.3">
      <c r="B172" s="16">
        <v>25</v>
      </c>
      <c r="C172" s="23">
        <v>2379.2556</v>
      </c>
      <c r="D172" s="39">
        <v>5074.9723690455003</v>
      </c>
      <c r="F172" s="16"/>
      <c r="G172" s="16"/>
      <c r="M172" s="16"/>
      <c r="N172" s="16"/>
      <c r="O172" s="16"/>
      <c r="P172" s="16"/>
      <c r="R172" s="16"/>
      <c r="S172" s="16"/>
      <c r="T172" s="16"/>
      <c r="U172" s="16"/>
      <c r="V172" s="16"/>
      <c r="W172" s="16"/>
      <c r="X172" s="16"/>
      <c r="Y172" s="16"/>
      <c r="AA172" s="86">
        <f t="shared" si="13"/>
        <v>126874.30922613751</v>
      </c>
      <c r="AB172" s="86">
        <f t="shared" si="14"/>
        <v>45025</v>
      </c>
      <c r="AC172" s="86">
        <f t="shared" si="15"/>
        <v>17250</v>
      </c>
      <c r="AI172" s="16"/>
      <c r="AJ172" s="16"/>
      <c r="AN172" s="34"/>
      <c r="AO172" s="16"/>
    </row>
    <row r="173" spans="2:41" x14ac:dyDescent="0.3">
      <c r="B173" s="16">
        <v>26</v>
      </c>
      <c r="C173" s="23">
        <v>2503.8115384615385</v>
      </c>
      <c r="D173" s="39">
        <v>5191.7724701639181</v>
      </c>
      <c r="F173" s="16"/>
      <c r="G173" s="16"/>
      <c r="M173" s="16"/>
      <c r="N173" s="16"/>
      <c r="O173" s="16"/>
      <c r="P173" s="16"/>
      <c r="R173" s="16"/>
      <c r="S173" s="16"/>
      <c r="T173" s="16"/>
      <c r="U173" s="16"/>
      <c r="V173" s="16"/>
      <c r="W173" s="16"/>
      <c r="X173" s="16"/>
      <c r="Y173" s="16"/>
      <c r="AA173" s="86">
        <f t="shared" si="13"/>
        <v>134986.08422426187</v>
      </c>
      <c r="AB173" s="86">
        <f t="shared" si="14"/>
        <v>46826</v>
      </c>
      <c r="AC173" s="86">
        <f t="shared" si="15"/>
        <v>17940</v>
      </c>
      <c r="AI173" s="16"/>
      <c r="AJ173" s="16"/>
      <c r="AN173" s="34"/>
      <c r="AO173" s="16"/>
    </row>
    <row r="174" spans="2:41" x14ac:dyDescent="0.3">
      <c r="B174" s="16">
        <v>5</v>
      </c>
      <c r="C174" s="23">
        <v>2434.8180000000002</v>
      </c>
      <c r="D174" s="39">
        <v>5193.4874393716364</v>
      </c>
      <c r="F174" s="16"/>
      <c r="G174" s="16"/>
      <c r="M174" s="16"/>
      <c r="N174" s="16"/>
      <c r="O174" s="16"/>
      <c r="P174" s="16"/>
      <c r="R174" s="16"/>
      <c r="S174" s="16"/>
      <c r="T174" s="16"/>
      <c r="U174" s="16"/>
      <c r="V174" s="16"/>
      <c r="W174" s="16"/>
      <c r="X174" s="16"/>
      <c r="Y174" s="16"/>
      <c r="AA174" s="86">
        <f t="shared" si="13"/>
        <v>25967.437196858184</v>
      </c>
      <c r="AB174" s="86">
        <f t="shared" si="14"/>
        <v>9005</v>
      </c>
      <c r="AC174" s="86">
        <f t="shared" si="15"/>
        <v>3450</v>
      </c>
      <c r="AI174" s="16"/>
      <c r="AJ174" s="16"/>
      <c r="AN174" s="34"/>
      <c r="AO174" s="16"/>
    </row>
    <row r="175" spans="2:41" x14ac:dyDescent="0.3">
      <c r="B175" s="16">
        <v>5</v>
      </c>
      <c r="C175" s="23">
        <v>2505.3220000000001</v>
      </c>
      <c r="D175" s="39">
        <v>5194.904484100336</v>
      </c>
      <c r="F175" s="16"/>
      <c r="G175" s="16"/>
      <c r="M175" s="16"/>
      <c r="N175" s="16"/>
      <c r="O175" s="16"/>
      <c r="P175" s="16"/>
      <c r="R175" s="16"/>
      <c r="S175" s="16"/>
      <c r="T175" s="16"/>
      <c r="U175" s="16"/>
      <c r="V175" s="16"/>
      <c r="W175" s="16"/>
      <c r="X175" s="16"/>
      <c r="Y175" s="16"/>
      <c r="AA175" s="86">
        <f t="shared" si="13"/>
        <v>25974.522420501678</v>
      </c>
      <c r="AB175" s="86">
        <f t="shared" si="14"/>
        <v>9005</v>
      </c>
      <c r="AC175" s="86">
        <f t="shared" si="15"/>
        <v>3450</v>
      </c>
      <c r="AI175" s="16"/>
      <c r="AJ175" s="16"/>
      <c r="AN175" s="34"/>
      <c r="AO175" s="16"/>
    </row>
    <row r="176" spans="2:41" x14ac:dyDescent="0.3">
      <c r="B176" s="16">
        <v>5</v>
      </c>
      <c r="C176" s="23">
        <v>2543.7419999999997</v>
      </c>
      <c r="D176" s="39">
        <v>5226.6551043357167</v>
      </c>
      <c r="F176" s="16"/>
      <c r="G176" s="16"/>
      <c r="M176" s="16"/>
      <c r="N176" s="16"/>
      <c r="O176" s="16"/>
      <c r="P176" s="16"/>
      <c r="R176" s="16"/>
      <c r="S176" s="16"/>
      <c r="T176" s="16"/>
      <c r="U176" s="16"/>
      <c r="V176" s="16"/>
      <c r="W176" s="16"/>
      <c r="X176" s="16"/>
      <c r="Y176" s="16"/>
      <c r="AA176" s="86">
        <f t="shared" si="13"/>
        <v>26133.275521678584</v>
      </c>
      <c r="AB176" s="86">
        <f t="shared" si="14"/>
        <v>9005</v>
      </c>
      <c r="AC176" s="86">
        <f t="shared" si="15"/>
        <v>3450</v>
      </c>
      <c r="AI176" s="16"/>
      <c r="AJ176" s="16"/>
      <c r="AN176" s="34"/>
      <c r="AO176" s="16"/>
    </row>
    <row r="177" spans="2:41" x14ac:dyDescent="0.3">
      <c r="B177" s="16">
        <v>5</v>
      </c>
      <c r="C177" s="23">
        <v>3013.8119999999999</v>
      </c>
      <c r="D177" s="39">
        <v>5260.2230106957268</v>
      </c>
      <c r="F177" s="16"/>
      <c r="G177" s="16"/>
      <c r="M177" s="16"/>
      <c r="N177" s="16"/>
      <c r="O177" s="16"/>
      <c r="P177" s="16"/>
      <c r="R177" s="16"/>
      <c r="S177" s="16"/>
      <c r="T177" s="16"/>
      <c r="U177" s="16"/>
      <c r="V177" s="16"/>
      <c r="W177" s="16"/>
      <c r="X177" s="16"/>
      <c r="Y177" s="16"/>
      <c r="AA177" s="86">
        <f t="shared" si="13"/>
        <v>26301.115053478636</v>
      </c>
      <c r="AB177" s="86">
        <f t="shared" si="14"/>
        <v>9005</v>
      </c>
      <c r="AC177" s="86">
        <f t="shared" si="15"/>
        <v>3450</v>
      </c>
      <c r="AI177" s="16"/>
      <c r="AJ177" s="16"/>
      <c r="AN177" s="34"/>
      <c r="AO177" s="16"/>
    </row>
    <row r="178" spans="2:41" x14ac:dyDescent="0.3">
      <c r="B178" s="16">
        <v>5</v>
      </c>
      <c r="C178" s="23">
        <v>3197.1580000000004</v>
      </c>
      <c r="D178" s="39">
        <v>5580.2299813093614</v>
      </c>
      <c r="F178" s="16"/>
      <c r="G178" s="16"/>
      <c r="M178" s="16"/>
      <c r="N178" s="16"/>
      <c r="O178" s="16"/>
      <c r="P178" s="16"/>
      <c r="R178" s="16"/>
      <c r="S178" s="16"/>
      <c r="T178" s="16"/>
      <c r="U178" s="16"/>
      <c r="V178" s="16"/>
      <c r="W178" s="16"/>
      <c r="X178" s="16"/>
      <c r="Y178" s="16"/>
      <c r="AA178" s="86">
        <f t="shared" si="13"/>
        <v>27901.149906546809</v>
      </c>
      <c r="AB178" s="86">
        <f t="shared" si="14"/>
        <v>9005</v>
      </c>
      <c r="AC178" s="86">
        <f t="shared" si="15"/>
        <v>3450</v>
      </c>
      <c r="AI178" s="16"/>
      <c r="AJ178" s="16"/>
      <c r="AN178" s="34"/>
      <c r="AO178" s="16"/>
    </row>
    <row r="179" spans="2:41" x14ac:dyDescent="0.3">
      <c r="B179" s="16">
        <v>5</v>
      </c>
      <c r="C179" s="23">
        <v>3461.4059999999999</v>
      </c>
      <c r="D179" s="39">
        <v>5761.9631385449047</v>
      </c>
      <c r="F179" s="16"/>
      <c r="G179" s="16"/>
      <c r="M179" s="16"/>
      <c r="N179" s="16"/>
      <c r="O179" s="16"/>
      <c r="P179" s="16"/>
      <c r="R179" s="16"/>
      <c r="S179" s="16"/>
      <c r="T179" s="16"/>
      <c r="U179" s="16"/>
      <c r="V179" s="16"/>
      <c r="W179" s="16"/>
      <c r="X179" s="16"/>
      <c r="Y179" s="16"/>
      <c r="AA179" s="86">
        <f t="shared" si="13"/>
        <v>28809.815692724522</v>
      </c>
      <c r="AB179" s="86">
        <f t="shared" si="14"/>
        <v>9005</v>
      </c>
      <c r="AC179" s="86">
        <f t="shared" si="15"/>
        <v>3450</v>
      </c>
      <c r="AI179" s="16"/>
      <c r="AJ179" s="16"/>
      <c r="AN179" s="34"/>
      <c r="AO179" s="16"/>
    </row>
    <row r="180" spans="2:41" x14ac:dyDescent="0.3">
      <c r="B180" s="16">
        <v>20</v>
      </c>
      <c r="C180" s="23">
        <v>4060.7114999999999</v>
      </c>
      <c r="D180" s="39">
        <v>5771.3927404388369</v>
      </c>
      <c r="F180" s="16"/>
      <c r="G180" s="16"/>
      <c r="M180" s="16"/>
      <c r="N180" s="16"/>
      <c r="O180" s="16"/>
      <c r="P180" s="16"/>
      <c r="R180" s="16"/>
      <c r="S180" s="16"/>
      <c r="T180" s="16"/>
      <c r="U180" s="16"/>
      <c r="V180" s="16"/>
      <c r="W180" s="16"/>
      <c r="X180" s="16"/>
      <c r="Y180" s="16"/>
      <c r="AA180" s="86">
        <f t="shared" si="13"/>
        <v>115427.85480877674</v>
      </c>
      <c r="AB180" s="86">
        <f t="shared" si="14"/>
        <v>36020</v>
      </c>
      <c r="AC180" s="86">
        <f t="shared" si="15"/>
        <v>13800</v>
      </c>
      <c r="AI180" s="16"/>
      <c r="AJ180" s="16"/>
      <c r="AN180" s="34"/>
      <c r="AO180" s="16"/>
    </row>
    <row r="181" spans="2:41" x14ac:dyDescent="0.3">
      <c r="B181" s="16">
        <v>5</v>
      </c>
      <c r="C181" s="23">
        <v>2715.44</v>
      </c>
      <c r="D181" s="39">
        <v>5792.0565448289426</v>
      </c>
      <c r="F181" s="16"/>
      <c r="G181" s="16"/>
      <c r="M181" s="16"/>
      <c r="N181" s="16"/>
      <c r="O181" s="16"/>
      <c r="P181" s="16"/>
      <c r="R181" s="16"/>
      <c r="S181" s="16"/>
      <c r="T181" s="16"/>
      <c r="U181" s="16"/>
      <c r="V181" s="16"/>
      <c r="W181" s="16"/>
      <c r="X181" s="16"/>
      <c r="Y181" s="16"/>
      <c r="AA181" s="86">
        <f t="shared" si="13"/>
        <v>28960.282724144712</v>
      </c>
      <c r="AB181" s="86">
        <f t="shared" si="14"/>
        <v>9005</v>
      </c>
      <c r="AC181" s="86">
        <f t="shared" si="15"/>
        <v>3450</v>
      </c>
      <c r="AI181" s="16"/>
      <c r="AJ181" s="16"/>
      <c r="AN181" s="34"/>
      <c r="AO181" s="16"/>
    </row>
    <row r="182" spans="2:41" x14ac:dyDescent="0.3">
      <c r="B182" s="16">
        <v>5</v>
      </c>
      <c r="C182" s="23">
        <v>3099.8360000000002</v>
      </c>
      <c r="D182" s="39">
        <v>6168.0125223698724</v>
      </c>
      <c r="F182" s="16"/>
      <c r="G182" s="16"/>
      <c r="M182" s="16"/>
      <c r="N182" s="16"/>
      <c r="O182" s="16"/>
      <c r="P182" s="16"/>
      <c r="R182" s="16"/>
      <c r="S182" s="16"/>
      <c r="T182" s="16"/>
      <c r="U182" s="16"/>
      <c r="V182" s="16"/>
      <c r="W182" s="16"/>
      <c r="X182" s="16"/>
      <c r="Y182" s="16"/>
      <c r="AA182" s="86">
        <f t="shared" si="13"/>
        <v>30840.06261184936</v>
      </c>
      <c r="AB182" s="86">
        <f t="shared" si="14"/>
        <v>9005</v>
      </c>
      <c r="AC182" s="86">
        <f t="shared" si="15"/>
        <v>3450</v>
      </c>
      <c r="AI182" s="16"/>
      <c r="AJ182" s="16"/>
      <c r="AN182" s="34"/>
      <c r="AO182" s="16"/>
    </row>
    <row r="183" spans="2:41" x14ac:dyDescent="0.3">
      <c r="B183" s="16">
        <v>5</v>
      </c>
      <c r="C183" s="23">
        <v>3758.4580000000001</v>
      </c>
      <c r="D183" s="39">
        <v>6256.4450554974501</v>
      </c>
      <c r="F183" s="16"/>
      <c r="G183" s="16"/>
      <c r="M183" s="16"/>
      <c r="N183" s="16"/>
      <c r="O183" s="16"/>
      <c r="P183" s="16"/>
      <c r="R183" s="16"/>
      <c r="S183" s="16"/>
      <c r="T183" s="16"/>
      <c r="U183" s="16"/>
      <c r="V183" s="16"/>
      <c r="W183" s="16"/>
      <c r="X183" s="16"/>
      <c r="Y183" s="16"/>
      <c r="AA183" s="86">
        <f t="shared" si="13"/>
        <v>31282.22527748725</v>
      </c>
      <c r="AB183" s="86">
        <f t="shared" si="14"/>
        <v>9005</v>
      </c>
      <c r="AC183" s="86">
        <f t="shared" si="15"/>
        <v>3450</v>
      </c>
      <c r="AI183" s="16"/>
      <c r="AJ183" s="16"/>
      <c r="AN183" s="34"/>
      <c r="AO183" s="16"/>
    </row>
    <row r="184" spans="2:41" x14ac:dyDescent="0.3">
      <c r="B184" s="16">
        <v>10</v>
      </c>
      <c r="C184" s="23">
        <v>3088.3849999999998</v>
      </c>
      <c r="D184" s="39">
        <v>6345.73916081264</v>
      </c>
      <c r="F184" s="16"/>
      <c r="G184" s="16"/>
      <c r="M184" s="16"/>
      <c r="N184" s="16"/>
      <c r="O184" s="16"/>
      <c r="P184" s="16"/>
      <c r="R184" s="16"/>
      <c r="S184" s="16"/>
      <c r="T184" s="16"/>
      <c r="U184" s="16"/>
      <c r="V184" s="16"/>
      <c r="W184" s="16"/>
      <c r="X184" s="16"/>
      <c r="Y184" s="16"/>
      <c r="AA184" s="86">
        <f t="shared" si="13"/>
        <v>63457.391608126403</v>
      </c>
      <c r="AB184" s="86">
        <f t="shared" si="14"/>
        <v>18010</v>
      </c>
      <c r="AC184" s="86">
        <f t="shared" si="15"/>
        <v>6900</v>
      </c>
      <c r="AI184" s="16"/>
      <c r="AJ184" s="16"/>
      <c r="AN184" s="34"/>
      <c r="AO184" s="16"/>
    </row>
    <row r="185" spans="2:41" x14ac:dyDescent="0.3">
      <c r="B185" s="16">
        <v>5</v>
      </c>
      <c r="C185" s="23">
        <v>3100.2020000000002</v>
      </c>
      <c r="D185" s="39">
        <v>6428.4164955310462</v>
      </c>
      <c r="F185" s="16"/>
      <c r="G185" s="16"/>
      <c r="M185" s="16"/>
      <c r="N185" s="16"/>
      <c r="O185" s="16"/>
      <c r="P185" s="16"/>
      <c r="R185" s="16"/>
      <c r="S185" s="16"/>
      <c r="T185" s="16"/>
      <c r="U185" s="16"/>
      <c r="V185" s="16"/>
      <c r="W185" s="16"/>
      <c r="X185" s="16"/>
      <c r="Y185" s="16"/>
      <c r="AA185" s="86">
        <f t="shared" si="13"/>
        <v>32142.082477655233</v>
      </c>
      <c r="AB185" s="86">
        <f t="shared" si="14"/>
        <v>9005</v>
      </c>
      <c r="AC185" s="86">
        <f t="shared" si="15"/>
        <v>3450</v>
      </c>
      <c r="AI185" s="16"/>
      <c r="AJ185" s="16"/>
      <c r="AN185" s="34"/>
      <c r="AO185" s="16"/>
    </row>
    <row r="186" spans="2:41" x14ac:dyDescent="0.3">
      <c r="B186" s="16">
        <v>5</v>
      </c>
      <c r="C186" s="23">
        <v>3381.1639999999998</v>
      </c>
      <c r="D186" s="39">
        <v>6449.882874125532</v>
      </c>
      <c r="F186" s="16"/>
      <c r="G186" s="16"/>
      <c r="M186" s="16"/>
      <c r="N186" s="16"/>
      <c r="O186" s="16"/>
      <c r="P186" s="16"/>
      <c r="R186" s="16"/>
      <c r="S186" s="16"/>
      <c r="T186" s="16"/>
      <c r="U186" s="16"/>
      <c r="V186" s="16"/>
      <c r="W186" s="16"/>
      <c r="X186" s="16"/>
      <c r="Y186" s="16"/>
      <c r="AA186" s="86">
        <f t="shared" si="13"/>
        <v>32249.414370627659</v>
      </c>
      <c r="AB186" s="86">
        <f t="shared" si="14"/>
        <v>9005</v>
      </c>
      <c r="AC186" s="86">
        <f t="shared" si="15"/>
        <v>3450</v>
      </c>
      <c r="AI186" s="16"/>
      <c r="AJ186" s="16"/>
      <c r="AN186" s="34"/>
      <c r="AO186" s="16"/>
    </row>
    <row r="187" spans="2:41" x14ac:dyDescent="0.3">
      <c r="B187" s="16">
        <v>5</v>
      </c>
      <c r="C187" s="23">
        <v>3499.0860000000002</v>
      </c>
      <c r="D187" s="39">
        <v>6962.4348723123112</v>
      </c>
      <c r="F187" s="16"/>
      <c r="G187" s="16"/>
      <c r="M187" s="16"/>
      <c r="N187" s="16"/>
      <c r="O187" s="16"/>
      <c r="P187" s="16"/>
      <c r="R187" s="16"/>
      <c r="S187" s="16"/>
      <c r="T187" s="16"/>
      <c r="U187" s="16"/>
      <c r="V187" s="16"/>
      <c r="W187" s="16"/>
      <c r="X187" s="16"/>
      <c r="Y187" s="16"/>
      <c r="AA187" s="86">
        <f t="shared" si="13"/>
        <v>34812.174361561556</v>
      </c>
      <c r="AB187" s="86">
        <f t="shared" si="14"/>
        <v>9005</v>
      </c>
      <c r="AC187" s="86">
        <f t="shared" si="15"/>
        <v>3450</v>
      </c>
      <c r="AI187" s="16"/>
      <c r="AJ187" s="16"/>
      <c r="AN187" s="34"/>
      <c r="AO187" s="16"/>
    </row>
    <row r="188" spans="2:41" x14ac:dyDescent="0.3">
      <c r="B188" s="16">
        <v>6</v>
      </c>
      <c r="C188" s="23">
        <v>3565.1166666666668</v>
      </c>
      <c r="D188" s="39">
        <v>7325.2850420308632</v>
      </c>
      <c r="F188" s="16"/>
      <c r="G188" s="16"/>
      <c r="M188" s="16"/>
      <c r="N188" s="16"/>
      <c r="O188" s="16"/>
      <c r="P188" s="16"/>
      <c r="R188" s="16"/>
      <c r="S188" s="16"/>
      <c r="T188" s="16"/>
      <c r="U188" s="16"/>
      <c r="V188" s="16"/>
      <c r="W188" s="16"/>
      <c r="X188" s="16"/>
      <c r="Y188" s="16"/>
      <c r="AA188" s="86">
        <f t="shared" si="13"/>
        <v>43951.710252185178</v>
      </c>
      <c r="AB188" s="86">
        <f t="shared" si="14"/>
        <v>10806</v>
      </c>
      <c r="AC188" s="86">
        <f t="shared" si="15"/>
        <v>4140</v>
      </c>
      <c r="AI188" s="16"/>
      <c r="AJ188" s="16"/>
      <c r="AN188" s="34"/>
      <c r="AO188" s="16"/>
    </row>
    <row r="189" spans="2:41" x14ac:dyDescent="0.3">
      <c r="B189" s="16">
        <v>5</v>
      </c>
      <c r="C189" s="23">
        <v>3548.97</v>
      </c>
      <c r="D189" s="39">
        <v>7569.9831025180347</v>
      </c>
      <c r="F189" s="16"/>
      <c r="G189" s="16"/>
      <c r="M189" s="16"/>
      <c r="N189" s="16"/>
      <c r="O189" s="16"/>
      <c r="P189" s="16"/>
      <c r="R189" s="16"/>
      <c r="S189" s="16"/>
      <c r="T189" s="16"/>
      <c r="U189" s="16"/>
      <c r="V189" s="16"/>
      <c r="W189" s="16"/>
      <c r="X189" s="16"/>
      <c r="Y189" s="16"/>
      <c r="AA189" s="86">
        <f t="shared" si="13"/>
        <v>37849.915512590174</v>
      </c>
      <c r="AB189" s="86">
        <f t="shared" si="14"/>
        <v>9005</v>
      </c>
      <c r="AC189" s="86">
        <f t="shared" si="15"/>
        <v>3450</v>
      </c>
      <c r="AI189" s="16"/>
      <c r="AJ189" s="16"/>
      <c r="AN189" s="34"/>
      <c r="AO189" s="16"/>
    </row>
    <row r="190" spans="2:41" x14ac:dyDescent="0.3">
      <c r="B190" s="16">
        <v>5</v>
      </c>
      <c r="C190" s="23">
        <v>4576.4220000000005</v>
      </c>
      <c r="D190" s="39">
        <v>7618.0531467345791</v>
      </c>
      <c r="F190" s="16"/>
      <c r="G190" s="16"/>
      <c r="M190" s="16"/>
      <c r="N190" s="16"/>
      <c r="O190" s="16"/>
      <c r="P190" s="16"/>
      <c r="R190" s="16"/>
      <c r="S190" s="16"/>
      <c r="T190" s="16"/>
      <c r="U190" s="16"/>
      <c r="V190" s="16"/>
      <c r="W190" s="16"/>
      <c r="X190" s="16"/>
      <c r="Y190" s="16"/>
      <c r="AA190" s="86">
        <f t="shared" si="13"/>
        <v>38090.265733672895</v>
      </c>
      <c r="AB190" s="86">
        <f t="shared" si="14"/>
        <v>9005</v>
      </c>
      <c r="AC190" s="86">
        <f t="shared" si="15"/>
        <v>3450</v>
      </c>
      <c r="AI190" s="16"/>
      <c r="AJ190" s="16"/>
      <c r="AN190" s="34"/>
      <c r="AO190" s="16"/>
    </row>
    <row r="191" spans="2:41" x14ac:dyDescent="0.3">
      <c r="B191" s="16">
        <v>10</v>
      </c>
      <c r="C191" s="23">
        <v>3623.1010000000001</v>
      </c>
      <c r="D191" s="39">
        <v>7728.1051540915232</v>
      </c>
      <c r="F191" s="16"/>
      <c r="G191" s="16"/>
      <c r="M191" s="16"/>
      <c r="N191" s="16"/>
      <c r="O191" s="16"/>
      <c r="P191" s="16"/>
      <c r="R191" s="16"/>
      <c r="S191" s="16"/>
      <c r="T191" s="16"/>
      <c r="U191" s="16"/>
      <c r="V191" s="16"/>
      <c r="W191" s="16"/>
      <c r="X191" s="16"/>
      <c r="Y191" s="16"/>
      <c r="AA191" s="86">
        <f t="shared" si="13"/>
        <v>77281.051540915229</v>
      </c>
      <c r="AB191" s="86">
        <f t="shared" si="14"/>
        <v>18010</v>
      </c>
      <c r="AC191" s="86">
        <f t="shared" si="15"/>
        <v>6900</v>
      </c>
      <c r="AI191" s="16"/>
      <c r="AJ191" s="16"/>
      <c r="AN191" s="34"/>
      <c r="AO191" s="16"/>
    </row>
    <row r="192" spans="2:41" x14ac:dyDescent="0.3">
      <c r="B192" s="16">
        <v>5</v>
      </c>
      <c r="C192" s="23">
        <v>4520.674</v>
      </c>
      <c r="D192" s="39">
        <v>8995.1771130962734</v>
      </c>
      <c r="F192" s="16"/>
      <c r="G192" s="16"/>
      <c r="M192" s="16"/>
      <c r="N192" s="16"/>
      <c r="O192" s="16"/>
      <c r="P192" s="16"/>
      <c r="R192" s="16"/>
      <c r="S192" s="16"/>
      <c r="T192" s="16"/>
      <c r="U192" s="16"/>
      <c r="V192" s="16"/>
      <c r="W192" s="16"/>
      <c r="X192" s="16"/>
      <c r="Y192" s="16"/>
      <c r="AA192" s="86">
        <f t="shared" si="13"/>
        <v>44975.885565481367</v>
      </c>
      <c r="AB192" s="86">
        <f t="shared" si="14"/>
        <v>9005</v>
      </c>
      <c r="AC192" s="86">
        <f t="shared" si="15"/>
        <v>3450</v>
      </c>
      <c r="AI192" s="16"/>
      <c r="AJ192" s="16"/>
      <c r="AN192" s="34"/>
      <c r="AO192" s="16"/>
    </row>
    <row r="193" spans="2:41" x14ac:dyDescent="0.3">
      <c r="B193" s="16">
        <v>5</v>
      </c>
      <c r="C193" s="23">
        <v>4378.326</v>
      </c>
      <c r="D193" s="39">
        <v>9078.6674807681757</v>
      </c>
      <c r="F193" s="16"/>
      <c r="G193" s="16"/>
      <c r="M193" s="16"/>
      <c r="N193" s="16"/>
      <c r="O193" s="16"/>
      <c r="P193" s="16"/>
      <c r="R193" s="16"/>
      <c r="S193" s="16"/>
      <c r="T193" s="16"/>
      <c r="U193" s="16"/>
      <c r="V193" s="16"/>
      <c r="W193" s="16"/>
      <c r="X193" s="16"/>
      <c r="Y193" s="16"/>
      <c r="AA193" s="86">
        <f t="shared" si="13"/>
        <v>45393.33740384088</v>
      </c>
      <c r="AB193" s="86">
        <f t="shared" si="14"/>
        <v>9005</v>
      </c>
      <c r="AC193" s="86">
        <f t="shared" si="15"/>
        <v>3450</v>
      </c>
      <c r="AI193" s="16"/>
      <c r="AJ193" s="16"/>
      <c r="AN193" s="34"/>
      <c r="AO193" s="16"/>
    </row>
    <row r="194" spans="2:41" x14ac:dyDescent="0.3">
      <c r="B194" s="16">
        <v>5</v>
      </c>
      <c r="C194" s="23">
        <v>5317.2519999999995</v>
      </c>
      <c r="D194" s="39">
        <v>9280.5826388865244</v>
      </c>
      <c r="F194" s="16"/>
      <c r="G194" s="16"/>
      <c r="M194" s="16"/>
      <c r="N194" s="16"/>
      <c r="O194" s="16"/>
      <c r="P194" s="16"/>
      <c r="R194" s="16"/>
      <c r="S194" s="16"/>
      <c r="T194" s="16"/>
      <c r="U194" s="16"/>
      <c r="V194" s="16"/>
      <c r="W194" s="16"/>
      <c r="X194" s="16"/>
      <c r="Y194" s="16"/>
      <c r="AA194" s="86">
        <f t="shared" si="13"/>
        <v>46402.913194432622</v>
      </c>
      <c r="AB194" s="86">
        <f t="shared" si="14"/>
        <v>9005</v>
      </c>
      <c r="AC194" s="86">
        <f t="shared" si="15"/>
        <v>3450</v>
      </c>
      <c r="AI194" s="16"/>
      <c r="AJ194" s="16"/>
      <c r="AN194" s="34"/>
      <c r="AO194" s="16"/>
    </row>
    <row r="195" spans="2:41" x14ac:dyDescent="0.3">
      <c r="B195" s="16">
        <v>5</v>
      </c>
      <c r="C195" s="23">
        <v>5585.4220000000005</v>
      </c>
      <c r="D195" s="39">
        <v>11113.798548929743</v>
      </c>
      <c r="F195" s="16"/>
      <c r="G195" s="16"/>
      <c r="M195" s="16"/>
      <c r="N195" s="16"/>
      <c r="O195" s="16"/>
      <c r="P195" s="16"/>
      <c r="R195" s="16"/>
      <c r="S195" s="16"/>
      <c r="T195" s="16"/>
      <c r="U195" s="16"/>
      <c r="V195" s="16"/>
      <c r="W195" s="16"/>
      <c r="X195" s="16"/>
      <c r="Y195" s="16"/>
      <c r="AA195" s="86">
        <f t="shared" si="13"/>
        <v>55568.992744648713</v>
      </c>
      <c r="AB195" s="86">
        <f t="shared" si="14"/>
        <v>9005</v>
      </c>
      <c r="AC195" s="86">
        <f t="shared" si="15"/>
        <v>3450</v>
      </c>
      <c r="AI195" s="16"/>
      <c r="AJ195" s="16"/>
      <c r="AN195" s="34"/>
      <c r="AO195" s="16"/>
    </row>
    <row r="196" spans="2:41" x14ac:dyDescent="0.3">
      <c r="B196" s="16">
        <v>20</v>
      </c>
      <c r="C196" s="23">
        <v>5460.7440000000006</v>
      </c>
      <c r="D196" s="39">
        <v>11323.112754417998</v>
      </c>
      <c r="F196" s="16"/>
      <c r="G196" s="16"/>
      <c r="M196" s="16"/>
      <c r="N196" s="16"/>
      <c r="O196" s="16"/>
      <c r="P196" s="16"/>
      <c r="R196" s="16"/>
      <c r="S196" s="16"/>
      <c r="T196" s="16"/>
      <c r="U196" s="16"/>
      <c r="V196" s="16"/>
      <c r="W196" s="16"/>
      <c r="X196" s="16"/>
      <c r="Y196" s="16"/>
      <c r="AA196" s="86">
        <f t="shared" si="13"/>
        <v>226462.25508835996</v>
      </c>
      <c r="AB196" s="86">
        <f t="shared" si="14"/>
        <v>36020</v>
      </c>
      <c r="AC196" s="86">
        <f t="shared" si="15"/>
        <v>13800</v>
      </c>
      <c r="AI196" s="16"/>
      <c r="AJ196" s="16"/>
      <c r="AN196" s="34"/>
      <c r="AO196" s="16"/>
    </row>
    <row r="197" spans="2:41" x14ac:dyDescent="0.3">
      <c r="B197" s="16">
        <v>5</v>
      </c>
      <c r="C197" s="23">
        <v>6926.65</v>
      </c>
      <c r="D197" s="39">
        <v>12089.580808967366</v>
      </c>
      <c r="F197" s="16"/>
      <c r="G197" s="16"/>
      <c r="M197" s="16"/>
      <c r="N197" s="16"/>
      <c r="O197" s="16"/>
      <c r="P197" s="16"/>
      <c r="R197" s="16"/>
      <c r="S197" s="16"/>
      <c r="T197" s="16"/>
      <c r="U197" s="16"/>
      <c r="V197" s="16"/>
      <c r="W197" s="16"/>
      <c r="X197" s="16"/>
      <c r="Y197" s="16"/>
      <c r="AA197" s="86">
        <f t="shared" si="13"/>
        <v>60447.904044836832</v>
      </c>
      <c r="AB197" s="86">
        <f t="shared" si="14"/>
        <v>9005</v>
      </c>
      <c r="AC197" s="86">
        <f t="shared" si="15"/>
        <v>3450</v>
      </c>
      <c r="AI197" s="16"/>
      <c r="AJ197" s="16"/>
      <c r="AN197" s="34"/>
      <c r="AO197" s="16"/>
    </row>
    <row r="198" spans="2:41" x14ac:dyDescent="0.3">
      <c r="B198" s="16">
        <v>10</v>
      </c>
      <c r="C198" s="23">
        <v>6048.1410000000005</v>
      </c>
      <c r="D198" s="39">
        <v>12427.182878370579</v>
      </c>
      <c r="F198" s="16"/>
      <c r="G198" s="16"/>
      <c r="M198" s="16"/>
      <c r="N198" s="16"/>
      <c r="O198" s="16"/>
      <c r="P198" s="16"/>
      <c r="R198" s="16"/>
      <c r="S198" s="16"/>
      <c r="T198" s="16"/>
      <c r="U198" s="16"/>
      <c r="V198" s="16"/>
      <c r="W198" s="16"/>
      <c r="X198" s="16"/>
      <c r="Y198" s="16"/>
      <c r="AA198" s="86">
        <f t="shared" si="13"/>
        <v>124271.82878370579</v>
      </c>
      <c r="AB198" s="86">
        <f t="shared" si="14"/>
        <v>18010</v>
      </c>
      <c r="AC198" s="86">
        <f t="shared" si="15"/>
        <v>6900</v>
      </c>
      <c r="AI198" s="16"/>
      <c r="AJ198" s="16"/>
      <c r="AN198" s="34"/>
      <c r="AO198" s="16"/>
    </row>
    <row r="199" spans="2:41" x14ac:dyDescent="0.3">
      <c r="B199" s="16">
        <v>5</v>
      </c>
      <c r="C199" s="23">
        <v>6131.2199999999993</v>
      </c>
      <c r="D199" s="39">
        <v>12713.376672142607</v>
      </c>
      <c r="F199" s="16"/>
      <c r="G199" s="16"/>
      <c r="M199" s="16"/>
      <c r="N199" s="16"/>
      <c r="O199" s="16"/>
      <c r="P199" s="16"/>
      <c r="R199" s="16"/>
      <c r="S199" s="16"/>
      <c r="T199" s="16"/>
      <c r="U199" s="16"/>
      <c r="V199" s="16"/>
      <c r="W199" s="16"/>
      <c r="X199" s="16"/>
      <c r="Y199" s="16"/>
      <c r="AA199" s="86">
        <f t="shared" si="13"/>
        <v>63566.883360713036</v>
      </c>
      <c r="AB199" s="86">
        <f t="shared" si="14"/>
        <v>9005</v>
      </c>
      <c r="AC199" s="86">
        <f t="shared" si="15"/>
        <v>3450</v>
      </c>
      <c r="AI199" s="16"/>
      <c r="AJ199" s="16"/>
      <c r="AN199" s="34"/>
      <c r="AO199" s="16"/>
    </row>
    <row r="200" spans="2:41" x14ac:dyDescent="0.3">
      <c r="B200" s="16">
        <v>5</v>
      </c>
      <c r="C200" s="23">
        <v>7704.4339999999993</v>
      </c>
      <c r="D200" s="39">
        <v>12825.038354747197</v>
      </c>
      <c r="F200" s="16"/>
      <c r="G200" s="16"/>
      <c r="M200" s="16"/>
      <c r="N200" s="16"/>
      <c r="O200" s="16"/>
      <c r="P200" s="16"/>
      <c r="R200" s="16"/>
      <c r="S200" s="16"/>
      <c r="T200" s="16"/>
      <c r="U200" s="16"/>
      <c r="V200" s="16"/>
      <c r="W200" s="16"/>
      <c r="X200" s="16"/>
      <c r="Y200" s="16"/>
      <c r="AA200" s="86">
        <f t="shared" si="13"/>
        <v>64125.191773735991</v>
      </c>
      <c r="AB200" s="86">
        <f t="shared" si="14"/>
        <v>9005</v>
      </c>
      <c r="AC200" s="86">
        <f t="shared" si="15"/>
        <v>3450</v>
      </c>
      <c r="AI200" s="16"/>
      <c r="AJ200" s="16"/>
      <c r="AN200" s="34"/>
      <c r="AO200" s="16"/>
    </row>
    <row r="201" spans="2:41" x14ac:dyDescent="0.3">
      <c r="B201" s="16">
        <v>15</v>
      </c>
      <c r="C201" s="23">
        <v>6503.0466666666662</v>
      </c>
      <c r="D201" s="39">
        <v>13484.376973890148</v>
      </c>
      <c r="F201" s="16"/>
      <c r="G201" s="16"/>
      <c r="M201" s="16"/>
      <c r="N201" s="16"/>
      <c r="O201" s="16"/>
      <c r="P201" s="16"/>
      <c r="R201" s="16"/>
      <c r="S201" s="16"/>
      <c r="T201" s="16"/>
      <c r="U201" s="16"/>
      <c r="V201" s="16"/>
      <c r="W201" s="16"/>
      <c r="X201" s="16"/>
      <c r="Y201" s="16"/>
      <c r="AA201" s="86">
        <f t="shared" si="13"/>
        <v>202265.65460835223</v>
      </c>
      <c r="AB201" s="86">
        <f t="shared" si="14"/>
        <v>27015</v>
      </c>
      <c r="AC201" s="86">
        <f t="shared" si="15"/>
        <v>10350</v>
      </c>
      <c r="AI201" s="16"/>
      <c r="AJ201" s="16"/>
      <c r="AN201" s="34"/>
      <c r="AO201" s="16"/>
    </row>
    <row r="202" spans="2:41" x14ac:dyDescent="0.3">
      <c r="B202" s="16">
        <v>5</v>
      </c>
      <c r="C202" s="23">
        <v>7111.9660000000003</v>
      </c>
      <c r="D202" s="39">
        <v>13566.732552683947</v>
      </c>
      <c r="F202" s="16"/>
      <c r="G202" s="16"/>
      <c r="M202" s="16"/>
      <c r="N202" s="16"/>
      <c r="O202" s="16"/>
      <c r="P202" s="16"/>
      <c r="R202" s="16"/>
      <c r="S202" s="16"/>
      <c r="T202" s="16"/>
      <c r="U202" s="16"/>
      <c r="V202" s="16"/>
      <c r="W202" s="16"/>
      <c r="X202" s="16"/>
      <c r="Y202" s="16"/>
      <c r="AA202" s="86">
        <f t="shared" si="13"/>
        <v>67833.662763419736</v>
      </c>
      <c r="AB202" s="86">
        <f t="shared" si="14"/>
        <v>9005</v>
      </c>
      <c r="AC202" s="86">
        <f t="shared" si="15"/>
        <v>3450</v>
      </c>
      <c r="AI202" s="16"/>
      <c r="AJ202" s="16"/>
      <c r="AN202" s="34"/>
      <c r="AO202" s="16"/>
    </row>
    <row r="203" spans="2:41" x14ac:dyDescent="0.3">
      <c r="B203" s="16">
        <v>35</v>
      </c>
      <c r="C203" s="23">
        <v>12333.268</v>
      </c>
      <c r="D203" s="39">
        <v>17528.980672743342</v>
      </c>
      <c r="F203" s="16"/>
      <c r="G203" s="16"/>
      <c r="M203" s="16"/>
      <c r="N203" s="16"/>
      <c r="O203" s="16"/>
      <c r="P203" s="16"/>
      <c r="R203" s="16"/>
      <c r="S203" s="16"/>
      <c r="T203" s="16"/>
      <c r="U203" s="16"/>
      <c r="V203" s="16"/>
      <c r="W203" s="16"/>
      <c r="X203" s="16"/>
      <c r="Y203" s="16"/>
      <c r="AA203" s="86">
        <f t="shared" si="13"/>
        <v>613514.32354601694</v>
      </c>
      <c r="AB203" s="86">
        <f t="shared" si="14"/>
        <v>63035</v>
      </c>
      <c r="AC203" s="86">
        <f t="shared" si="15"/>
        <v>24150</v>
      </c>
      <c r="AI203" s="16"/>
      <c r="AJ203" s="16"/>
      <c r="AN203" s="34"/>
      <c r="AO203" s="16"/>
    </row>
    <row r="204" spans="2:41" x14ac:dyDescent="0.3">
      <c r="B204" s="16">
        <v>5</v>
      </c>
      <c r="C204" s="23">
        <v>10317.511999999999</v>
      </c>
      <c r="D204" s="39">
        <v>19681.607858235999</v>
      </c>
      <c r="F204" s="16"/>
      <c r="G204" s="16"/>
      <c r="M204" s="16"/>
      <c r="N204" s="16"/>
      <c r="O204" s="16"/>
      <c r="P204" s="16"/>
      <c r="R204" s="16"/>
      <c r="S204" s="16"/>
      <c r="T204" s="16"/>
      <c r="U204" s="16"/>
      <c r="V204" s="16"/>
      <c r="W204" s="16"/>
      <c r="X204" s="16"/>
      <c r="Y204" s="16"/>
      <c r="AA204" s="86">
        <f t="shared" si="13"/>
        <v>98408.039291180001</v>
      </c>
      <c r="AB204" s="86">
        <f t="shared" si="14"/>
        <v>9005</v>
      </c>
      <c r="AC204" s="86">
        <f t="shared" si="15"/>
        <v>3450</v>
      </c>
      <c r="AI204" s="16"/>
      <c r="AJ204" s="16"/>
      <c r="AN204" s="34"/>
      <c r="AO204" s="16"/>
    </row>
    <row r="205" spans="2:41" x14ac:dyDescent="0.3">
      <c r="B205" s="16">
        <v>5</v>
      </c>
      <c r="C205" s="23">
        <v>13794.222</v>
      </c>
      <c r="D205" s="39">
        <v>26313.753559332126</v>
      </c>
      <c r="F205" s="16"/>
      <c r="G205" s="16"/>
      <c r="M205" s="16"/>
      <c r="N205" s="16"/>
      <c r="O205" s="16"/>
      <c r="P205" s="16"/>
      <c r="R205" s="16"/>
      <c r="S205" s="16"/>
      <c r="T205" s="16"/>
      <c r="U205" s="16"/>
      <c r="V205" s="16"/>
      <c r="W205" s="16"/>
      <c r="X205" s="16"/>
      <c r="Y205" s="16"/>
      <c r="AA205" s="86">
        <f t="shared" si="13"/>
        <v>131568.76779666063</v>
      </c>
      <c r="AB205" s="86">
        <f t="shared" si="14"/>
        <v>9005</v>
      </c>
      <c r="AC205" s="86">
        <f t="shared" si="15"/>
        <v>3450</v>
      </c>
      <c r="AI205" s="16"/>
      <c r="AJ205" s="16"/>
      <c r="AN205" s="34"/>
      <c r="AO205" s="16"/>
    </row>
    <row r="206" spans="2:41" x14ac:dyDescent="0.3">
      <c r="B206" s="16">
        <v>5</v>
      </c>
      <c r="C206" s="23">
        <v>22647.439999999999</v>
      </c>
      <c r="D206" s="39">
        <v>39528.207141437764</v>
      </c>
      <c r="F206" s="16"/>
      <c r="G206" s="16"/>
      <c r="M206" s="16"/>
      <c r="N206" s="16"/>
      <c r="O206" s="16"/>
      <c r="P206" s="16"/>
      <c r="R206" s="16"/>
      <c r="S206" s="16"/>
      <c r="T206" s="16"/>
      <c r="U206" s="16"/>
      <c r="V206" s="16"/>
      <c r="W206" s="16"/>
      <c r="X206" s="16"/>
      <c r="Y206" s="16"/>
      <c r="AA206" s="86">
        <f t="shared" ref="AA206:AA269" si="16">B206*D206</f>
        <v>197641.03570718883</v>
      </c>
      <c r="AB206" s="86">
        <f t="shared" ref="AB206:AB269" si="17">MIN(AA206,B206*ROUND($AB$13,0))</f>
        <v>9005</v>
      </c>
      <c r="AC206" s="86">
        <f t="shared" ref="AC206:AC269" si="18">MIN(AA206,B206*ROUND($AC$13,0))</f>
        <v>3450</v>
      </c>
      <c r="AI206" s="16"/>
      <c r="AJ206" s="16"/>
      <c r="AN206" s="34"/>
      <c r="AO206" s="16"/>
    </row>
    <row r="207" spans="2:41" x14ac:dyDescent="0.3">
      <c r="B207" s="16">
        <v>5</v>
      </c>
      <c r="C207" s="23">
        <v>36478.778000000006</v>
      </c>
      <c r="D207" s="39">
        <v>60723.698455241261</v>
      </c>
      <c r="F207" s="16"/>
      <c r="G207" s="16"/>
      <c r="M207" s="16"/>
      <c r="N207" s="16"/>
      <c r="O207" s="16"/>
      <c r="P207" s="16"/>
      <c r="R207" s="16"/>
      <c r="S207" s="16"/>
      <c r="T207" s="16"/>
      <c r="U207" s="16"/>
      <c r="V207" s="16"/>
      <c r="W207" s="16"/>
      <c r="X207" s="16"/>
      <c r="Y207" s="16"/>
      <c r="AA207" s="86">
        <f t="shared" si="16"/>
        <v>303618.49227620632</v>
      </c>
      <c r="AB207" s="86">
        <f t="shared" si="17"/>
        <v>9005</v>
      </c>
      <c r="AC207" s="86">
        <f t="shared" si="18"/>
        <v>3450</v>
      </c>
      <c r="AI207" s="16"/>
      <c r="AJ207" s="16"/>
      <c r="AN207" s="34"/>
      <c r="AO207" s="16"/>
    </row>
    <row r="208" spans="2:41" x14ac:dyDescent="0.3">
      <c r="B208" s="16">
        <v>10</v>
      </c>
      <c r="C208" s="23">
        <v>36834.845000000001</v>
      </c>
      <c r="D208" s="39">
        <v>67500.779559552349</v>
      </c>
      <c r="F208" s="16"/>
      <c r="G208" s="16"/>
      <c r="M208" s="16"/>
      <c r="N208" s="16"/>
      <c r="O208" s="16"/>
      <c r="P208" s="16"/>
      <c r="R208" s="16"/>
      <c r="S208" s="16"/>
      <c r="T208" s="16"/>
      <c r="U208" s="16"/>
      <c r="V208" s="16"/>
      <c r="W208" s="16"/>
      <c r="X208" s="16"/>
      <c r="Y208" s="16"/>
      <c r="AA208" s="86">
        <f t="shared" si="16"/>
        <v>675007.79559552344</v>
      </c>
      <c r="AB208" s="86">
        <f t="shared" si="17"/>
        <v>18010</v>
      </c>
      <c r="AC208" s="86">
        <f t="shared" si="18"/>
        <v>6900</v>
      </c>
      <c r="AI208" s="16"/>
      <c r="AJ208" s="16"/>
      <c r="AN208" s="34"/>
      <c r="AO208" s="16"/>
    </row>
    <row r="209" spans="2:41" x14ac:dyDescent="0.3">
      <c r="B209" s="16">
        <v>5</v>
      </c>
      <c r="C209" s="23">
        <v>88606.792000000001</v>
      </c>
      <c r="D209" s="39">
        <v>169025.64627211317</v>
      </c>
      <c r="F209" s="16"/>
      <c r="G209" s="16"/>
      <c r="M209" s="16"/>
      <c r="N209" s="16"/>
      <c r="O209" s="16"/>
      <c r="P209" s="16"/>
      <c r="R209" s="16"/>
      <c r="S209" s="16"/>
      <c r="T209" s="16"/>
      <c r="U209" s="16"/>
      <c r="V209" s="16"/>
      <c r="W209" s="16"/>
      <c r="X209" s="16"/>
      <c r="Y209" s="16"/>
      <c r="AA209" s="86">
        <f t="shared" si="16"/>
        <v>845128.23136056587</v>
      </c>
      <c r="AB209" s="86">
        <f t="shared" si="17"/>
        <v>9005</v>
      </c>
      <c r="AC209" s="86">
        <f t="shared" si="18"/>
        <v>3450</v>
      </c>
      <c r="AI209" s="16"/>
      <c r="AJ209" s="16"/>
      <c r="AN209" s="34"/>
      <c r="AO209" s="16"/>
    </row>
    <row r="210" spans="2:41" x14ac:dyDescent="0.3">
      <c r="F210" s="16"/>
      <c r="G210" s="16"/>
      <c r="M210" s="16"/>
      <c r="N210" s="16"/>
      <c r="O210" s="16"/>
      <c r="P210" s="16"/>
      <c r="R210" s="16"/>
      <c r="S210" s="16"/>
      <c r="T210" s="16"/>
      <c r="U210" s="16"/>
      <c r="V210" s="16"/>
      <c r="W210" s="16"/>
      <c r="X210" s="16"/>
      <c r="Y210" s="16"/>
      <c r="AA210" s="86">
        <f t="shared" si="16"/>
        <v>0</v>
      </c>
      <c r="AB210" s="86">
        <f t="shared" si="17"/>
        <v>0</v>
      </c>
      <c r="AC210" s="86">
        <f t="shared" si="18"/>
        <v>0</v>
      </c>
      <c r="AI210" s="16"/>
      <c r="AJ210" s="16"/>
      <c r="AN210" s="34"/>
      <c r="AO210" s="16"/>
    </row>
    <row r="211" spans="2:41" x14ac:dyDescent="0.3">
      <c r="F211" s="16"/>
      <c r="G211" s="16"/>
      <c r="M211" s="16"/>
      <c r="N211" s="16"/>
      <c r="O211" s="16"/>
      <c r="P211" s="16"/>
      <c r="R211" s="16"/>
      <c r="S211" s="16"/>
      <c r="T211" s="16"/>
      <c r="U211" s="16"/>
      <c r="V211" s="16"/>
      <c r="W211" s="16"/>
      <c r="X211" s="16"/>
      <c r="Y211" s="16"/>
      <c r="AA211" s="86">
        <f t="shared" si="16"/>
        <v>0</v>
      </c>
      <c r="AB211" s="86">
        <f t="shared" si="17"/>
        <v>0</v>
      </c>
      <c r="AC211" s="86">
        <f t="shared" si="18"/>
        <v>0</v>
      </c>
      <c r="AI211" s="16"/>
      <c r="AJ211" s="16"/>
      <c r="AN211" s="34"/>
      <c r="AO211" s="16"/>
    </row>
    <row r="212" spans="2:41" x14ac:dyDescent="0.3">
      <c r="F212" s="16"/>
      <c r="G212" s="16"/>
      <c r="M212" s="16"/>
      <c r="N212" s="16"/>
      <c r="O212" s="16"/>
      <c r="P212" s="16"/>
      <c r="R212" s="16"/>
      <c r="S212" s="16"/>
      <c r="T212" s="16"/>
      <c r="U212" s="16"/>
      <c r="V212" s="16"/>
      <c r="W212" s="16"/>
      <c r="X212" s="16"/>
      <c r="Y212" s="16"/>
      <c r="AA212" s="86">
        <f t="shared" si="16"/>
        <v>0</v>
      </c>
      <c r="AB212" s="86">
        <f t="shared" si="17"/>
        <v>0</v>
      </c>
      <c r="AC212" s="86">
        <f t="shared" si="18"/>
        <v>0</v>
      </c>
      <c r="AI212" s="16"/>
      <c r="AJ212" s="16"/>
      <c r="AN212" s="34"/>
      <c r="AO212" s="16"/>
    </row>
    <row r="213" spans="2:41" x14ac:dyDescent="0.3">
      <c r="F213" s="16"/>
      <c r="G213" s="16"/>
      <c r="M213" s="16"/>
      <c r="N213" s="16"/>
      <c r="O213" s="16"/>
      <c r="P213" s="16"/>
      <c r="R213" s="16"/>
      <c r="S213" s="16"/>
      <c r="T213" s="16"/>
      <c r="U213" s="16"/>
      <c r="V213" s="16"/>
      <c r="W213" s="16"/>
      <c r="X213" s="16"/>
      <c r="Y213" s="16"/>
      <c r="AA213" s="86">
        <f t="shared" si="16"/>
        <v>0</v>
      </c>
      <c r="AB213" s="86">
        <f t="shared" si="17"/>
        <v>0</v>
      </c>
      <c r="AC213" s="86">
        <f t="shared" si="18"/>
        <v>0</v>
      </c>
      <c r="AI213" s="16"/>
      <c r="AJ213" s="16"/>
      <c r="AN213" s="34"/>
      <c r="AO213" s="16"/>
    </row>
    <row r="214" spans="2:41" x14ac:dyDescent="0.3">
      <c r="F214" s="16"/>
      <c r="G214" s="16"/>
      <c r="M214" s="16"/>
      <c r="N214" s="16"/>
      <c r="O214" s="16"/>
      <c r="P214" s="16"/>
      <c r="R214" s="16"/>
      <c r="S214" s="16"/>
      <c r="T214" s="16"/>
      <c r="U214" s="16"/>
      <c r="V214" s="16"/>
      <c r="W214" s="16"/>
      <c r="X214" s="16"/>
      <c r="Y214" s="16"/>
      <c r="AA214" s="86">
        <f t="shared" si="16"/>
        <v>0</v>
      </c>
      <c r="AB214" s="86">
        <f t="shared" si="17"/>
        <v>0</v>
      </c>
      <c r="AC214" s="86">
        <f t="shared" si="18"/>
        <v>0</v>
      </c>
      <c r="AI214" s="16"/>
      <c r="AJ214" s="16"/>
      <c r="AN214" s="34"/>
      <c r="AO214" s="16"/>
    </row>
    <row r="215" spans="2:41" x14ac:dyDescent="0.3"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R215" s="16"/>
      <c r="S215" s="16"/>
      <c r="T215" s="16"/>
      <c r="U215" s="16"/>
      <c r="V215" s="16"/>
      <c r="W215" s="16"/>
      <c r="X215" s="16"/>
      <c r="Y215" s="16"/>
      <c r="AA215" s="86">
        <f t="shared" si="16"/>
        <v>0</v>
      </c>
      <c r="AB215" s="86">
        <f t="shared" si="17"/>
        <v>0</v>
      </c>
      <c r="AC215" s="86">
        <f t="shared" si="18"/>
        <v>0</v>
      </c>
      <c r="AI215" s="16"/>
      <c r="AJ215" s="16"/>
      <c r="AN215" s="34"/>
      <c r="AO215" s="16"/>
    </row>
    <row r="216" spans="2:41" x14ac:dyDescent="0.3"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R216" s="16"/>
      <c r="S216" s="16"/>
      <c r="T216" s="16"/>
      <c r="U216" s="16"/>
      <c r="V216" s="16"/>
      <c r="W216" s="16"/>
      <c r="X216" s="16"/>
      <c r="Y216" s="16"/>
      <c r="AA216" s="86">
        <f t="shared" si="16"/>
        <v>0</v>
      </c>
      <c r="AB216" s="86">
        <f t="shared" si="17"/>
        <v>0</v>
      </c>
      <c r="AC216" s="86">
        <f t="shared" si="18"/>
        <v>0</v>
      </c>
      <c r="AI216" s="16"/>
      <c r="AJ216" s="16"/>
      <c r="AN216" s="34"/>
      <c r="AO216" s="16"/>
    </row>
    <row r="217" spans="2:41" x14ac:dyDescent="0.3"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R217" s="16"/>
      <c r="S217" s="16"/>
      <c r="T217" s="16"/>
      <c r="U217" s="16"/>
      <c r="V217" s="16"/>
      <c r="W217" s="16"/>
      <c r="X217" s="16"/>
      <c r="Y217" s="16"/>
      <c r="AA217" s="86">
        <f t="shared" si="16"/>
        <v>0</v>
      </c>
      <c r="AB217" s="86">
        <f t="shared" si="17"/>
        <v>0</v>
      </c>
      <c r="AC217" s="86">
        <f t="shared" si="18"/>
        <v>0</v>
      </c>
      <c r="AI217" s="16"/>
      <c r="AJ217" s="16"/>
      <c r="AN217" s="34"/>
      <c r="AO217" s="16"/>
    </row>
    <row r="218" spans="2:41" x14ac:dyDescent="0.3"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R218" s="16"/>
      <c r="S218" s="16"/>
      <c r="T218" s="16"/>
      <c r="U218" s="16"/>
      <c r="V218" s="16"/>
      <c r="W218" s="16"/>
      <c r="X218" s="16"/>
      <c r="Y218" s="16"/>
      <c r="AA218" s="86">
        <f t="shared" si="16"/>
        <v>0</v>
      </c>
      <c r="AB218" s="86">
        <f t="shared" si="17"/>
        <v>0</v>
      </c>
      <c r="AC218" s="86">
        <f t="shared" si="18"/>
        <v>0</v>
      </c>
      <c r="AI218" s="16"/>
      <c r="AJ218" s="16"/>
      <c r="AN218" s="34"/>
      <c r="AO218" s="16"/>
    </row>
    <row r="219" spans="2:41" x14ac:dyDescent="0.3"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R219" s="16"/>
      <c r="S219" s="16"/>
      <c r="T219" s="16"/>
      <c r="U219" s="16"/>
      <c r="V219" s="16"/>
      <c r="W219" s="16"/>
      <c r="X219" s="16"/>
      <c r="Y219" s="16"/>
      <c r="AA219" s="86">
        <f t="shared" si="16"/>
        <v>0</v>
      </c>
      <c r="AB219" s="86">
        <f t="shared" si="17"/>
        <v>0</v>
      </c>
      <c r="AC219" s="86">
        <f t="shared" si="18"/>
        <v>0</v>
      </c>
      <c r="AI219" s="16"/>
      <c r="AJ219" s="16"/>
      <c r="AN219" s="34"/>
      <c r="AO219" s="16"/>
    </row>
    <row r="220" spans="2:41" x14ac:dyDescent="0.3"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R220" s="16"/>
      <c r="S220" s="16"/>
      <c r="T220" s="16"/>
      <c r="U220" s="16"/>
      <c r="V220" s="16"/>
      <c r="W220" s="16"/>
      <c r="X220" s="16"/>
      <c r="Y220" s="16"/>
      <c r="AA220" s="86">
        <f t="shared" si="16"/>
        <v>0</v>
      </c>
      <c r="AB220" s="86">
        <f t="shared" si="17"/>
        <v>0</v>
      </c>
      <c r="AC220" s="86">
        <f t="shared" si="18"/>
        <v>0</v>
      </c>
      <c r="AI220" s="16"/>
      <c r="AJ220" s="16"/>
      <c r="AN220" s="34"/>
      <c r="AO220" s="16"/>
    </row>
    <row r="221" spans="2:41" x14ac:dyDescent="0.3">
      <c r="B221" s="16"/>
      <c r="C221" s="23"/>
      <c r="D221" s="23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R221" s="16"/>
      <c r="S221" s="16"/>
      <c r="T221" s="16"/>
      <c r="U221" s="16"/>
      <c r="V221" s="16"/>
      <c r="W221" s="16"/>
      <c r="X221" s="16"/>
      <c r="Y221" s="16"/>
      <c r="AA221" s="86">
        <f t="shared" si="16"/>
        <v>0</v>
      </c>
      <c r="AB221" s="86">
        <f t="shared" si="17"/>
        <v>0</v>
      </c>
      <c r="AC221" s="86">
        <f t="shared" si="18"/>
        <v>0</v>
      </c>
      <c r="AI221" s="16"/>
      <c r="AJ221" s="16"/>
      <c r="AN221" s="34"/>
      <c r="AO221" s="16"/>
    </row>
    <row r="222" spans="2:41" x14ac:dyDescent="0.3">
      <c r="B222" s="16"/>
      <c r="C222" s="23"/>
      <c r="D222" s="23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R222" s="16"/>
      <c r="S222" s="16"/>
      <c r="T222" s="16"/>
      <c r="U222" s="16"/>
      <c r="V222" s="16"/>
      <c r="W222" s="16"/>
      <c r="X222" s="16"/>
      <c r="Y222" s="16"/>
      <c r="AA222" s="86">
        <f t="shared" si="16"/>
        <v>0</v>
      </c>
      <c r="AB222" s="86">
        <f t="shared" si="17"/>
        <v>0</v>
      </c>
      <c r="AC222" s="86">
        <f t="shared" si="18"/>
        <v>0</v>
      </c>
      <c r="AI222" s="16"/>
      <c r="AJ222" s="16"/>
      <c r="AN222" s="34"/>
      <c r="AO222" s="16"/>
    </row>
    <row r="223" spans="2:41" x14ac:dyDescent="0.3">
      <c r="B223" s="16"/>
      <c r="C223" s="23"/>
      <c r="D223" s="23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R223" s="16"/>
      <c r="S223" s="16"/>
      <c r="T223" s="16"/>
      <c r="U223" s="16"/>
      <c r="V223" s="16"/>
      <c r="W223" s="16"/>
      <c r="X223" s="16"/>
      <c r="Y223" s="16"/>
      <c r="AA223" s="86">
        <f t="shared" si="16"/>
        <v>0</v>
      </c>
      <c r="AB223" s="86">
        <f t="shared" si="17"/>
        <v>0</v>
      </c>
      <c r="AC223" s="86">
        <f t="shared" si="18"/>
        <v>0</v>
      </c>
      <c r="AI223" s="16"/>
      <c r="AJ223" s="16"/>
      <c r="AN223" s="34"/>
      <c r="AO223" s="16"/>
    </row>
    <row r="224" spans="2:41" x14ac:dyDescent="0.3">
      <c r="B224" s="16"/>
      <c r="C224" s="23"/>
      <c r="D224" s="23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R224" s="16"/>
      <c r="S224" s="16"/>
      <c r="T224" s="16"/>
      <c r="U224" s="16"/>
      <c r="V224" s="16"/>
      <c r="W224" s="16"/>
      <c r="X224" s="16"/>
      <c r="Y224" s="16"/>
      <c r="AA224" s="86">
        <f t="shared" si="16"/>
        <v>0</v>
      </c>
      <c r="AB224" s="86">
        <f t="shared" si="17"/>
        <v>0</v>
      </c>
      <c r="AC224" s="86">
        <f t="shared" si="18"/>
        <v>0</v>
      </c>
      <c r="AI224" s="16"/>
      <c r="AJ224" s="16"/>
      <c r="AN224" s="34"/>
      <c r="AO224" s="16"/>
    </row>
    <row r="225" spans="2:41" x14ac:dyDescent="0.3">
      <c r="B225" s="16"/>
      <c r="C225" s="23"/>
      <c r="D225" s="23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R225" s="16"/>
      <c r="S225" s="16"/>
      <c r="T225" s="16"/>
      <c r="U225" s="16"/>
      <c r="V225" s="16"/>
      <c r="W225" s="16"/>
      <c r="X225" s="16"/>
      <c r="Y225" s="16"/>
      <c r="AA225" s="86">
        <f t="shared" si="16"/>
        <v>0</v>
      </c>
      <c r="AB225" s="86">
        <f t="shared" si="17"/>
        <v>0</v>
      </c>
      <c r="AC225" s="86">
        <f t="shared" si="18"/>
        <v>0</v>
      </c>
      <c r="AI225" s="16"/>
      <c r="AJ225" s="16"/>
      <c r="AN225" s="34"/>
      <c r="AO225" s="16"/>
    </row>
    <row r="226" spans="2:41" x14ac:dyDescent="0.3">
      <c r="B226" s="16"/>
      <c r="C226" s="23"/>
      <c r="D226" s="23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R226" s="16"/>
      <c r="S226" s="16"/>
      <c r="T226" s="16"/>
      <c r="U226" s="16"/>
      <c r="V226" s="16"/>
      <c r="W226" s="16"/>
      <c r="X226" s="16"/>
      <c r="Y226" s="16"/>
      <c r="AA226" s="86">
        <f t="shared" si="16"/>
        <v>0</v>
      </c>
      <c r="AB226" s="86">
        <f t="shared" si="17"/>
        <v>0</v>
      </c>
      <c r="AC226" s="86">
        <f t="shared" si="18"/>
        <v>0</v>
      </c>
      <c r="AI226" s="16"/>
      <c r="AJ226" s="16"/>
      <c r="AN226" s="34"/>
      <c r="AO226" s="16"/>
    </row>
    <row r="227" spans="2:41" x14ac:dyDescent="0.3">
      <c r="B227" s="16"/>
      <c r="C227" s="23"/>
      <c r="D227" s="23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R227" s="16"/>
      <c r="S227" s="16"/>
      <c r="T227" s="16"/>
      <c r="U227" s="16"/>
      <c r="V227" s="16"/>
      <c r="W227" s="16"/>
      <c r="X227" s="16"/>
      <c r="Y227" s="16"/>
      <c r="AA227" s="86">
        <f t="shared" si="16"/>
        <v>0</v>
      </c>
      <c r="AB227" s="86">
        <f t="shared" si="17"/>
        <v>0</v>
      </c>
      <c r="AC227" s="86">
        <f t="shared" si="18"/>
        <v>0</v>
      </c>
      <c r="AI227" s="16"/>
      <c r="AJ227" s="16"/>
      <c r="AN227" s="34"/>
      <c r="AO227" s="16"/>
    </row>
    <row r="228" spans="2:41" x14ac:dyDescent="0.3">
      <c r="B228" s="16"/>
      <c r="C228" s="23"/>
      <c r="D228" s="23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R228" s="16"/>
      <c r="S228" s="16"/>
      <c r="T228" s="16"/>
      <c r="U228" s="16"/>
      <c r="V228" s="16"/>
      <c r="W228" s="16"/>
      <c r="X228" s="16"/>
      <c r="Y228" s="16"/>
      <c r="AA228" s="86">
        <f t="shared" si="16"/>
        <v>0</v>
      </c>
      <c r="AB228" s="86">
        <f t="shared" si="17"/>
        <v>0</v>
      </c>
      <c r="AC228" s="86">
        <f t="shared" si="18"/>
        <v>0</v>
      </c>
      <c r="AI228" s="16"/>
      <c r="AJ228" s="16"/>
      <c r="AN228" s="34"/>
      <c r="AO228" s="16"/>
    </row>
    <row r="229" spans="2:41" x14ac:dyDescent="0.3">
      <c r="B229" s="16"/>
      <c r="C229" s="23"/>
      <c r="D229" s="23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R229" s="16"/>
      <c r="S229" s="16"/>
      <c r="T229" s="16"/>
      <c r="U229" s="16"/>
      <c r="V229" s="16"/>
      <c r="W229" s="16"/>
      <c r="X229" s="16"/>
      <c r="Y229" s="16"/>
      <c r="AA229" s="86">
        <f t="shared" si="16"/>
        <v>0</v>
      </c>
      <c r="AB229" s="86">
        <f t="shared" si="17"/>
        <v>0</v>
      </c>
      <c r="AC229" s="86">
        <f t="shared" si="18"/>
        <v>0</v>
      </c>
      <c r="AI229" s="16"/>
      <c r="AJ229" s="16"/>
      <c r="AN229" s="34"/>
      <c r="AO229" s="16"/>
    </row>
    <row r="230" spans="2:41" x14ac:dyDescent="0.3">
      <c r="B230" s="16"/>
      <c r="C230" s="23"/>
      <c r="D230" s="23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R230" s="16"/>
      <c r="S230" s="16"/>
      <c r="T230" s="16"/>
      <c r="U230" s="16"/>
      <c r="V230" s="16"/>
      <c r="W230" s="16"/>
      <c r="X230" s="16"/>
      <c r="Y230" s="16"/>
      <c r="AA230" s="86">
        <f t="shared" si="16"/>
        <v>0</v>
      </c>
      <c r="AB230" s="86">
        <f t="shared" si="17"/>
        <v>0</v>
      </c>
      <c r="AC230" s="86">
        <f t="shared" si="18"/>
        <v>0</v>
      </c>
      <c r="AI230" s="16"/>
      <c r="AJ230" s="16"/>
      <c r="AN230" s="34"/>
      <c r="AO230" s="16"/>
    </row>
    <row r="231" spans="2:41" x14ac:dyDescent="0.3">
      <c r="B231" s="16"/>
      <c r="C231" s="23"/>
      <c r="D231" s="23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R231" s="16"/>
      <c r="S231" s="16"/>
      <c r="T231" s="16"/>
      <c r="U231" s="16"/>
      <c r="V231" s="16"/>
      <c r="W231" s="16"/>
      <c r="X231" s="16"/>
      <c r="Y231" s="16"/>
      <c r="AA231" s="86">
        <f t="shared" si="16"/>
        <v>0</v>
      </c>
      <c r="AB231" s="86">
        <f t="shared" si="17"/>
        <v>0</v>
      </c>
      <c r="AC231" s="86">
        <f t="shared" si="18"/>
        <v>0</v>
      </c>
      <c r="AI231" s="16"/>
      <c r="AJ231" s="16"/>
      <c r="AN231" s="34"/>
      <c r="AO231" s="16"/>
    </row>
    <row r="232" spans="2:41" x14ac:dyDescent="0.3">
      <c r="B232" s="16"/>
      <c r="C232" s="23"/>
      <c r="D232" s="23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R232" s="16"/>
      <c r="S232" s="16"/>
      <c r="T232" s="16"/>
      <c r="U232" s="16"/>
      <c r="V232" s="16"/>
      <c r="W232" s="16"/>
      <c r="X232" s="16"/>
      <c r="Y232" s="16"/>
      <c r="AA232" s="86">
        <f t="shared" si="16"/>
        <v>0</v>
      </c>
      <c r="AB232" s="86">
        <f t="shared" si="17"/>
        <v>0</v>
      </c>
      <c r="AC232" s="86">
        <f t="shared" si="18"/>
        <v>0</v>
      </c>
      <c r="AI232" s="16"/>
      <c r="AJ232" s="16"/>
      <c r="AN232" s="34"/>
      <c r="AO232" s="16"/>
    </row>
    <row r="233" spans="2:41" x14ac:dyDescent="0.3">
      <c r="B233" s="16"/>
      <c r="C233" s="23"/>
      <c r="D233" s="23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R233" s="16"/>
      <c r="S233" s="16"/>
      <c r="T233" s="16"/>
      <c r="U233" s="16"/>
      <c r="V233" s="16"/>
      <c r="W233" s="16"/>
      <c r="X233" s="16"/>
      <c r="Y233" s="16"/>
      <c r="AA233" s="86">
        <f t="shared" si="16"/>
        <v>0</v>
      </c>
      <c r="AB233" s="86">
        <f t="shared" si="17"/>
        <v>0</v>
      </c>
      <c r="AC233" s="86">
        <f t="shared" si="18"/>
        <v>0</v>
      </c>
      <c r="AI233" s="16"/>
      <c r="AJ233" s="16"/>
      <c r="AN233" s="34"/>
      <c r="AO233" s="16"/>
    </row>
    <row r="234" spans="2:41" x14ac:dyDescent="0.3">
      <c r="B234" s="16"/>
      <c r="C234" s="23"/>
      <c r="D234" s="23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R234" s="16"/>
      <c r="S234" s="16"/>
      <c r="T234" s="16"/>
      <c r="U234" s="16"/>
      <c r="V234" s="16"/>
      <c r="W234" s="16"/>
      <c r="X234" s="16"/>
      <c r="Y234" s="16"/>
      <c r="AA234" s="86">
        <f t="shared" si="16"/>
        <v>0</v>
      </c>
      <c r="AB234" s="86">
        <f t="shared" si="17"/>
        <v>0</v>
      </c>
      <c r="AC234" s="86">
        <f t="shared" si="18"/>
        <v>0</v>
      </c>
      <c r="AI234" s="16"/>
      <c r="AJ234" s="16"/>
      <c r="AN234" s="34"/>
      <c r="AO234" s="16"/>
    </row>
    <row r="235" spans="2:41" x14ac:dyDescent="0.3">
      <c r="B235" s="16"/>
      <c r="C235" s="23"/>
      <c r="D235" s="23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R235" s="16"/>
      <c r="S235" s="16"/>
      <c r="T235" s="16"/>
      <c r="U235" s="16"/>
      <c r="V235" s="16"/>
      <c r="W235" s="16"/>
      <c r="X235" s="16"/>
      <c r="Y235" s="16"/>
      <c r="AA235" s="86">
        <f t="shared" si="16"/>
        <v>0</v>
      </c>
      <c r="AB235" s="86">
        <f t="shared" si="17"/>
        <v>0</v>
      </c>
      <c r="AC235" s="86">
        <f t="shared" si="18"/>
        <v>0</v>
      </c>
      <c r="AI235" s="16"/>
      <c r="AJ235" s="16"/>
      <c r="AN235" s="34"/>
      <c r="AO235" s="16"/>
    </row>
    <row r="236" spans="2:41" x14ac:dyDescent="0.3">
      <c r="B236" s="16"/>
      <c r="C236" s="23"/>
      <c r="D236" s="23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R236" s="16"/>
      <c r="S236" s="16"/>
      <c r="T236" s="16"/>
      <c r="U236" s="16"/>
      <c r="V236" s="16"/>
      <c r="W236" s="16"/>
      <c r="X236" s="16"/>
      <c r="Y236" s="16"/>
      <c r="AA236" s="86">
        <f t="shared" si="16"/>
        <v>0</v>
      </c>
      <c r="AB236" s="86">
        <f t="shared" si="17"/>
        <v>0</v>
      </c>
      <c r="AC236" s="86">
        <f t="shared" si="18"/>
        <v>0</v>
      </c>
      <c r="AI236" s="16"/>
      <c r="AJ236" s="16"/>
      <c r="AN236" s="34"/>
      <c r="AO236" s="16"/>
    </row>
    <row r="237" spans="2:41" x14ac:dyDescent="0.3">
      <c r="B237" s="16"/>
      <c r="C237" s="23"/>
      <c r="D237" s="23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R237" s="16"/>
      <c r="S237" s="16"/>
      <c r="T237" s="16"/>
      <c r="U237" s="16"/>
      <c r="V237" s="16"/>
      <c r="W237" s="16"/>
      <c r="X237" s="16"/>
      <c r="Y237" s="16"/>
      <c r="AA237" s="86">
        <f t="shared" si="16"/>
        <v>0</v>
      </c>
      <c r="AB237" s="86">
        <f t="shared" si="17"/>
        <v>0</v>
      </c>
      <c r="AC237" s="86">
        <f t="shared" si="18"/>
        <v>0</v>
      </c>
      <c r="AI237" s="16"/>
      <c r="AJ237" s="16"/>
      <c r="AN237" s="34"/>
      <c r="AO237" s="16"/>
    </row>
    <row r="238" spans="2:41" x14ac:dyDescent="0.3">
      <c r="B238" s="16"/>
      <c r="C238" s="23"/>
      <c r="D238" s="23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R238" s="16"/>
      <c r="S238" s="16"/>
      <c r="T238" s="16"/>
      <c r="U238" s="16"/>
      <c r="V238" s="16"/>
      <c r="W238" s="16"/>
      <c r="X238" s="16"/>
      <c r="Y238" s="16"/>
      <c r="AA238" s="86">
        <f t="shared" si="16"/>
        <v>0</v>
      </c>
      <c r="AB238" s="86">
        <f t="shared" si="17"/>
        <v>0</v>
      </c>
      <c r="AC238" s="86">
        <f t="shared" si="18"/>
        <v>0</v>
      </c>
      <c r="AI238" s="16"/>
      <c r="AJ238" s="16"/>
      <c r="AN238" s="34"/>
      <c r="AO238" s="16"/>
    </row>
    <row r="239" spans="2:41" x14ac:dyDescent="0.3">
      <c r="B239" s="16"/>
      <c r="C239" s="23"/>
      <c r="D239" s="23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R239" s="16"/>
      <c r="S239" s="16"/>
      <c r="T239" s="16"/>
      <c r="U239" s="16"/>
      <c r="V239" s="16"/>
      <c r="W239" s="16"/>
      <c r="X239" s="16"/>
      <c r="Y239" s="16"/>
      <c r="AA239" s="86">
        <f t="shared" si="16"/>
        <v>0</v>
      </c>
      <c r="AB239" s="86">
        <f t="shared" si="17"/>
        <v>0</v>
      </c>
      <c r="AC239" s="86">
        <f t="shared" si="18"/>
        <v>0</v>
      </c>
      <c r="AI239" s="16"/>
      <c r="AJ239" s="16"/>
      <c r="AN239" s="34"/>
      <c r="AO239" s="16"/>
    </row>
    <row r="240" spans="2:41" x14ac:dyDescent="0.3">
      <c r="B240" s="16"/>
      <c r="C240" s="23"/>
      <c r="D240" s="23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R240" s="16"/>
      <c r="S240" s="16"/>
      <c r="T240" s="16"/>
      <c r="U240" s="16"/>
      <c r="V240" s="16"/>
      <c r="W240" s="16"/>
      <c r="X240" s="16"/>
      <c r="Y240" s="16"/>
      <c r="AA240" s="86">
        <f t="shared" si="16"/>
        <v>0</v>
      </c>
      <c r="AB240" s="86">
        <f t="shared" si="17"/>
        <v>0</v>
      </c>
      <c r="AC240" s="86">
        <f t="shared" si="18"/>
        <v>0</v>
      </c>
      <c r="AI240" s="16"/>
      <c r="AJ240" s="16"/>
      <c r="AN240" s="34"/>
      <c r="AO240" s="16"/>
    </row>
    <row r="241" spans="2:41" x14ac:dyDescent="0.3">
      <c r="B241" s="16"/>
      <c r="C241" s="23"/>
      <c r="D241" s="23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R241" s="16"/>
      <c r="S241" s="16"/>
      <c r="T241" s="16"/>
      <c r="U241" s="16"/>
      <c r="V241" s="16"/>
      <c r="W241" s="16"/>
      <c r="X241" s="16"/>
      <c r="Y241" s="16"/>
      <c r="AA241" s="86">
        <f t="shared" si="16"/>
        <v>0</v>
      </c>
      <c r="AB241" s="86">
        <f t="shared" si="17"/>
        <v>0</v>
      </c>
      <c r="AC241" s="86">
        <f t="shared" si="18"/>
        <v>0</v>
      </c>
      <c r="AI241" s="16"/>
      <c r="AJ241" s="16"/>
      <c r="AN241" s="34"/>
      <c r="AO241" s="16"/>
    </row>
    <row r="242" spans="2:41" x14ac:dyDescent="0.3">
      <c r="B242" s="16"/>
      <c r="C242" s="23"/>
      <c r="D242" s="23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R242" s="16"/>
      <c r="S242" s="16"/>
      <c r="T242" s="16"/>
      <c r="U242" s="16"/>
      <c r="V242" s="16"/>
      <c r="W242" s="16"/>
      <c r="X242" s="16"/>
      <c r="Y242" s="16"/>
      <c r="AA242" s="86">
        <f t="shared" si="16"/>
        <v>0</v>
      </c>
      <c r="AB242" s="86">
        <f t="shared" si="17"/>
        <v>0</v>
      </c>
      <c r="AC242" s="86">
        <f t="shared" si="18"/>
        <v>0</v>
      </c>
      <c r="AI242" s="16"/>
      <c r="AJ242" s="16"/>
      <c r="AN242" s="34"/>
      <c r="AO242" s="16"/>
    </row>
    <row r="243" spans="2:41" x14ac:dyDescent="0.3">
      <c r="B243" s="16"/>
      <c r="C243" s="23"/>
      <c r="D243" s="23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R243" s="16"/>
      <c r="S243" s="16"/>
      <c r="T243" s="16"/>
      <c r="U243" s="16"/>
      <c r="V243" s="16"/>
      <c r="W243" s="16"/>
      <c r="X243" s="16"/>
      <c r="Y243" s="16"/>
      <c r="AA243" s="86">
        <f t="shared" si="16"/>
        <v>0</v>
      </c>
      <c r="AB243" s="86">
        <f t="shared" si="17"/>
        <v>0</v>
      </c>
      <c r="AC243" s="86">
        <f t="shared" si="18"/>
        <v>0</v>
      </c>
      <c r="AI243" s="16"/>
      <c r="AJ243" s="16"/>
      <c r="AN243" s="34"/>
      <c r="AO243" s="16"/>
    </row>
    <row r="244" spans="2:41" x14ac:dyDescent="0.3">
      <c r="B244" s="16"/>
      <c r="C244" s="23"/>
      <c r="D244" s="23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R244" s="16"/>
      <c r="S244" s="16"/>
      <c r="T244" s="16"/>
      <c r="U244" s="16"/>
      <c r="V244" s="16"/>
      <c r="W244" s="16"/>
      <c r="X244" s="16"/>
      <c r="Y244" s="16"/>
      <c r="AA244" s="86">
        <f t="shared" si="16"/>
        <v>0</v>
      </c>
      <c r="AB244" s="86">
        <f t="shared" si="17"/>
        <v>0</v>
      </c>
      <c r="AC244" s="86">
        <f t="shared" si="18"/>
        <v>0</v>
      </c>
      <c r="AI244" s="16"/>
      <c r="AJ244" s="16"/>
      <c r="AN244" s="34"/>
      <c r="AO244" s="16"/>
    </row>
    <row r="245" spans="2:41" x14ac:dyDescent="0.3">
      <c r="B245" s="16"/>
      <c r="C245" s="23"/>
      <c r="D245" s="23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R245" s="16"/>
      <c r="S245" s="16"/>
      <c r="T245" s="16"/>
      <c r="U245" s="16"/>
      <c r="V245" s="16"/>
      <c r="W245" s="16"/>
      <c r="X245" s="16"/>
      <c r="Y245" s="16"/>
      <c r="AA245" s="86">
        <f t="shared" si="16"/>
        <v>0</v>
      </c>
      <c r="AB245" s="86">
        <f t="shared" si="17"/>
        <v>0</v>
      </c>
      <c r="AC245" s="86">
        <f t="shared" si="18"/>
        <v>0</v>
      </c>
      <c r="AI245" s="16"/>
      <c r="AJ245" s="16"/>
      <c r="AN245" s="34"/>
      <c r="AO245" s="16"/>
    </row>
    <row r="246" spans="2:41" x14ac:dyDescent="0.3">
      <c r="B246" s="16"/>
      <c r="C246" s="23"/>
      <c r="D246" s="23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R246" s="16"/>
      <c r="S246" s="16"/>
      <c r="T246" s="16"/>
      <c r="U246" s="16"/>
      <c r="V246" s="16"/>
      <c r="W246" s="16"/>
      <c r="X246" s="16"/>
      <c r="Y246" s="16"/>
      <c r="AA246" s="86">
        <f t="shared" si="16"/>
        <v>0</v>
      </c>
      <c r="AB246" s="86">
        <f t="shared" si="17"/>
        <v>0</v>
      </c>
      <c r="AC246" s="86">
        <f t="shared" si="18"/>
        <v>0</v>
      </c>
      <c r="AI246" s="16"/>
      <c r="AJ246" s="16"/>
      <c r="AN246" s="34"/>
      <c r="AO246" s="16"/>
    </row>
    <row r="247" spans="2:41" x14ac:dyDescent="0.3">
      <c r="B247" s="16"/>
      <c r="C247" s="23"/>
      <c r="D247" s="23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R247" s="16"/>
      <c r="S247" s="16"/>
      <c r="T247" s="16"/>
      <c r="U247" s="16"/>
      <c r="V247" s="16"/>
      <c r="W247" s="16"/>
      <c r="X247" s="16"/>
      <c r="Y247" s="16"/>
      <c r="AA247" s="86">
        <f t="shared" si="16"/>
        <v>0</v>
      </c>
      <c r="AB247" s="86">
        <f t="shared" si="17"/>
        <v>0</v>
      </c>
      <c r="AC247" s="86">
        <f t="shared" si="18"/>
        <v>0</v>
      </c>
      <c r="AI247" s="16"/>
      <c r="AJ247" s="16"/>
      <c r="AN247" s="34"/>
      <c r="AO247" s="16"/>
    </row>
    <row r="248" spans="2:41" x14ac:dyDescent="0.3">
      <c r="B248" s="16"/>
      <c r="C248" s="23"/>
      <c r="D248" s="23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R248" s="16"/>
      <c r="S248" s="16"/>
      <c r="T248" s="16"/>
      <c r="U248" s="16"/>
      <c r="V248" s="16"/>
      <c r="W248" s="16"/>
      <c r="X248" s="16"/>
      <c r="Y248" s="16"/>
      <c r="AA248" s="86">
        <f t="shared" si="16"/>
        <v>0</v>
      </c>
      <c r="AB248" s="86">
        <f t="shared" si="17"/>
        <v>0</v>
      </c>
      <c r="AC248" s="86">
        <f t="shared" si="18"/>
        <v>0</v>
      </c>
      <c r="AI248" s="16"/>
      <c r="AJ248" s="16"/>
      <c r="AN248" s="34"/>
      <c r="AO248" s="16"/>
    </row>
    <row r="249" spans="2:41" x14ac:dyDescent="0.3">
      <c r="B249" s="16"/>
      <c r="C249" s="23"/>
      <c r="D249" s="23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R249" s="16"/>
      <c r="S249" s="16"/>
      <c r="T249" s="16"/>
      <c r="U249" s="16"/>
      <c r="V249" s="16"/>
      <c r="W249" s="16"/>
      <c r="X249" s="16"/>
      <c r="Y249" s="16"/>
      <c r="AA249" s="86">
        <f t="shared" si="16"/>
        <v>0</v>
      </c>
      <c r="AB249" s="86">
        <f t="shared" si="17"/>
        <v>0</v>
      </c>
      <c r="AC249" s="86">
        <f t="shared" si="18"/>
        <v>0</v>
      </c>
      <c r="AI249" s="16"/>
      <c r="AJ249" s="16"/>
      <c r="AN249" s="34"/>
      <c r="AO249" s="16"/>
    </row>
    <row r="250" spans="2:41" x14ac:dyDescent="0.3">
      <c r="B250" s="16"/>
      <c r="C250" s="23"/>
      <c r="D250" s="23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R250" s="16"/>
      <c r="S250" s="16"/>
      <c r="T250" s="16"/>
      <c r="U250" s="16"/>
      <c r="V250" s="16"/>
      <c r="W250" s="16"/>
      <c r="X250" s="16"/>
      <c r="Y250" s="16"/>
      <c r="AA250" s="86">
        <f t="shared" si="16"/>
        <v>0</v>
      </c>
      <c r="AB250" s="86">
        <f t="shared" si="17"/>
        <v>0</v>
      </c>
      <c r="AC250" s="86">
        <f t="shared" si="18"/>
        <v>0</v>
      </c>
      <c r="AI250" s="16"/>
      <c r="AJ250" s="16"/>
      <c r="AN250" s="34"/>
      <c r="AO250" s="16"/>
    </row>
    <row r="251" spans="2:41" x14ac:dyDescent="0.3">
      <c r="B251" s="16"/>
      <c r="C251" s="23"/>
      <c r="D251" s="23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R251" s="16"/>
      <c r="S251" s="16"/>
      <c r="T251" s="16"/>
      <c r="U251" s="16"/>
      <c r="V251" s="16"/>
      <c r="W251" s="16"/>
      <c r="X251" s="16"/>
      <c r="Y251" s="16"/>
      <c r="AA251" s="86">
        <f t="shared" si="16"/>
        <v>0</v>
      </c>
      <c r="AB251" s="86">
        <f t="shared" si="17"/>
        <v>0</v>
      </c>
      <c r="AC251" s="86">
        <f t="shared" si="18"/>
        <v>0</v>
      </c>
      <c r="AI251" s="16"/>
      <c r="AJ251" s="16"/>
      <c r="AN251" s="34"/>
      <c r="AO251" s="16"/>
    </row>
    <row r="252" spans="2:41" x14ac:dyDescent="0.3">
      <c r="B252" s="16"/>
      <c r="C252" s="23"/>
      <c r="D252" s="23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R252" s="16"/>
      <c r="S252" s="16"/>
      <c r="T252" s="16"/>
      <c r="U252" s="16"/>
      <c r="V252" s="16"/>
      <c r="W252" s="16"/>
      <c r="X252" s="16"/>
      <c r="Y252" s="16"/>
      <c r="AA252" s="86">
        <f t="shared" si="16"/>
        <v>0</v>
      </c>
      <c r="AB252" s="86">
        <f t="shared" si="17"/>
        <v>0</v>
      </c>
      <c r="AC252" s="86">
        <f t="shared" si="18"/>
        <v>0</v>
      </c>
      <c r="AI252" s="16"/>
      <c r="AJ252" s="16"/>
      <c r="AN252" s="34"/>
      <c r="AO252" s="16"/>
    </row>
    <row r="253" spans="2:41" x14ac:dyDescent="0.3">
      <c r="B253" s="16"/>
      <c r="C253" s="23"/>
      <c r="D253" s="23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R253" s="16"/>
      <c r="S253" s="16"/>
      <c r="T253" s="16"/>
      <c r="U253" s="16"/>
      <c r="V253" s="16"/>
      <c r="W253" s="16"/>
      <c r="X253" s="16"/>
      <c r="Y253" s="16"/>
      <c r="AA253" s="86">
        <f t="shared" si="16"/>
        <v>0</v>
      </c>
      <c r="AB253" s="86">
        <f t="shared" si="17"/>
        <v>0</v>
      </c>
      <c r="AC253" s="86">
        <f t="shared" si="18"/>
        <v>0</v>
      </c>
      <c r="AI253" s="16"/>
      <c r="AJ253" s="16"/>
      <c r="AN253" s="34"/>
      <c r="AO253" s="16"/>
    </row>
    <row r="254" spans="2:41" x14ac:dyDescent="0.3">
      <c r="B254" s="16"/>
      <c r="C254" s="23"/>
      <c r="D254" s="23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R254" s="16"/>
      <c r="S254" s="16"/>
      <c r="T254" s="16"/>
      <c r="U254" s="16"/>
      <c r="V254" s="16"/>
      <c r="W254" s="16"/>
      <c r="X254" s="16"/>
      <c r="Y254" s="16"/>
      <c r="AA254" s="86">
        <f t="shared" si="16"/>
        <v>0</v>
      </c>
      <c r="AB254" s="86">
        <f t="shared" si="17"/>
        <v>0</v>
      </c>
      <c r="AC254" s="86">
        <f t="shared" si="18"/>
        <v>0</v>
      </c>
      <c r="AI254" s="16"/>
      <c r="AJ254" s="16"/>
      <c r="AN254" s="34"/>
      <c r="AO254" s="16"/>
    </row>
    <row r="255" spans="2:41" x14ac:dyDescent="0.3">
      <c r="B255" s="16"/>
      <c r="C255" s="23"/>
      <c r="D255" s="23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R255" s="16"/>
      <c r="S255" s="16"/>
      <c r="T255" s="16"/>
      <c r="U255" s="16"/>
      <c r="V255" s="16"/>
      <c r="W255" s="16"/>
      <c r="X255" s="16"/>
      <c r="Y255" s="16"/>
      <c r="AA255" s="86">
        <f t="shared" si="16"/>
        <v>0</v>
      </c>
      <c r="AB255" s="86">
        <f t="shared" si="17"/>
        <v>0</v>
      </c>
      <c r="AC255" s="86">
        <f t="shared" si="18"/>
        <v>0</v>
      </c>
      <c r="AI255" s="16"/>
      <c r="AJ255" s="16"/>
      <c r="AN255" s="34"/>
      <c r="AO255" s="16"/>
    </row>
    <row r="256" spans="2:41" x14ac:dyDescent="0.3">
      <c r="B256" s="16"/>
      <c r="C256" s="23"/>
      <c r="D256" s="23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R256" s="16"/>
      <c r="S256" s="16"/>
      <c r="T256" s="16"/>
      <c r="U256" s="16"/>
      <c r="V256" s="16"/>
      <c r="W256" s="16"/>
      <c r="X256" s="16"/>
      <c r="Y256" s="16"/>
      <c r="AA256" s="86">
        <f t="shared" si="16"/>
        <v>0</v>
      </c>
      <c r="AB256" s="86">
        <f t="shared" si="17"/>
        <v>0</v>
      </c>
      <c r="AC256" s="86">
        <f t="shared" si="18"/>
        <v>0</v>
      </c>
      <c r="AI256" s="16"/>
      <c r="AJ256" s="16"/>
      <c r="AN256" s="34"/>
      <c r="AO256" s="16"/>
    </row>
    <row r="257" spans="2:41" x14ac:dyDescent="0.3">
      <c r="B257" s="16"/>
      <c r="C257" s="23"/>
      <c r="D257" s="23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R257" s="16"/>
      <c r="S257" s="16"/>
      <c r="T257" s="16"/>
      <c r="U257" s="16"/>
      <c r="V257" s="16"/>
      <c r="W257" s="16"/>
      <c r="X257" s="16"/>
      <c r="Y257" s="16"/>
      <c r="AA257" s="86">
        <f t="shared" si="16"/>
        <v>0</v>
      </c>
      <c r="AB257" s="86">
        <f t="shared" si="17"/>
        <v>0</v>
      </c>
      <c r="AC257" s="86">
        <f t="shared" si="18"/>
        <v>0</v>
      </c>
      <c r="AI257" s="16"/>
      <c r="AJ257" s="16"/>
      <c r="AN257" s="34"/>
      <c r="AO257" s="16"/>
    </row>
    <row r="258" spans="2:41" x14ac:dyDescent="0.3">
      <c r="B258" s="16"/>
      <c r="C258" s="23"/>
      <c r="D258" s="23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R258" s="16"/>
      <c r="S258" s="16"/>
      <c r="T258" s="16"/>
      <c r="U258" s="16"/>
      <c r="V258" s="16"/>
      <c r="W258" s="16"/>
      <c r="X258" s="16"/>
      <c r="Y258" s="16"/>
      <c r="AA258" s="86">
        <f t="shared" si="16"/>
        <v>0</v>
      </c>
      <c r="AB258" s="86">
        <f t="shared" si="17"/>
        <v>0</v>
      </c>
      <c r="AC258" s="86">
        <f t="shared" si="18"/>
        <v>0</v>
      </c>
      <c r="AI258" s="16"/>
      <c r="AJ258" s="16"/>
      <c r="AN258" s="34"/>
      <c r="AO258" s="16"/>
    </row>
    <row r="259" spans="2:41" x14ac:dyDescent="0.3">
      <c r="B259" s="16"/>
      <c r="C259" s="23"/>
      <c r="D259" s="23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R259" s="16"/>
      <c r="S259" s="16"/>
      <c r="T259" s="16"/>
      <c r="U259" s="16"/>
      <c r="V259" s="16"/>
      <c r="W259" s="16"/>
      <c r="X259" s="16"/>
      <c r="Y259" s="16"/>
      <c r="AA259" s="86">
        <f t="shared" si="16"/>
        <v>0</v>
      </c>
      <c r="AB259" s="86">
        <f t="shared" si="17"/>
        <v>0</v>
      </c>
      <c r="AC259" s="86">
        <f t="shared" si="18"/>
        <v>0</v>
      </c>
      <c r="AI259" s="16"/>
      <c r="AJ259" s="16"/>
      <c r="AN259" s="34"/>
      <c r="AO259" s="16"/>
    </row>
    <row r="260" spans="2:41" x14ac:dyDescent="0.3">
      <c r="B260" s="16"/>
      <c r="C260" s="23"/>
      <c r="D260" s="23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R260" s="16"/>
      <c r="S260" s="16"/>
      <c r="T260" s="16"/>
      <c r="U260" s="16"/>
      <c r="V260" s="16"/>
      <c r="W260" s="16"/>
      <c r="X260" s="16"/>
      <c r="Y260" s="16"/>
      <c r="AA260" s="86">
        <f t="shared" si="16"/>
        <v>0</v>
      </c>
      <c r="AB260" s="86">
        <f t="shared" si="17"/>
        <v>0</v>
      </c>
      <c r="AC260" s="86">
        <f t="shared" si="18"/>
        <v>0</v>
      </c>
      <c r="AI260" s="16"/>
      <c r="AJ260" s="16"/>
      <c r="AN260" s="34"/>
      <c r="AO260" s="16"/>
    </row>
    <row r="261" spans="2:41" x14ac:dyDescent="0.3">
      <c r="B261" s="16"/>
      <c r="C261" s="23"/>
      <c r="D261" s="23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R261" s="16"/>
      <c r="S261" s="16"/>
      <c r="T261" s="16"/>
      <c r="U261" s="16"/>
      <c r="V261" s="16"/>
      <c r="W261" s="16"/>
      <c r="X261" s="16"/>
      <c r="Y261" s="16"/>
      <c r="AA261" s="86">
        <f t="shared" si="16"/>
        <v>0</v>
      </c>
      <c r="AB261" s="86">
        <f t="shared" si="17"/>
        <v>0</v>
      </c>
      <c r="AC261" s="86">
        <f t="shared" si="18"/>
        <v>0</v>
      </c>
      <c r="AI261" s="16"/>
      <c r="AJ261" s="16"/>
      <c r="AN261" s="34"/>
      <c r="AO261" s="16"/>
    </row>
    <row r="262" spans="2:41" x14ac:dyDescent="0.3">
      <c r="B262" s="16"/>
      <c r="C262" s="23"/>
      <c r="D262" s="23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R262" s="16"/>
      <c r="S262" s="16"/>
      <c r="T262" s="16"/>
      <c r="U262" s="16"/>
      <c r="V262" s="16"/>
      <c r="W262" s="16"/>
      <c r="X262" s="16"/>
      <c r="Y262" s="16"/>
      <c r="AA262" s="86">
        <f t="shared" si="16"/>
        <v>0</v>
      </c>
      <c r="AB262" s="86">
        <f t="shared" si="17"/>
        <v>0</v>
      </c>
      <c r="AC262" s="86">
        <f t="shared" si="18"/>
        <v>0</v>
      </c>
      <c r="AI262" s="16"/>
      <c r="AJ262" s="16"/>
      <c r="AN262" s="34"/>
      <c r="AO262" s="16"/>
    </row>
    <row r="263" spans="2:41" x14ac:dyDescent="0.3">
      <c r="B263" s="16"/>
      <c r="C263" s="23"/>
      <c r="D263" s="23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R263" s="16"/>
      <c r="S263" s="16"/>
      <c r="T263" s="16"/>
      <c r="U263" s="16"/>
      <c r="V263" s="16"/>
      <c r="W263" s="16"/>
      <c r="X263" s="16"/>
      <c r="Y263" s="16"/>
      <c r="AA263" s="86">
        <f t="shared" si="16"/>
        <v>0</v>
      </c>
      <c r="AB263" s="86">
        <f t="shared" si="17"/>
        <v>0</v>
      </c>
      <c r="AC263" s="86">
        <f t="shared" si="18"/>
        <v>0</v>
      </c>
      <c r="AI263" s="16"/>
      <c r="AJ263" s="16"/>
      <c r="AN263" s="34"/>
      <c r="AO263" s="16"/>
    </row>
    <row r="264" spans="2:41" x14ac:dyDescent="0.3">
      <c r="B264" s="16"/>
      <c r="C264" s="23"/>
      <c r="D264" s="23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R264" s="16"/>
      <c r="S264" s="16"/>
      <c r="T264" s="16"/>
      <c r="U264" s="16"/>
      <c r="V264" s="16"/>
      <c r="W264" s="16"/>
      <c r="X264" s="16"/>
      <c r="Y264" s="16"/>
      <c r="AA264" s="86">
        <f t="shared" si="16"/>
        <v>0</v>
      </c>
      <c r="AB264" s="86">
        <f t="shared" si="17"/>
        <v>0</v>
      </c>
      <c r="AC264" s="86">
        <f t="shared" si="18"/>
        <v>0</v>
      </c>
      <c r="AI264" s="16"/>
      <c r="AJ264" s="16"/>
      <c r="AN264" s="34"/>
      <c r="AO264" s="16"/>
    </row>
    <row r="265" spans="2:41" x14ac:dyDescent="0.3">
      <c r="B265" s="16"/>
      <c r="C265" s="23"/>
      <c r="D265" s="23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R265" s="16"/>
      <c r="S265" s="16"/>
      <c r="T265" s="16"/>
      <c r="U265" s="16"/>
      <c r="V265" s="16"/>
      <c r="W265" s="16"/>
      <c r="X265" s="16"/>
      <c r="Y265" s="16"/>
      <c r="AA265" s="86">
        <f t="shared" si="16"/>
        <v>0</v>
      </c>
      <c r="AB265" s="86">
        <f t="shared" si="17"/>
        <v>0</v>
      </c>
      <c r="AC265" s="86">
        <f t="shared" si="18"/>
        <v>0</v>
      </c>
      <c r="AI265" s="16"/>
      <c r="AJ265" s="16"/>
      <c r="AN265" s="34"/>
      <c r="AO265" s="16"/>
    </row>
    <row r="266" spans="2:41" x14ac:dyDescent="0.3">
      <c r="B266" s="16"/>
      <c r="C266" s="23"/>
      <c r="D266" s="23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R266" s="16"/>
      <c r="S266" s="16"/>
      <c r="T266" s="16"/>
      <c r="U266" s="16"/>
      <c r="V266" s="16"/>
      <c r="W266" s="16"/>
      <c r="X266" s="16"/>
      <c r="Y266" s="16"/>
      <c r="AA266" s="86">
        <f t="shared" si="16"/>
        <v>0</v>
      </c>
      <c r="AB266" s="86">
        <f t="shared" si="17"/>
        <v>0</v>
      </c>
      <c r="AC266" s="86">
        <f t="shared" si="18"/>
        <v>0</v>
      </c>
      <c r="AI266" s="16"/>
      <c r="AJ266" s="16"/>
      <c r="AN266" s="34"/>
      <c r="AO266" s="16"/>
    </row>
    <row r="267" spans="2:41" x14ac:dyDescent="0.3">
      <c r="B267" s="16"/>
      <c r="C267" s="23"/>
      <c r="D267" s="23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R267" s="16"/>
      <c r="S267" s="16"/>
      <c r="T267" s="16"/>
      <c r="U267" s="16"/>
      <c r="V267" s="16"/>
      <c r="W267" s="16"/>
      <c r="X267" s="16"/>
      <c r="Y267" s="16"/>
      <c r="AA267" s="86">
        <f t="shared" si="16"/>
        <v>0</v>
      </c>
      <c r="AB267" s="86">
        <f t="shared" si="17"/>
        <v>0</v>
      </c>
      <c r="AC267" s="86">
        <f t="shared" si="18"/>
        <v>0</v>
      </c>
      <c r="AI267" s="16"/>
      <c r="AJ267" s="16"/>
      <c r="AN267" s="34"/>
      <c r="AO267" s="16"/>
    </row>
    <row r="268" spans="2:41" x14ac:dyDescent="0.3">
      <c r="B268" s="16"/>
      <c r="C268" s="23"/>
      <c r="D268" s="23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R268" s="16"/>
      <c r="S268" s="16"/>
      <c r="T268" s="16"/>
      <c r="U268" s="16"/>
      <c r="V268" s="16"/>
      <c r="W268" s="16"/>
      <c r="X268" s="16"/>
      <c r="Y268" s="16"/>
      <c r="AA268" s="86">
        <f t="shared" si="16"/>
        <v>0</v>
      </c>
      <c r="AB268" s="86">
        <f t="shared" si="17"/>
        <v>0</v>
      </c>
      <c r="AC268" s="86">
        <f t="shared" si="18"/>
        <v>0</v>
      </c>
      <c r="AI268" s="16"/>
      <c r="AJ268" s="16"/>
      <c r="AN268" s="34"/>
      <c r="AO268" s="16"/>
    </row>
    <row r="269" spans="2:41" x14ac:dyDescent="0.3">
      <c r="B269" s="16"/>
      <c r="C269" s="23"/>
      <c r="D269" s="23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R269" s="16"/>
      <c r="S269" s="16"/>
      <c r="T269" s="16"/>
      <c r="U269" s="16"/>
      <c r="V269" s="16"/>
      <c r="W269" s="16"/>
      <c r="X269" s="16"/>
      <c r="Y269" s="16"/>
      <c r="AA269" s="86">
        <f t="shared" si="16"/>
        <v>0</v>
      </c>
      <c r="AB269" s="86">
        <f t="shared" si="17"/>
        <v>0</v>
      </c>
      <c r="AC269" s="86">
        <f t="shared" si="18"/>
        <v>0</v>
      </c>
      <c r="AI269" s="16"/>
      <c r="AJ269" s="16"/>
      <c r="AN269" s="34"/>
      <c r="AO269" s="16"/>
    </row>
    <row r="270" spans="2:41" x14ac:dyDescent="0.3">
      <c r="B270" s="16"/>
      <c r="C270" s="23"/>
      <c r="D270" s="23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R270" s="16"/>
      <c r="S270" s="16"/>
      <c r="T270" s="16"/>
      <c r="U270" s="16"/>
      <c r="V270" s="16"/>
      <c r="W270" s="16"/>
      <c r="X270" s="16"/>
      <c r="Y270" s="16"/>
      <c r="AA270" s="86">
        <f t="shared" ref="AA270:AA333" si="19">B270*D270</f>
        <v>0</v>
      </c>
      <c r="AB270" s="86">
        <f t="shared" ref="AB270:AB333" si="20">MIN(AA270,B270*ROUND($AB$13,0))</f>
        <v>0</v>
      </c>
      <c r="AC270" s="86">
        <f t="shared" ref="AC270:AC333" si="21">MIN(AA270,B270*ROUND($AC$13,0))</f>
        <v>0</v>
      </c>
      <c r="AI270" s="16"/>
      <c r="AJ270" s="16"/>
      <c r="AN270" s="34"/>
      <c r="AO270" s="16"/>
    </row>
    <row r="271" spans="2:41" x14ac:dyDescent="0.3">
      <c r="B271" s="16"/>
      <c r="C271" s="23"/>
      <c r="D271" s="23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R271" s="16"/>
      <c r="S271" s="16"/>
      <c r="T271" s="16"/>
      <c r="U271" s="16"/>
      <c r="V271" s="16"/>
      <c r="W271" s="16"/>
      <c r="X271" s="16"/>
      <c r="Y271" s="16"/>
      <c r="AA271" s="86">
        <f t="shared" si="19"/>
        <v>0</v>
      </c>
      <c r="AB271" s="86">
        <f t="shared" si="20"/>
        <v>0</v>
      </c>
      <c r="AC271" s="86">
        <f t="shared" si="21"/>
        <v>0</v>
      </c>
      <c r="AI271" s="16"/>
      <c r="AJ271" s="16"/>
      <c r="AN271" s="34"/>
      <c r="AO271" s="16"/>
    </row>
    <row r="272" spans="2:41" x14ac:dyDescent="0.3">
      <c r="B272" s="16"/>
      <c r="C272" s="23"/>
      <c r="D272" s="23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R272" s="16"/>
      <c r="S272" s="16"/>
      <c r="T272" s="16"/>
      <c r="U272" s="16"/>
      <c r="V272" s="16"/>
      <c r="W272" s="16"/>
      <c r="X272" s="16"/>
      <c r="Y272" s="16"/>
      <c r="AA272" s="86">
        <f t="shared" si="19"/>
        <v>0</v>
      </c>
      <c r="AB272" s="86">
        <f t="shared" si="20"/>
        <v>0</v>
      </c>
      <c r="AC272" s="86">
        <f t="shared" si="21"/>
        <v>0</v>
      </c>
      <c r="AI272" s="16"/>
      <c r="AJ272" s="16"/>
      <c r="AN272" s="34"/>
      <c r="AO272" s="16"/>
    </row>
    <row r="273" spans="2:41" x14ac:dyDescent="0.3">
      <c r="B273" s="16"/>
      <c r="C273" s="23"/>
      <c r="D273" s="23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R273" s="16"/>
      <c r="S273" s="16"/>
      <c r="T273" s="16"/>
      <c r="U273" s="16"/>
      <c r="V273" s="16"/>
      <c r="W273" s="16"/>
      <c r="X273" s="16"/>
      <c r="Y273" s="16"/>
      <c r="AA273" s="86">
        <f t="shared" si="19"/>
        <v>0</v>
      </c>
      <c r="AB273" s="86">
        <f t="shared" si="20"/>
        <v>0</v>
      </c>
      <c r="AC273" s="86">
        <f t="shared" si="21"/>
        <v>0</v>
      </c>
      <c r="AI273" s="16"/>
      <c r="AJ273" s="16"/>
      <c r="AN273" s="34"/>
      <c r="AO273" s="16"/>
    </row>
    <row r="274" spans="2:41" x14ac:dyDescent="0.3">
      <c r="B274" s="16"/>
      <c r="C274" s="23"/>
      <c r="D274" s="23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R274" s="16"/>
      <c r="S274" s="16"/>
      <c r="T274" s="16"/>
      <c r="U274" s="16"/>
      <c r="V274" s="16"/>
      <c r="W274" s="16"/>
      <c r="X274" s="16"/>
      <c r="Y274" s="16"/>
      <c r="AA274" s="86">
        <f t="shared" si="19"/>
        <v>0</v>
      </c>
      <c r="AB274" s="86">
        <f t="shared" si="20"/>
        <v>0</v>
      </c>
      <c r="AC274" s="86">
        <f t="shared" si="21"/>
        <v>0</v>
      </c>
      <c r="AI274" s="16"/>
      <c r="AJ274" s="16"/>
      <c r="AN274" s="34"/>
      <c r="AO274" s="16"/>
    </row>
    <row r="275" spans="2:41" x14ac:dyDescent="0.3">
      <c r="B275" s="16"/>
      <c r="C275" s="23"/>
      <c r="D275" s="23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R275" s="16"/>
      <c r="S275" s="16"/>
      <c r="T275" s="16"/>
      <c r="U275" s="16"/>
      <c r="V275" s="16"/>
      <c r="W275" s="16"/>
      <c r="X275" s="16"/>
      <c r="Y275" s="16"/>
      <c r="AA275" s="86">
        <f t="shared" si="19"/>
        <v>0</v>
      </c>
      <c r="AB275" s="86">
        <f t="shared" si="20"/>
        <v>0</v>
      </c>
      <c r="AC275" s="86">
        <f t="shared" si="21"/>
        <v>0</v>
      </c>
      <c r="AI275" s="16"/>
      <c r="AJ275" s="16"/>
      <c r="AN275" s="34"/>
      <c r="AO275" s="16"/>
    </row>
    <row r="276" spans="2:41" x14ac:dyDescent="0.3">
      <c r="B276" s="16"/>
      <c r="C276" s="23"/>
      <c r="D276" s="23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R276" s="16"/>
      <c r="S276" s="16"/>
      <c r="T276" s="16"/>
      <c r="U276" s="16"/>
      <c r="V276" s="16"/>
      <c r="W276" s="16"/>
      <c r="X276" s="16"/>
      <c r="Y276" s="16"/>
      <c r="AA276" s="86">
        <f t="shared" si="19"/>
        <v>0</v>
      </c>
      <c r="AB276" s="86">
        <f t="shared" si="20"/>
        <v>0</v>
      </c>
      <c r="AC276" s="86">
        <f t="shared" si="21"/>
        <v>0</v>
      </c>
      <c r="AI276" s="16"/>
      <c r="AJ276" s="16"/>
      <c r="AN276" s="34"/>
      <c r="AO276" s="16"/>
    </row>
    <row r="277" spans="2:41" x14ac:dyDescent="0.3">
      <c r="B277" s="16"/>
      <c r="C277" s="23"/>
      <c r="D277" s="23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R277" s="16"/>
      <c r="S277" s="16"/>
      <c r="T277" s="16"/>
      <c r="U277" s="16"/>
      <c r="V277" s="16"/>
      <c r="W277" s="16"/>
      <c r="X277" s="16"/>
      <c r="Y277" s="16"/>
      <c r="AA277" s="86">
        <f t="shared" si="19"/>
        <v>0</v>
      </c>
      <c r="AB277" s="86">
        <f t="shared" si="20"/>
        <v>0</v>
      </c>
      <c r="AC277" s="86">
        <f t="shared" si="21"/>
        <v>0</v>
      </c>
      <c r="AI277" s="16"/>
      <c r="AJ277" s="16"/>
      <c r="AN277" s="34"/>
      <c r="AO277" s="16"/>
    </row>
    <row r="278" spans="2:41" x14ac:dyDescent="0.3">
      <c r="B278" s="16"/>
      <c r="C278" s="23"/>
      <c r="D278" s="23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R278" s="16"/>
      <c r="S278" s="16"/>
      <c r="T278" s="16"/>
      <c r="U278" s="16"/>
      <c r="V278" s="16"/>
      <c r="W278" s="16"/>
      <c r="X278" s="16"/>
      <c r="Y278" s="16"/>
      <c r="AA278" s="86">
        <f t="shared" si="19"/>
        <v>0</v>
      </c>
      <c r="AB278" s="86">
        <f t="shared" si="20"/>
        <v>0</v>
      </c>
      <c r="AC278" s="86">
        <f t="shared" si="21"/>
        <v>0</v>
      </c>
      <c r="AI278" s="16"/>
      <c r="AJ278" s="16"/>
      <c r="AN278" s="34"/>
      <c r="AO278" s="16"/>
    </row>
    <row r="279" spans="2:41" x14ac:dyDescent="0.3">
      <c r="B279" s="16"/>
      <c r="C279" s="23"/>
      <c r="D279" s="23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R279" s="16"/>
      <c r="S279" s="16"/>
      <c r="T279" s="16"/>
      <c r="U279" s="16"/>
      <c r="V279" s="16"/>
      <c r="W279" s="16"/>
      <c r="X279" s="16"/>
      <c r="Y279" s="16"/>
      <c r="AA279" s="86">
        <f t="shared" si="19"/>
        <v>0</v>
      </c>
      <c r="AB279" s="86">
        <f t="shared" si="20"/>
        <v>0</v>
      </c>
      <c r="AC279" s="86">
        <f t="shared" si="21"/>
        <v>0</v>
      </c>
      <c r="AI279" s="16"/>
      <c r="AJ279" s="16"/>
      <c r="AN279" s="34"/>
      <c r="AO279" s="16"/>
    </row>
    <row r="280" spans="2:41" x14ac:dyDescent="0.3">
      <c r="B280" s="16"/>
      <c r="C280" s="23"/>
      <c r="D280" s="23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R280" s="16"/>
      <c r="S280" s="16"/>
      <c r="T280" s="16"/>
      <c r="U280" s="16"/>
      <c r="V280" s="16"/>
      <c r="W280" s="16"/>
      <c r="X280" s="16"/>
      <c r="Y280" s="16"/>
      <c r="AA280" s="86">
        <f t="shared" si="19"/>
        <v>0</v>
      </c>
      <c r="AB280" s="86">
        <f t="shared" si="20"/>
        <v>0</v>
      </c>
      <c r="AC280" s="86">
        <f t="shared" si="21"/>
        <v>0</v>
      </c>
      <c r="AI280" s="16"/>
      <c r="AJ280" s="16"/>
      <c r="AN280" s="34"/>
      <c r="AO280" s="16"/>
    </row>
    <row r="281" spans="2:41" x14ac:dyDescent="0.3">
      <c r="B281" s="16"/>
      <c r="C281" s="23"/>
      <c r="D281" s="23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R281" s="16"/>
      <c r="S281" s="16"/>
      <c r="T281" s="16"/>
      <c r="U281" s="16"/>
      <c r="V281" s="16"/>
      <c r="W281" s="16"/>
      <c r="X281" s="16"/>
      <c r="Y281" s="16"/>
      <c r="AA281" s="86">
        <f t="shared" si="19"/>
        <v>0</v>
      </c>
      <c r="AB281" s="86">
        <f t="shared" si="20"/>
        <v>0</v>
      </c>
      <c r="AC281" s="86">
        <f t="shared" si="21"/>
        <v>0</v>
      </c>
      <c r="AI281" s="16"/>
      <c r="AJ281" s="16"/>
      <c r="AN281" s="34"/>
      <c r="AO281" s="16"/>
    </row>
    <row r="282" spans="2:41" x14ac:dyDescent="0.3">
      <c r="B282" s="16"/>
      <c r="C282" s="23"/>
      <c r="D282" s="23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R282" s="16"/>
      <c r="S282" s="16"/>
      <c r="T282" s="16"/>
      <c r="U282" s="16"/>
      <c r="V282" s="16"/>
      <c r="W282" s="16"/>
      <c r="X282" s="16"/>
      <c r="Y282" s="16"/>
      <c r="AA282" s="86">
        <f t="shared" si="19"/>
        <v>0</v>
      </c>
      <c r="AB282" s="86">
        <f t="shared" si="20"/>
        <v>0</v>
      </c>
      <c r="AC282" s="86">
        <f t="shared" si="21"/>
        <v>0</v>
      </c>
      <c r="AI282" s="16"/>
      <c r="AJ282" s="16"/>
      <c r="AN282" s="34"/>
      <c r="AO282" s="16"/>
    </row>
    <row r="283" spans="2:41" x14ac:dyDescent="0.3">
      <c r="B283" s="16"/>
      <c r="C283" s="23"/>
      <c r="D283" s="23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R283" s="16"/>
      <c r="S283" s="16"/>
      <c r="T283" s="16"/>
      <c r="U283" s="16"/>
      <c r="V283" s="16"/>
      <c r="W283" s="16"/>
      <c r="X283" s="16"/>
      <c r="Y283" s="16"/>
      <c r="AA283" s="86">
        <f t="shared" si="19"/>
        <v>0</v>
      </c>
      <c r="AB283" s="86">
        <f t="shared" si="20"/>
        <v>0</v>
      </c>
      <c r="AC283" s="86">
        <f t="shared" si="21"/>
        <v>0</v>
      </c>
      <c r="AI283" s="16"/>
      <c r="AJ283" s="16"/>
      <c r="AN283" s="34"/>
      <c r="AO283" s="16"/>
    </row>
    <row r="284" spans="2:41" x14ac:dyDescent="0.3">
      <c r="B284" s="16"/>
      <c r="C284" s="23"/>
      <c r="D284" s="23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R284" s="16"/>
      <c r="S284" s="16"/>
      <c r="T284" s="16"/>
      <c r="U284" s="16"/>
      <c r="V284" s="16"/>
      <c r="W284" s="16"/>
      <c r="X284" s="16"/>
      <c r="Y284" s="16"/>
      <c r="AA284" s="86">
        <f t="shared" si="19"/>
        <v>0</v>
      </c>
      <c r="AB284" s="86">
        <f t="shared" si="20"/>
        <v>0</v>
      </c>
      <c r="AC284" s="86">
        <f t="shared" si="21"/>
        <v>0</v>
      </c>
      <c r="AI284" s="16"/>
      <c r="AJ284" s="16"/>
      <c r="AN284" s="34"/>
      <c r="AO284" s="16"/>
    </row>
    <row r="285" spans="2:41" x14ac:dyDescent="0.3">
      <c r="B285" s="16"/>
      <c r="C285" s="23"/>
      <c r="D285" s="23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R285" s="16"/>
      <c r="S285" s="16"/>
      <c r="T285" s="16"/>
      <c r="U285" s="16"/>
      <c r="V285" s="16"/>
      <c r="W285" s="16"/>
      <c r="X285" s="16"/>
      <c r="Y285" s="16"/>
      <c r="AA285" s="86">
        <f t="shared" si="19"/>
        <v>0</v>
      </c>
      <c r="AB285" s="86">
        <f t="shared" si="20"/>
        <v>0</v>
      </c>
      <c r="AC285" s="86">
        <f t="shared" si="21"/>
        <v>0</v>
      </c>
      <c r="AI285" s="16"/>
      <c r="AJ285" s="16"/>
      <c r="AN285" s="34"/>
      <c r="AO285" s="16"/>
    </row>
    <row r="286" spans="2:41" x14ac:dyDescent="0.3">
      <c r="B286" s="16"/>
      <c r="C286" s="23"/>
      <c r="D286" s="23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R286" s="16"/>
      <c r="S286" s="16"/>
      <c r="T286" s="16"/>
      <c r="U286" s="16"/>
      <c r="V286" s="16"/>
      <c r="W286" s="16"/>
      <c r="X286" s="16"/>
      <c r="Y286" s="16"/>
      <c r="AA286" s="86">
        <f t="shared" si="19"/>
        <v>0</v>
      </c>
      <c r="AB286" s="86">
        <f t="shared" si="20"/>
        <v>0</v>
      </c>
      <c r="AC286" s="86">
        <f t="shared" si="21"/>
        <v>0</v>
      </c>
      <c r="AI286" s="16"/>
      <c r="AJ286" s="16"/>
      <c r="AN286" s="34"/>
      <c r="AO286" s="16"/>
    </row>
    <row r="287" spans="2:41" x14ac:dyDescent="0.3">
      <c r="B287" s="16"/>
      <c r="C287" s="23"/>
      <c r="D287" s="23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R287" s="16"/>
      <c r="S287" s="16"/>
      <c r="T287" s="16"/>
      <c r="U287" s="16"/>
      <c r="V287" s="16"/>
      <c r="W287" s="16"/>
      <c r="X287" s="16"/>
      <c r="Y287" s="16"/>
      <c r="AA287" s="86">
        <f t="shared" si="19"/>
        <v>0</v>
      </c>
      <c r="AB287" s="86">
        <f t="shared" si="20"/>
        <v>0</v>
      </c>
      <c r="AC287" s="86">
        <f t="shared" si="21"/>
        <v>0</v>
      </c>
      <c r="AI287" s="16"/>
      <c r="AJ287" s="16"/>
      <c r="AN287" s="34"/>
      <c r="AO287" s="16"/>
    </row>
    <row r="288" spans="2:41" x14ac:dyDescent="0.3">
      <c r="B288" s="16"/>
      <c r="C288" s="23"/>
      <c r="D288" s="23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R288" s="16"/>
      <c r="S288" s="16"/>
      <c r="T288" s="16"/>
      <c r="U288" s="16"/>
      <c r="V288" s="16"/>
      <c r="W288" s="16"/>
      <c r="X288" s="16"/>
      <c r="Y288" s="16"/>
      <c r="AA288" s="86">
        <f t="shared" si="19"/>
        <v>0</v>
      </c>
      <c r="AB288" s="86">
        <f t="shared" si="20"/>
        <v>0</v>
      </c>
      <c r="AC288" s="86">
        <f t="shared" si="21"/>
        <v>0</v>
      </c>
      <c r="AI288" s="16"/>
      <c r="AJ288" s="16"/>
      <c r="AN288" s="34"/>
      <c r="AO288" s="16"/>
    </row>
    <row r="289" spans="2:41" x14ac:dyDescent="0.3">
      <c r="B289" s="16"/>
      <c r="C289" s="23"/>
      <c r="D289" s="23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R289" s="16"/>
      <c r="S289" s="16"/>
      <c r="T289" s="16"/>
      <c r="U289" s="16"/>
      <c r="V289" s="16"/>
      <c r="W289" s="16"/>
      <c r="X289" s="16"/>
      <c r="Y289" s="16"/>
      <c r="AA289" s="86">
        <f t="shared" si="19"/>
        <v>0</v>
      </c>
      <c r="AB289" s="86">
        <f t="shared" si="20"/>
        <v>0</v>
      </c>
      <c r="AC289" s="86">
        <f t="shared" si="21"/>
        <v>0</v>
      </c>
      <c r="AI289" s="16"/>
      <c r="AJ289" s="16"/>
      <c r="AN289" s="34"/>
      <c r="AO289" s="16"/>
    </row>
    <row r="290" spans="2:41" x14ac:dyDescent="0.3">
      <c r="B290" s="16"/>
      <c r="C290" s="23"/>
      <c r="D290" s="23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R290" s="16"/>
      <c r="S290" s="16"/>
      <c r="T290" s="16"/>
      <c r="U290" s="16"/>
      <c r="V290" s="16"/>
      <c r="W290" s="16"/>
      <c r="X290" s="16"/>
      <c r="Y290" s="16"/>
      <c r="AA290" s="86">
        <f t="shared" si="19"/>
        <v>0</v>
      </c>
      <c r="AB290" s="86">
        <f t="shared" si="20"/>
        <v>0</v>
      </c>
      <c r="AC290" s="86">
        <f t="shared" si="21"/>
        <v>0</v>
      </c>
      <c r="AI290" s="16"/>
      <c r="AJ290" s="16"/>
      <c r="AN290" s="34"/>
      <c r="AO290" s="16"/>
    </row>
    <row r="291" spans="2:41" x14ac:dyDescent="0.3">
      <c r="B291" s="16"/>
      <c r="C291" s="23"/>
      <c r="D291" s="23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R291" s="16"/>
      <c r="S291" s="16"/>
      <c r="T291" s="16"/>
      <c r="U291" s="16"/>
      <c r="V291" s="16"/>
      <c r="W291" s="16"/>
      <c r="X291" s="16"/>
      <c r="Y291" s="16"/>
      <c r="AA291" s="86">
        <f t="shared" si="19"/>
        <v>0</v>
      </c>
      <c r="AB291" s="86">
        <f t="shared" si="20"/>
        <v>0</v>
      </c>
      <c r="AC291" s="86">
        <f t="shared" si="21"/>
        <v>0</v>
      </c>
      <c r="AI291" s="16"/>
      <c r="AJ291" s="16"/>
      <c r="AN291" s="34"/>
      <c r="AO291" s="16"/>
    </row>
    <row r="292" spans="2:41" x14ac:dyDescent="0.3">
      <c r="B292" s="16"/>
      <c r="C292" s="23"/>
      <c r="D292" s="23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R292" s="16"/>
      <c r="S292" s="16"/>
      <c r="T292" s="16"/>
      <c r="U292" s="16"/>
      <c r="V292" s="16"/>
      <c r="W292" s="16"/>
      <c r="X292" s="16"/>
      <c r="Y292" s="16"/>
      <c r="AA292" s="86">
        <f t="shared" si="19"/>
        <v>0</v>
      </c>
      <c r="AB292" s="86">
        <f t="shared" si="20"/>
        <v>0</v>
      </c>
      <c r="AC292" s="86">
        <f t="shared" si="21"/>
        <v>0</v>
      </c>
      <c r="AI292" s="16"/>
      <c r="AJ292" s="16"/>
      <c r="AN292" s="34"/>
      <c r="AO292" s="16"/>
    </row>
    <row r="293" spans="2:41" x14ac:dyDescent="0.3">
      <c r="B293" s="16"/>
      <c r="C293" s="23"/>
      <c r="D293" s="23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R293" s="16"/>
      <c r="S293" s="16"/>
      <c r="T293" s="16"/>
      <c r="U293" s="16"/>
      <c r="V293" s="16"/>
      <c r="W293" s="16"/>
      <c r="X293" s="16"/>
      <c r="Y293" s="16"/>
      <c r="AA293" s="86">
        <f t="shared" si="19"/>
        <v>0</v>
      </c>
      <c r="AB293" s="86">
        <f t="shared" si="20"/>
        <v>0</v>
      </c>
      <c r="AC293" s="86">
        <f t="shared" si="21"/>
        <v>0</v>
      </c>
      <c r="AI293" s="16"/>
      <c r="AJ293" s="16"/>
      <c r="AN293" s="34"/>
      <c r="AO293" s="16"/>
    </row>
    <row r="294" spans="2:41" x14ac:dyDescent="0.3">
      <c r="B294" s="16"/>
      <c r="C294" s="23"/>
      <c r="D294" s="23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R294" s="16"/>
      <c r="S294" s="16"/>
      <c r="T294" s="16"/>
      <c r="U294" s="16"/>
      <c r="V294" s="16"/>
      <c r="W294" s="16"/>
      <c r="X294" s="16"/>
      <c r="Y294" s="16"/>
      <c r="AA294" s="86">
        <f t="shared" si="19"/>
        <v>0</v>
      </c>
      <c r="AB294" s="86">
        <f t="shared" si="20"/>
        <v>0</v>
      </c>
      <c r="AC294" s="86">
        <f t="shared" si="21"/>
        <v>0</v>
      </c>
      <c r="AI294" s="16"/>
      <c r="AJ294" s="16"/>
      <c r="AN294" s="34"/>
      <c r="AO294" s="16"/>
    </row>
    <row r="295" spans="2:41" x14ac:dyDescent="0.3">
      <c r="B295" s="16"/>
      <c r="C295" s="23"/>
      <c r="D295" s="23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R295" s="16"/>
      <c r="S295" s="16"/>
      <c r="T295" s="16"/>
      <c r="U295" s="16"/>
      <c r="V295" s="16"/>
      <c r="W295" s="16"/>
      <c r="X295" s="16"/>
      <c r="Y295" s="16"/>
      <c r="AA295" s="86">
        <f t="shared" si="19"/>
        <v>0</v>
      </c>
      <c r="AB295" s="86">
        <f t="shared" si="20"/>
        <v>0</v>
      </c>
      <c r="AC295" s="86">
        <f t="shared" si="21"/>
        <v>0</v>
      </c>
      <c r="AI295" s="16"/>
      <c r="AJ295" s="16"/>
      <c r="AN295" s="34"/>
      <c r="AO295" s="16"/>
    </row>
    <row r="296" spans="2:41" x14ac:dyDescent="0.3">
      <c r="B296" s="16"/>
      <c r="C296" s="23"/>
      <c r="D296" s="23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R296" s="16"/>
      <c r="S296" s="16"/>
      <c r="T296" s="16"/>
      <c r="U296" s="16"/>
      <c r="V296" s="16"/>
      <c r="W296" s="16"/>
      <c r="X296" s="16"/>
      <c r="Y296" s="16"/>
      <c r="AA296" s="86">
        <f t="shared" si="19"/>
        <v>0</v>
      </c>
      <c r="AB296" s="86">
        <f t="shared" si="20"/>
        <v>0</v>
      </c>
      <c r="AC296" s="86">
        <f t="shared" si="21"/>
        <v>0</v>
      </c>
      <c r="AI296" s="16"/>
      <c r="AJ296" s="16"/>
      <c r="AN296" s="34"/>
      <c r="AO296" s="16"/>
    </row>
    <row r="297" spans="2:41" x14ac:dyDescent="0.3">
      <c r="B297" s="16"/>
      <c r="C297" s="23"/>
      <c r="D297" s="23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R297" s="16"/>
      <c r="S297" s="16"/>
      <c r="T297" s="16"/>
      <c r="U297" s="16"/>
      <c r="V297" s="16"/>
      <c r="W297" s="16"/>
      <c r="X297" s="16"/>
      <c r="Y297" s="16"/>
      <c r="AA297" s="86">
        <f t="shared" si="19"/>
        <v>0</v>
      </c>
      <c r="AB297" s="86">
        <f t="shared" si="20"/>
        <v>0</v>
      </c>
      <c r="AC297" s="86">
        <f t="shared" si="21"/>
        <v>0</v>
      </c>
      <c r="AI297" s="16"/>
      <c r="AJ297" s="16"/>
      <c r="AN297" s="34"/>
      <c r="AO297" s="16"/>
    </row>
    <row r="298" spans="2:41" x14ac:dyDescent="0.3">
      <c r="B298" s="16"/>
      <c r="C298" s="23"/>
      <c r="D298" s="23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R298" s="16"/>
      <c r="S298" s="16"/>
      <c r="T298" s="16"/>
      <c r="U298" s="16"/>
      <c r="V298" s="16"/>
      <c r="W298" s="16"/>
      <c r="X298" s="16"/>
      <c r="Y298" s="16"/>
      <c r="AA298" s="86">
        <f t="shared" si="19"/>
        <v>0</v>
      </c>
      <c r="AB298" s="86">
        <f t="shared" si="20"/>
        <v>0</v>
      </c>
      <c r="AC298" s="86">
        <f t="shared" si="21"/>
        <v>0</v>
      </c>
      <c r="AI298" s="16"/>
      <c r="AJ298" s="16"/>
      <c r="AN298" s="34"/>
      <c r="AO298" s="16"/>
    </row>
    <row r="299" spans="2:41" x14ac:dyDescent="0.3">
      <c r="B299" s="16"/>
      <c r="C299" s="23"/>
      <c r="D299" s="23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R299" s="16"/>
      <c r="S299" s="16"/>
      <c r="T299" s="16"/>
      <c r="U299" s="16"/>
      <c r="V299" s="16"/>
      <c r="W299" s="16"/>
      <c r="X299" s="16"/>
      <c r="Y299" s="16"/>
      <c r="AA299" s="86">
        <f t="shared" si="19"/>
        <v>0</v>
      </c>
      <c r="AB299" s="86">
        <f t="shared" si="20"/>
        <v>0</v>
      </c>
      <c r="AC299" s="86">
        <f t="shared" si="21"/>
        <v>0</v>
      </c>
      <c r="AI299" s="16"/>
      <c r="AJ299" s="16"/>
      <c r="AN299" s="34"/>
      <c r="AO299" s="16"/>
    </row>
    <row r="300" spans="2:41" x14ac:dyDescent="0.3">
      <c r="B300" s="16"/>
      <c r="C300" s="23"/>
      <c r="D300" s="23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R300" s="16"/>
      <c r="S300" s="16"/>
      <c r="T300" s="16"/>
      <c r="U300" s="16"/>
      <c r="V300" s="16"/>
      <c r="W300" s="16"/>
      <c r="X300" s="16"/>
      <c r="Y300" s="16"/>
      <c r="AA300" s="86">
        <f t="shared" si="19"/>
        <v>0</v>
      </c>
      <c r="AB300" s="86">
        <f t="shared" si="20"/>
        <v>0</v>
      </c>
      <c r="AC300" s="86">
        <f t="shared" si="21"/>
        <v>0</v>
      </c>
      <c r="AI300" s="16"/>
      <c r="AJ300" s="16"/>
      <c r="AN300" s="34"/>
      <c r="AO300" s="16"/>
    </row>
    <row r="301" spans="2:41" x14ac:dyDescent="0.3">
      <c r="B301" s="16"/>
      <c r="C301" s="23"/>
      <c r="D301" s="23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R301" s="16"/>
      <c r="S301" s="16"/>
      <c r="T301" s="16"/>
      <c r="U301" s="16"/>
      <c r="V301" s="16"/>
      <c r="W301" s="16"/>
      <c r="X301" s="16"/>
      <c r="Y301" s="16"/>
      <c r="AA301" s="86">
        <f t="shared" si="19"/>
        <v>0</v>
      </c>
      <c r="AB301" s="86">
        <f t="shared" si="20"/>
        <v>0</v>
      </c>
      <c r="AC301" s="86">
        <f t="shared" si="21"/>
        <v>0</v>
      </c>
      <c r="AI301" s="16"/>
      <c r="AJ301" s="16"/>
      <c r="AN301" s="34"/>
      <c r="AO301" s="16"/>
    </row>
    <row r="302" spans="2:41" x14ac:dyDescent="0.3">
      <c r="B302" s="16"/>
      <c r="C302" s="23"/>
      <c r="D302" s="23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R302" s="16"/>
      <c r="S302" s="16"/>
      <c r="T302" s="16"/>
      <c r="U302" s="16"/>
      <c r="V302" s="16"/>
      <c r="W302" s="16"/>
      <c r="X302" s="16"/>
      <c r="Y302" s="16"/>
      <c r="AA302" s="86">
        <f t="shared" si="19"/>
        <v>0</v>
      </c>
      <c r="AB302" s="86">
        <f t="shared" si="20"/>
        <v>0</v>
      </c>
      <c r="AC302" s="86">
        <f t="shared" si="21"/>
        <v>0</v>
      </c>
      <c r="AI302" s="16"/>
      <c r="AJ302" s="16"/>
      <c r="AN302" s="34"/>
      <c r="AO302" s="16"/>
    </row>
    <row r="303" spans="2:41" x14ac:dyDescent="0.3">
      <c r="B303" s="16"/>
      <c r="C303" s="23"/>
      <c r="D303" s="23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R303" s="16"/>
      <c r="S303" s="16"/>
      <c r="T303" s="16"/>
      <c r="U303" s="16"/>
      <c r="V303" s="16"/>
      <c r="W303" s="16"/>
      <c r="X303" s="16"/>
      <c r="Y303" s="16"/>
      <c r="AA303" s="86">
        <f t="shared" si="19"/>
        <v>0</v>
      </c>
      <c r="AB303" s="86">
        <f t="shared" si="20"/>
        <v>0</v>
      </c>
      <c r="AC303" s="86">
        <f t="shared" si="21"/>
        <v>0</v>
      </c>
      <c r="AI303" s="16"/>
      <c r="AJ303" s="16"/>
      <c r="AN303" s="34"/>
      <c r="AO303" s="16"/>
    </row>
    <row r="304" spans="2:41" x14ac:dyDescent="0.3">
      <c r="B304" s="16"/>
      <c r="C304" s="23"/>
      <c r="D304" s="23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R304" s="16"/>
      <c r="S304" s="16"/>
      <c r="T304" s="16"/>
      <c r="U304" s="16"/>
      <c r="V304" s="16"/>
      <c r="W304" s="16"/>
      <c r="X304" s="16"/>
      <c r="Y304" s="16"/>
      <c r="AA304" s="86">
        <f t="shared" si="19"/>
        <v>0</v>
      </c>
      <c r="AB304" s="86">
        <f t="shared" si="20"/>
        <v>0</v>
      </c>
      <c r="AC304" s="86">
        <f t="shared" si="21"/>
        <v>0</v>
      </c>
      <c r="AI304" s="16"/>
      <c r="AJ304" s="16"/>
      <c r="AN304" s="34"/>
      <c r="AO304" s="16"/>
    </row>
    <row r="305" spans="2:41" x14ac:dyDescent="0.3">
      <c r="B305" s="16"/>
      <c r="C305" s="23"/>
      <c r="D305" s="23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R305" s="16"/>
      <c r="S305" s="16"/>
      <c r="T305" s="16"/>
      <c r="U305" s="16"/>
      <c r="V305" s="16"/>
      <c r="W305" s="16"/>
      <c r="X305" s="16"/>
      <c r="Y305" s="16"/>
      <c r="AA305" s="86">
        <f t="shared" si="19"/>
        <v>0</v>
      </c>
      <c r="AB305" s="86">
        <f t="shared" si="20"/>
        <v>0</v>
      </c>
      <c r="AC305" s="86">
        <f t="shared" si="21"/>
        <v>0</v>
      </c>
      <c r="AI305" s="16"/>
      <c r="AJ305" s="16"/>
      <c r="AN305" s="34"/>
      <c r="AO305" s="16"/>
    </row>
    <row r="306" spans="2:41" x14ac:dyDescent="0.3">
      <c r="B306" s="16"/>
      <c r="C306" s="23"/>
      <c r="D306" s="23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R306" s="16"/>
      <c r="S306" s="16"/>
      <c r="T306" s="16"/>
      <c r="U306" s="16"/>
      <c r="V306" s="16"/>
      <c r="W306" s="16"/>
      <c r="X306" s="16"/>
      <c r="Y306" s="16"/>
      <c r="AA306" s="86">
        <f t="shared" si="19"/>
        <v>0</v>
      </c>
      <c r="AB306" s="86">
        <f t="shared" si="20"/>
        <v>0</v>
      </c>
      <c r="AC306" s="86">
        <f t="shared" si="21"/>
        <v>0</v>
      </c>
      <c r="AI306" s="16"/>
      <c r="AJ306" s="16"/>
      <c r="AN306" s="34"/>
      <c r="AO306" s="16"/>
    </row>
    <row r="307" spans="2:41" x14ac:dyDescent="0.3">
      <c r="B307" s="16"/>
      <c r="C307" s="23"/>
      <c r="D307" s="23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R307" s="16"/>
      <c r="S307" s="16"/>
      <c r="T307" s="16"/>
      <c r="U307" s="16"/>
      <c r="V307" s="16"/>
      <c r="W307" s="16"/>
      <c r="X307" s="16"/>
      <c r="Y307" s="16"/>
      <c r="AA307" s="86">
        <f t="shared" si="19"/>
        <v>0</v>
      </c>
      <c r="AB307" s="86">
        <f t="shared" si="20"/>
        <v>0</v>
      </c>
      <c r="AC307" s="86">
        <f t="shared" si="21"/>
        <v>0</v>
      </c>
      <c r="AI307" s="16"/>
      <c r="AJ307" s="16"/>
      <c r="AN307" s="34"/>
      <c r="AO307" s="16"/>
    </row>
    <row r="308" spans="2:41" x14ac:dyDescent="0.3">
      <c r="B308" s="16"/>
      <c r="C308" s="23"/>
      <c r="D308" s="23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R308" s="16"/>
      <c r="S308" s="16"/>
      <c r="T308" s="16"/>
      <c r="U308" s="16"/>
      <c r="V308" s="16"/>
      <c r="W308" s="16"/>
      <c r="X308" s="16"/>
      <c r="Y308" s="16"/>
      <c r="AA308" s="86">
        <f t="shared" si="19"/>
        <v>0</v>
      </c>
      <c r="AB308" s="86">
        <f t="shared" si="20"/>
        <v>0</v>
      </c>
      <c r="AC308" s="86">
        <f t="shared" si="21"/>
        <v>0</v>
      </c>
      <c r="AI308" s="16"/>
      <c r="AJ308" s="16"/>
      <c r="AN308" s="34"/>
      <c r="AO308" s="16"/>
    </row>
    <row r="309" spans="2:41" x14ac:dyDescent="0.3">
      <c r="B309" s="16"/>
      <c r="C309" s="23"/>
      <c r="D309" s="23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R309" s="16"/>
      <c r="S309" s="16"/>
      <c r="T309" s="16"/>
      <c r="U309" s="16"/>
      <c r="V309" s="16"/>
      <c r="W309" s="16"/>
      <c r="X309" s="16"/>
      <c r="Y309" s="16"/>
      <c r="AA309" s="86">
        <f t="shared" si="19"/>
        <v>0</v>
      </c>
      <c r="AB309" s="86">
        <f t="shared" si="20"/>
        <v>0</v>
      </c>
      <c r="AC309" s="86">
        <f t="shared" si="21"/>
        <v>0</v>
      </c>
      <c r="AI309" s="16"/>
      <c r="AJ309" s="16"/>
      <c r="AN309" s="34"/>
      <c r="AO309" s="16"/>
    </row>
    <row r="310" spans="2:41" x14ac:dyDescent="0.3">
      <c r="B310" s="16"/>
      <c r="C310" s="23"/>
      <c r="D310" s="23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R310" s="16"/>
      <c r="S310" s="16"/>
      <c r="T310" s="16"/>
      <c r="U310" s="16"/>
      <c r="V310" s="16"/>
      <c r="W310" s="16"/>
      <c r="X310" s="16"/>
      <c r="Y310" s="16"/>
      <c r="AA310" s="86">
        <f t="shared" si="19"/>
        <v>0</v>
      </c>
      <c r="AB310" s="86">
        <f t="shared" si="20"/>
        <v>0</v>
      </c>
      <c r="AC310" s="86">
        <f t="shared" si="21"/>
        <v>0</v>
      </c>
      <c r="AI310" s="16"/>
      <c r="AJ310" s="16"/>
      <c r="AN310" s="34"/>
      <c r="AO310" s="16"/>
    </row>
    <row r="311" spans="2:41" x14ac:dyDescent="0.3">
      <c r="B311" s="16"/>
      <c r="C311" s="23"/>
      <c r="D311" s="23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R311" s="16"/>
      <c r="S311" s="16"/>
      <c r="T311" s="16"/>
      <c r="U311" s="16"/>
      <c r="V311" s="16"/>
      <c r="W311" s="16"/>
      <c r="X311" s="16"/>
      <c r="Y311" s="16"/>
      <c r="AA311" s="86">
        <f t="shared" si="19"/>
        <v>0</v>
      </c>
      <c r="AB311" s="86">
        <f t="shared" si="20"/>
        <v>0</v>
      </c>
      <c r="AC311" s="86">
        <f t="shared" si="21"/>
        <v>0</v>
      </c>
      <c r="AI311" s="16"/>
      <c r="AJ311" s="16"/>
      <c r="AN311" s="34"/>
      <c r="AO311" s="16"/>
    </row>
    <row r="312" spans="2:41" x14ac:dyDescent="0.3">
      <c r="B312" s="16"/>
      <c r="C312" s="23"/>
      <c r="D312" s="23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R312" s="16"/>
      <c r="S312" s="16"/>
      <c r="T312" s="16"/>
      <c r="U312" s="16"/>
      <c r="V312" s="16"/>
      <c r="W312" s="16"/>
      <c r="X312" s="16"/>
      <c r="Y312" s="16"/>
      <c r="AA312" s="86">
        <f t="shared" si="19"/>
        <v>0</v>
      </c>
      <c r="AB312" s="86">
        <f t="shared" si="20"/>
        <v>0</v>
      </c>
      <c r="AC312" s="86">
        <f t="shared" si="21"/>
        <v>0</v>
      </c>
      <c r="AI312" s="16"/>
      <c r="AJ312" s="16"/>
      <c r="AN312" s="34"/>
      <c r="AO312" s="16"/>
    </row>
    <row r="313" spans="2:41" x14ac:dyDescent="0.3">
      <c r="B313" s="16"/>
      <c r="C313" s="23"/>
      <c r="D313" s="23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R313" s="16"/>
      <c r="S313" s="16"/>
      <c r="T313" s="16"/>
      <c r="U313" s="16"/>
      <c r="V313" s="16"/>
      <c r="W313" s="16"/>
      <c r="X313" s="16"/>
      <c r="Y313" s="16"/>
      <c r="AA313" s="86">
        <f t="shared" si="19"/>
        <v>0</v>
      </c>
      <c r="AB313" s="86">
        <f t="shared" si="20"/>
        <v>0</v>
      </c>
      <c r="AC313" s="86">
        <f t="shared" si="21"/>
        <v>0</v>
      </c>
      <c r="AI313" s="16"/>
      <c r="AJ313" s="16"/>
      <c r="AN313" s="34"/>
      <c r="AO313" s="16"/>
    </row>
    <row r="314" spans="2:41" x14ac:dyDescent="0.3">
      <c r="B314" s="16"/>
      <c r="C314" s="23"/>
      <c r="D314" s="23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R314" s="16"/>
      <c r="S314" s="16"/>
      <c r="T314" s="16"/>
      <c r="U314" s="16"/>
      <c r="V314" s="16"/>
      <c r="W314" s="16"/>
      <c r="X314" s="16"/>
      <c r="Y314" s="16"/>
      <c r="AA314" s="86">
        <f t="shared" si="19"/>
        <v>0</v>
      </c>
      <c r="AB314" s="86">
        <f t="shared" si="20"/>
        <v>0</v>
      </c>
      <c r="AC314" s="86">
        <f t="shared" si="21"/>
        <v>0</v>
      </c>
      <c r="AI314" s="16"/>
      <c r="AJ314" s="16"/>
      <c r="AN314" s="34"/>
      <c r="AO314" s="16"/>
    </row>
    <row r="315" spans="2:41" x14ac:dyDescent="0.3">
      <c r="B315" s="16"/>
      <c r="C315" s="23"/>
      <c r="D315" s="23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R315" s="16"/>
      <c r="S315" s="16"/>
      <c r="T315" s="16"/>
      <c r="U315" s="16"/>
      <c r="V315" s="16"/>
      <c r="W315" s="16"/>
      <c r="X315" s="16"/>
      <c r="Y315" s="16"/>
      <c r="AA315" s="86">
        <f t="shared" si="19"/>
        <v>0</v>
      </c>
      <c r="AB315" s="86">
        <f t="shared" si="20"/>
        <v>0</v>
      </c>
      <c r="AC315" s="86">
        <f t="shared" si="21"/>
        <v>0</v>
      </c>
      <c r="AI315" s="16"/>
      <c r="AJ315" s="16"/>
      <c r="AN315" s="34"/>
      <c r="AO315" s="16"/>
    </row>
    <row r="316" spans="2:41" x14ac:dyDescent="0.3">
      <c r="B316" s="16"/>
      <c r="C316" s="23"/>
      <c r="D316" s="23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R316" s="16"/>
      <c r="S316" s="16"/>
      <c r="T316" s="16"/>
      <c r="U316" s="16"/>
      <c r="V316" s="16"/>
      <c r="W316" s="16"/>
      <c r="X316" s="16"/>
      <c r="Y316" s="16"/>
      <c r="AA316" s="86">
        <f t="shared" si="19"/>
        <v>0</v>
      </c>
      <c r="AB316" s="86">
        <f t="shared" si="20"/>
        <v>0</v>
      </c>
      <c r="AC316" s="86">
        <f t="shared" si="21"/>
        <v>0</v>
      </c>
      <c r="AI316" s="16"/>
      <c r="AJ316" s="16"/>
      <c r="AN316" s="34"/>
      <c r="AO316" s="16"/>
    </row>
    <row r="317" spans="2:41" x14ac:dyDescent="0.3">
      <c r="B317" s="16"/>
      <c r="C317" s="23"/>
      <c r="D317" s="23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R317" s="16"/>
      <c r="S317" s="16"/>
      <c r="T317" s="16"/>
      <c r="U317" s="16"/>
      <c r="V317" s="16"/>
      <c r="W317" s="16"/>
      <c r="X317" s="16"/>
      <c r="Y317" s="16"/>
      <c r="AA317" s="86">
        <f t="shared" si="19"/>
        <v>0</v>
      </c>
      <c r="AB317" s="86">
        <f t="shared" si="20"/>
        <v>0</v>
      </c>
      <c r="AC317" s="86">
        <f t="shared" si="21"/>
        <v>0</v>
      </c>
      <c r="AI317" s="16"/>
      <c r="AJ317" s="16"/>
      <c r="AN317" s="34"/>
      <c r="AO317" s="16"/>
    </row>
    <row r="318" spans="2:41" x14ac:dyDescent="0.3">
      <c r="B318" s="16"/>
      <c r="C318" s="23"/>
      <c r="D318" s="23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R318" s="16"/>
      <c r="S318" s="16"/>
      <c r="T318" s="16"/>
      <c r="U318" s="16"/>
      <c r="V318" s="16"/>
      <c r="W318" s="16"/>
      <c r="X318" s="16"/>
      <c r="Y318" s="16"/>
      <c r="AA318" s="86">
        <f t="shared" si="19"/>
        <v>0</v>
      </c>
      <c r="AB318" s="86">
        <f t="shared" si="20"/>
        <v>0</v>
      </c>
      <c r="AC318" s="86">
        <f t="shared" si="21"/>
        <v>0</v>
      </c>
      <c r="AI318" s="16"/>
      <c r="AJ318" s="16"/>
      <c r="AN318" s="34"/>
      <c r="AO318" s="16"/>
    </row>
    <row r="319" spans="2:41" x14ac:dyDescent="0.3">
      <c r="B319" s="16"/>
      <c r="C319" s="23"/>
      <c r="D319" s="23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R319" s="16"/>
      <c r="S319" s="16"/>
      <c r="T319" s="16"/>
      <c r="U319" s="16"/>
      <c r="V319" s="16"/>
      <c r="W319" s="16"/>
      <c r="X319" s="16"/>
      <c r="Y319" s="16"/>
      <c r="AA319" s="86">
        <f t="shared" si="19"/>
        <v>0</v>
      </c>
      <c r="AB319" s="86">
        <f t="shared" si="20"/>
        <v>0</v>
      </c>
      <c r="AC319" s="86">
        <f t="shared" si="21"/>
        <v>0</v>
      </c>
      <c r="AI319" s="16"/>
      <c r="AJ319" s="16"/>
      <c r="AN319" s="34"/>
      <c r="AO319" s="16"/>
    </row>
    <row r="320" spans="2:41" x14ac:dyDescent="0.3">
      <c r="B320" s="16"/>
      <c r="C320" s="23"/>
      <c r="D320" s="23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R320" s="16"/>
      <c r="S320" s="16"/>
      <c r="T320" s="16"/>
      <c r="U320" s="16"/>
      <c r="V320" s="16"/>
      <c r="W320" s="16"/>
      <c r="X320" s="16"/>
      <c r="Y320" s="16"/>
      <c r="AA320" s="86">
        <f t="shared" si="19"/>
        <v>0</v>
      </c>
      <c r="AB320" s="86">
        <f t="shared" si="20"/>
        <v>0</v>
      </c>
      <c r="AC320" s="86">
        <f t="shared" si="21"/>
        <v>0</v>
      </c>
      <c r="AI320" s="16"/>
      <c r="AJ320" s="16"/>
      <c r="AN320" s="34"/>
      <c r="AO320" s="16"/>
    </row>
    <row r="321" spans="2:41" x14ac:dyDescent="0.3">
      <c r="B321" s="16"/>
      <c r="C321" s="23"/>
      <c r="D321" s="23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R321" s="16"/>
      <c r="S321" s="16"/>
      <c r="T321" s="16"/>
      <c r="U321" s="16"/>
      <c r="V321" s="16"/>
      <c r="W321" s="16"/>
      <c r="X321" s="16"/>
      <c r="Y321" s="16"/>
      <c r="AA321" s="86">
        <f t="shared" si="19"/>
        <v>0</v>
      </c>
      <c r="AB321" s="86">
        <f t="shared" si="20"/>
        <v>0</v>
      </c>
      <c r="AC321" s="86">
        <f t="shared" si="21"/>
        <v>0</v>
      </c>
      <c r="AI321" s="16"/>
      <c r="AJ321" s="16"/>
      <c r="AN321" s="34"/>
      <c r="AO321" s="16"/>
    </row>
    <row r="322" spans="2:41" x14ac:dyDescent="0.3">
      <c r="B322" s="16"/>
      <c r="C322" s="23"/>
      <c r="D322" s="23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R322" s="16"/>
      <c r="S322" s="16"/>
      <c r="T322" s="16"/>
      <c r="U322" s="16"/>
      <c r="V322" s="16"/>
      <c r="W322" s="16"/>
      <c r="X322" s="16"/>
      <c r="Y322" s="16"/>
      <c r="AA322" s="86">
        <f t="shared" si="19"/>
        <v>0</v>
      </c>
      <c r="AB322" s="86">
        <f t="shared" si="20"/>
        <v>0</v>
      </c>
      <c r="AC322" s="86">
        <f t="shared" si="21"/>
        <v>0</v>
      </c>
      <c r="AI322" s="16"/>
      <c r="AJ322" s="16"/>
      <c r="AN322" s="34"/>
      <c r="AO322" s="16"/>
    </row>
    <row r="323" spans="2:41" x14ac:dyDescent="0.3">
      <c r="B323" s="16"/>
      <c r="C323" s="23"/>
      <c r="D323" s="23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R323" s="16"/>
      <c r="S323" s="16"/>
      <c r="T323" s="16"/>
      <c r="U323" s="16"/>
      <c r="V323" s="16"/>
      <c r="W323" s="16"/>
      <c r="X323" s="16"/>
      <c r="Y323" s="16"/>
      <c r="AA323" s="86">
        <f t="shared" si="19"/>
        <v>0</v>
      </c>
      <c r="AB323" s="86">
        <f t="shared" si="20"/>
        <v>0</v>
      </c>
      <c r="AC323" s="86">
        <f t="shared" si="21"/>
        <v>0</v>
      </c>
      <c r="AI323" s="16"/>
      <c r="AJ323" s="16"/>
      <c r="AN323" s="34"/>
      <c r="AO323" s="16"/>
    </row>
    <row r="324" spans="2:41" x14ac:dyDescent="0.3">
      <c r="B324" s="16"/>
      <c r="C324" s="23"/>
      <c r="D324" s="23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R324" s="16"/>
      <c r="S324" s="16"/>
      <c r="T324" s="16"/>
      <c r="U324" s="16"/>
      <c r="V324" s="16"/>
      <c r="W324" s="16"/>
      <c r="X324" s="16"/>
      <c r="Y324" s="16"/>
      <c r="AA324" s="86">
        <f t="shared" si="19"/>
        <v>0</v>
      </c>
      <c r="AB324" s="86">
        <f t="shared" si="20"/>
        <v>0</v>
      </c>
      <c r="AC324" s="86">
        <f t="shared" si="21"/>
        <v>0</v>
      </c>
      <c r="AI324" s="16"/>
      <c r="AJ324" s="16"/>
      <c r="AN324" s="34"/>
      <c r="AO324" s="16"/>
    </row>
    <row r="325" spans="2:41" x14ac:dyDescent="0.3">
      <c r="B325" s="16"/>
      <c r="C325" s="23"/>
      <c r="D325" s="23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R325" s="16"/>
      <c r="S325" s="16"/>
      <c r="T325" s="16"/>
      <c r="U325" s="16"/>
      <c r="V325" s="16"/>
      <c r="W325" s="16"/>
      <c r="X325" s="16"/>
      <c r="Y325" s="16"/>
      <c r="AA325" s="86">
        <f t="shared" si="19"/>
        <v>0</v>
      </c>
      <c r="AB325" s="86">
        <f t="shared" si="20"/>
        <v>0</v>
      </c>
      <c r="AC325" s="86">
        <f t="shared" si="21"/>
        <v>0</v>
      </c>
      <c r="AI325" s="16"/>
      <c r="AJ325" s="16"/>
      <c r="AN325" s="34"/>
      <c r="AO325" s="16"/>
    </row>
    <row r="326" spans="2:41" x14ac:dyDescent="0.3">
      <c r="B326" s="16"/>
      <c r="C326" s="23"/>
      <c r="D326" s="23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R326" s="16"/>
      <c r="S326" s="16"/>
      <c r="T326" s="16"/>
      <c r="U326" s="16"/>
      <c r="V326" s="16"/>
      <c r="W326" s="16"/>
      <c r="X326" s="16"/>
      <c r="Y326" s="16"/>
      <c r="AA326" s="86">
        <f t="shared" si="19"/>
        <v>0</v>
      </c>
      <c r="AB326" s="86">
        <f t="shared" si="20"/>
        <v>0</v>
      </c>
      <c r="AC326" s="86">
        <f t="shared" si="21"/>
        <v>0</v>
      </c>
      <c r="AI326" s="16"/>
      <c r="AJ326" s="16"/>
      <c r="AN326" s="34"/>
      <c r="AO326" s="16"/>
    </row>
    <row r="327" spans="2:41" x14ac:dyDescent="0.3">
      <c r="B327" s="16"/>
      <c r="C327" s="23"/>
      <c r="D327" s="23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R327" s="16"/>
      <c r="S327" s="16"/>
      <c r="T327" s="16"/>
      <c r="U327" s="16"/>
      <c r="V327" s="16"/>
      <c r="W327" s="16"/>
      <c r="X327" s="16"/>
      <c r="Y327" s="16"/>
      <c r="AA327" s="86">
        <f t="shared" si="19"/>
        <v>0</v>
      </c>
      <c r="AB327" s="86">
        <f t="shared" si="20"/>
        <v>0</v>
      </c>
      <c r="AC327" s="86">
        <f t="shared" si="21"/>
        <v>0</v>
      </c>
      <c r="AI327" s="16"/>
      <c r="AJ327" s="16"/>
      <c r="AN327" s="34"/>
      <c r="AO327" s="16"/>
    </row>
    <row r="328" spans="2:41" x14ac:dyDescent="0.3">
      <c r="B328" s="16"/>
      <c r="C328" s="23"/>
      <c r="D328" s="23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R328" s="16"/>
      <c r="S328" s="16"/>
      <c r="T328" s="16"/>
      <c r="U328" s="16"/>
      <c r="V328" s="16"/>
      <c r="W328" s="16"/>
      <c r="X328" s="16"/>
      <c r="Y328" s="16"/>
      <c r="AA328" s="86">
        <f t="shared" si="19"/>
        <v>0</v>
      </c>
      <c r="AB328" s="86">
        <f t="shared" si="20"/>
        <v>0</v>
      </c>
      <c r="AC328" s="86">
        <f t="shared" si="21"/>
        <v>0</v>
      </c>
      <c r="AI328" s="16"/>
      <c r="AJ328" s="16"/>
      <c r="AN328" s="34"/>
      <c r="AO328" s="16"/>
    </row>
    <row r="329" spans="2:41" x14ac:dyDescent="0.3">
      <c r="B329" s="16"/>
      <c r="C329" s="23"/>
      <c r="D329" s="23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R329" s="16"/>
      <c r="S329" s="16"/>
      <c r="T329" s="16"/>
      <c r="U329" s="16"/>
      <c r="V329" s="16"/>
      <c r="W329" s="16"/>
      <c r="X329" s="16"/>
      <c r="Y329" s="16"/>
      <c r="AA329" s="86">
        <f t="shared" si="19"/>
        <v>0</v>
      </c>
      <c r="AB329" s="86">
        <f t="shared" si="20"/>
        <v>0</v>
      </c>
      <c r="AC329" s="86">
        <f t="shared" si="21"/>
        <v>0</v>
      </c>
      <c r="AI329" s="16"/>
      <c r="AJ329" s="16"/>
      <c r="AN329" s="34"/>
      <c r="AO329" s="16"/>
    </row>
    <row r="330" spans="2:41" x14ac:dyDescent="0.3">
      <c r="B330" s="16"/>
      <c r="C330" s="23"/>
      <c r="D330" s="23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R330" s="16"/>
      <c r="S330" s="16"/>
      <c r="T330" s="16"/>
      <c r="U330" s="16"/>
      <c r="V330" s="16"/>
      <c r="W330" s="16"/>
      <c r="X330" s="16"/>
      <c r="Y330" s="16"/>
      <c r="AA330" s="86">
        <f t="shared" si="19"/>
        <v>0</v>
      </c>
      <c r="AB330" s="86">
        <f t="shared" si="20"/>
        <v>0</v>
      </c>
      <c r="AC330" s="86">
        <f t="shared" si="21"/>
        <v>0</v>
      </c>
      <c r="AI330" s="16"/>
      <c r="AJ330" s="16"/>
      <c r="AN330" s="34"/>
      <c r="AO330" s="16"/>
    </row>
    <row r="331" spans="2:41" x14ac:dyDescent="0.3">
      <c r="B331" s="16"/>
      <c r="C331" s="23"/>
      <c r="D331" s="23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R331" s="16"/>
      <c r="S331" s="16"/>
      <c r="T331" s="16"/>
      <c r="U331" s="16"/>
      <c r="V331" s="16"/>
      <c r="W331" s="16"/>
      <c r="X331" s="16"/>
      <c r="Y331" s="16"/>
      <c r="AA331" s="86">
        <f t="shared" si="19"/>
        <v>0</v>
      </c>
      <c r="AB331" s="86">
        <f t="shared" si="20"/>
        <v>0</v>
      </c>
      <c r="AC331" s="86">
        <f t="shared" si="21"/>
        <v>0</v>
      </c>
      <c r="AI331" s="16"/>
      <c r="AJ331" s="16"/>
      <c r="AN331" s="34"/>
      <c r="AO331" s="16"/>
    </row>
    <row r="332" spans="2:41" x14ac:dyDescent="0.3">
      <c r="B332" s="16"/>
      <c r="C332" s="23"/>
      <c r="D332" s="23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R332" s="16"/>
      <c r="S332" s="16"/>
      <c r="T332" s="16"/>
      <c r="U332" s="16"/>
      <c r="V332" s="16"/>
      <c r="W332" s="16"/>
      <c r="X332" s="16"/>
      <c r="Y332" s="16"/>
      <c r="AA332" s="86">
        <f t="shared" si="19"/>
        <v>0</v>
      </c>
      <c r="AB332" s="86">
        <f t="shared" si="20"/>
        <v>0</v>
      </c>
      <c r="AC332" s="86">
        <f t="shared" si="21"/>
        <v>0</v>
      </c>
      <c r="AI332" s="16"/>
      <c r="AJ332" s="16"/>
      <c r="AN332" s="34"/>
      <c r="AO332" s="16"/>
    </row>
    <row r="333" spans="2:41" x14ac:dyDescent="0.3">
      <c r="B333" s="16"/>
      <c r="C333" s="23"/>
      <c r="D333" s="23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R333" s="16"/>
      <c r="S333" s="16"/>
      <c r="T333" s="16"/>
      <c r="U333" s="16"/>
      <c r="V333" s="16"/>
      <c r="W333" s="16"/>
      <c r="X333" s="16"/>
      <c r="Y333" s="16"/>
      <c r="AA333" s="86">
        <f t="shared" si="19"/>
        <v>0</v>
      </c>
      <c r="AB333" s="86">
        <f t="shared" si="20"/>
        <v>0</v>
      </c>
      <c r="AC333" s="86">
        <f t="shared" si="21"/>
        <v>0</v>
      </c>
      <c r="AI333" s="16"/>
      <c r="AJ333" s="16"/>
      <c r="AN333" s="34"/>
      <c r="AO333" s="16"/>
    </row>
    <row r="334" spans="2:41" x14ac:dyDescent="0.3">
      <c r="B334" s="16"/>
      <c r="C334" s="23"/>
      <c r="D334" s="23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R334" s="16"/>
      <c r="S334" s="16"/>
      <c r="T334" s="16"/>
      <c r="U334" s="16"/>
      <c r="V334" s="16"/>
      <c r="W334" s="16"/>
      <c r="X334" s="16"/>
      <c r="Y334" s="16"/>
      <c r="AA334" s="86">
        <f t="shared" ref="AA334:AA397" si="22">B334*D334</f>
        <v>0</v>
      </c>
      <c r="AB334" s="86">
        <f t="shared" ref="AB334:AB397" si="23">MIN(AA334,B334*ROUND($AB$13,0))</f>
        <v>0</v>
      </c>
      <c r="AC334" s="86">
        <f t="shared" ref="AC334:AC397" si="24">MIN(AA334,B334*ROUND($AC$13,0))</f>
        <v>0</v>
      </c>
      <c r="AI334" s="16"/>
      <c r="AJ334" s="16"/>
      <c r="AN334" s="34"/>
      <c r="AO334" s="16"/>
    </row>
    <row r="335" spans="2:41" x14ac:dyDescent="0.3">
      <c r="B335" s="16"/>
      <c r="C335" s="23"/>
      <c r="D335" s="23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R335" s="16"/>
      <c r="S335" s="16"/>
      <c r="T335" s="16"/>
      <c r="U335" s="16"/>
      <c r="V335" s="16"/>
      <c r="W335" s="16"/>
      <c r="X335" s="16"/>
      <c r="Y335" s="16"/>
      <c r="AA335" s="86">
        <f t="shared" si="22"/>
        <v>0</v>
      </c>
      <c r="AB335" s="86">
        <f t="shared" si="23"/>
        <v>0</v>
      </c>
      <c r="AC335" s="86">
        <f t="shared" si="24"/>
        <v>0</v>
      </c>
      <c r="AI335" s="16"/>
      <c r="AJ335" s="16"/>
      <c r="AN335" s="34"/>
      <c r="AO335" s="16"/>
    </row>
    <row r="336" spans="2:41" x14ac:dyDescent="0.3">
      <c r="B336" s="16"/>
      <c r="C336" s="23"/>
      <c r="D336" s="23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R336" s="16"/>
      <c r="S336" s="16"/>
      <c r="T336" s="16"/>
      <c r="U336" s="16"/>
      <c r="V336" s="16"/>
      <c r="W336" s="16"/>
      <c r="X336" s="16"/>
      <c r="Y336" s="16"/>
      <c r="AA336" s="86">
        <f t="shared" si="22"/>
        <v>0</v>
      </c>
      <c r="AB336" s="86">
        <f t="shared" si="23"/>
        <v>0</v>
      </c>
      <c r="AC336" s="86">
        <f t="shared" si="24"/>
        <v>0</v>
      </c>
      <c r="AI336" s="16"/>
      <c r="AJ336" s="16"/>
      <c r="AN336" s="34"/>
      <c r="AO336" s="16"/>
    </row>
    <row r="337" spans="2:41" x14ac:dyDescent="0.3">
      <c r="B337" s="16"/>
      <c r="C337" s="23"/>
      <c r="D337" s="23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R337" s="16"/>
      <c r="S337" s="16"/>
      <c r="T337" s="16"/>
      <c r="U337" s="16"/>
      <c r="V337" s="16"/>
      <c r="W337" s="16"/>
      <c r="X337" s="16"/>
      <c r="Y337" s="16"/>
      <c r="AA337" s="86">
        <f t="shared" si="22"/>
        <v>0</v>
      </c>
      <c r="AB337" s="86">
        <f t="shared" si="23"/>
        <v>0</v>
      </c>
      <c r="AC337" s="86">
        <f t="shared" si="24"/>
        <v>0</v>
      </c>
      <c r="AI337" s="16"/>
      <c r="AJ337" s="16"/>
      <c r="AN337" s="34"/>
      <c r="AO337" s="16"/>
    </row>
    <row r="338" spans="2:41" x14ac:dyDescent="0.3">
      <c r="B338" s="16"/>
      <c r="C338" s="23"/>
      <c r="D338" s="23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R338" s="16"/>
      <c r="S338" s="16"/>
      <c r="T338" s="16"/>
      <c r="U338" s="16"/>
      <c r="V338" s="16"/>
      <c r="W338" s="16"/>
      <c r="X338" s="16"/>
      <c r="Y338" s="16"/>
      <c r="AA338" s="86">
        <f t="shared" si="22"/>
        <v>0</v>
      </c>
      <c r="AB338" s="86">
        <f t="shared" si="23"/>
        <v>0</v>
      </c>
      <c r="AC338" s="86">
        <f t="shared" si="24"/>
        <v>0</v>
      </c>
      <c r="AI338" s="16"/>
      <c r="AJ338" s="16"/>
      <c r="AN338" s="34"/>
      <c r="AO338" s="16"/>
    </row>
    <row r="339" spans="2:41" x14ac:dyDescent="0.3">
      <c r="B339" s="16"/>
      <c r="C339" s="23"/>
      <c r="D339" s="23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R339" s="16"/>
      <c r="S339" s="16"/>
      <c r="T339" s="16"/>
      <c r="U339" s="16"/>
      <c r="V339" s="16"/>
      <c r="W339" s="16"/>
      <c r="X339" s="16"/>
      <c r="Y339" s="16"/>
      <c r="AA339" s="86">
        <f t="shared" si="22"/>
        <v>0</v>
      </c>
      <c r="AB339" s="86">
        <f t="shared" si="23"/>
        <v>0</v>
      </c>
      <c r="AC339" s="86">
        <f t="shared" si="24"/>
        <v>0</v>
      </c>
      <c r="AI339" s="16"/>
      <c r="AJ339" s="16"/>
      <c r="AN339" s="34"/>
      <c r="AO339" s="16"/>
    </row>
    <row r="340" spans="2:41" x14ac:dyDescent="0.3">
      <c r="B340" s="16"/>
      <c r="C340" s="23"/>
      <c r="D340" s="23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R340" s="16"/>
      <c r="S340" s="16"/>
      <c r="T340" s="16"/>
      <c r="U340" s="16"/>
      <c r="V340" s="16"/>
      <c r="W340" s="16"/>
      <c r="X340" s="16"/>
      <c r="Y340" s="16"/>
      <c r="AA340" s="86">
        <f t="shared" si="22"/>
        <v>0</v>
      </c>
      <c r="AB340" s="86">
        <f t="shared" si="23"/>
        <v>0</v>
      </c>
      <c r="AC340" s="86">
        <f t="shared" si="24"/>
        <v>0</v>
      </c>
      <c r="AI340" s="16"/>
      <c r="AJ340" s="16"/>
      <c r="AN340" s="34"/>
      <c r="AO340" s="16"/>
    </row>
    <row r="341" spans="2:41" x14ac:dyDescent="0.3">
      <c r="B341" s="16"/>
      <c r="C341" s="23"/>
      <c r="D341" s="23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R341" s="16"/>
      <c r="S341" s="16"/>
      <c r="T341" s="16"/>
      <c r="U341" s="16"/>
      <c r="V341" s="16"/>
      <c r="W341" s="16"/>
      <c r="X341" s="16"/>
      <c r="Y341" s="16"/>
      <c r="AA341" s="86">
        <f t="shared" si="22"/>
        <v>0</v>
      </c>
      <c r="AB341" s="86">
        <f t="shared" si="23"/>
        <v>0</v>
      </c>
      <c r="AC341" s="86">
        <f t="shared" si="24"/>
        <v>0</v>
      </c>
      <c r="AI341" s="16"/>
      <c r="AJ341" s="16"/>
      <c r="AN341" s="34"/>
      <c r="AO341" s="16"/>
    </row>
    <row r="342" spans="2:41" x14ac:dyDescent="0.3">
      <c r="B342" s="16"/>
      <c r="C342" s="23"/>
      <c r="D342" s="23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R342" s="16"/>
      <c r="S342" s="16"/>
      <c r="T342" s="16"/>
      <c r="U342" s="16"/>
      <c r="V342" s="16"/>
      <c r="W342" s="16"/>
      <c r="X342" s="16"/>
      <c r="Y342" s="16"/>
      <c r="AA342" s="86">
        <f t="shared" si="22"/>
        <v>0</v>
      </c>
      <c r="AB342" s="86">
        <f t="shared" si="23"/>
        <v>0</v>
      </c>
      <c r="AC342" s="86">
        <f t="shared" si="24"/>
        <v>0</v>
      </c>
      <c r="AI342" s="16"/>
      <c r="AJ342" s="16"/>
      <c r="AN342" s="34"/>
      <c r="AO342" s="16"/>
    </row>
    <row r="343" spans="2:41" x14ac:dyDescent="0.3">
      <c r="B343" s="16"/>
      <c r="C343" s="23"/>
      <c r="D343" s="23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R343" s="16"/>
      <c r="S343" s="16"/>
      <c r="T343" s="16"/>
      <c r="U343" s="16"/>
      <c r="V343" s="16"/>
      <c r="W343" s="16"/>
      <c r="X343" s="16"/>
      <c r="Y343" s="16"/>
      <c r="AA343" s="86">
        <f t="shared" si="22"/>
        <v>0</v>
      </c>
      <c r="AB343" s="86">
        <f t="shared" si="23"/>
        <v>0</v>
      </c>
      <c r="AC343" s="86">
        <f t="shared" si="24"/>
        <v>0</v>
      </c>
      <c r="AI343" s="16"/>
      <c r="AJ343" s="16"/>
      <c r="AN343" s="34"/>
      <c r="AO343" s="16"/>
    </row>
    <row r="344" spans="2:41" x14ac:dyDescent="0.3">
      <c r="B344" s="16"/>
      <c r="C344" s="23"/>
      <c r="D344" s="23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R344" s="16"/>
      <c r="S344" s="16"/>
      <c r="T344" s="16"/>
      <c r="U344" s="16"/>
      <c r="V344" s="16"/>
      <c r="W344" s="16"/>
      <c r="X344" s="16"/>
      <c r="Y344" s="16"/>
      <c r="AA344" s="86">
        <f t="shared" si="22"/>
        <v>0</v>
      </c>
      <c r="AB344" s="86">
        <f t="shared" si="23"/>
        <v>0</v>
      </c>
      <c r="AC344" s="86">
        <f t="shared" si="24"/>
        <v>0</v>
      </c>
      <c r="AI344" s="16"/>
      <c r="AJ344" s="16"/>
      <c r="AN344" s="34"/>
      <c r="AO344" s="16"/>
    </row>
    <row r="345" spans="2:41" x14ac:dyDescent="0.3">
      <c r="B345" s="16"/>
      <c r="C345" s="23"/>
      <c r="D345" s="23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R345" s="16"/>
      <c r="S345" s="16"/>
      <c r="T345" s="16"/>
      <c r="U345" s="16"/>
      <c r="V345" s="16"/>
      <c r="W345" s="16"/>
      <c r="X345" s="16"/>
      <c r="Y345" s="16"/>
      <c r="AA345" s="86">
        <f t="shared" si="22"/>
        <v>0</v>
      </c>
      <c r="AB345" s="86">
        <f t="shared" si="23"/>
        <v>0</v>
      </c>
      <c r="AC345" s="86">
        <f t="shared" si="24"/>
        <v>0</v>
      </c>
      <c r="AI345" s="16"/>
      <c r="AJ345" s="16"/>
      <c r="AN345" s="34"/>
      <c r="AO345" s="16"/>
    </row>
    <row r="346" spans="2:41" x14ac:dyDescent="0.3">
      <c r="B346" s="16"/>
      <c r="C346" s="23"/>
      <c r="D346" s="23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R346" s="16"/>
      <c r="S346" s="16"/>
      <c r="T346" s="16"/>
      <c r="U346" s="16"/>
      <c r="V346" s="16"/>
      <c r="W346" s="16"/>
      <c r="X346" s="16"/>
      <c r="Y346" s="16"/>
      <c r="AA346" s="86">
        <f t="shared" si="22"/>
        <v>0</v>
      </c>
      <c r="AB346" s="86">
        <f t="shared" si="23"/>
        <v>0</v>
      </c>
      <c r="AC346" s="86">
        <f t="shared" si="24"/>
        <v>0</v>
      </c>
      <c r="AI346" s="16"/>
      <c r="AJ346" s="16"/>
      <c r="AN346" s="34"/>
      <c r="AO346" s="16"/>
    </row>
    <row r="347" spans="2:41" x14ac:dyDescent="0.3">
      <c r="B347" s="16"/>
      <c r="C347" s="23"/>
      <c r="D347" s="23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R347" s="16"/>
      <c r="S347" s="16"/>
      <c r="T347" s="16"/>
      <c r="U347" s="16"/>
      <c r="V347" s="16"/>
      <c r="W347" s="16"/>
      <c r="X347" s="16"/>
      <c r="Y347" s="16"/>
      <c r="AA347" s="86">
        <f t="shared" si="22"/>
        <v>0</v>
      </c>
      <c r="AB347" s="86">
        <f t="shared" si="23"/>
        <v>0</v>
      </c>
      <c r="AC347" s="86">
        <f t="shared" si="24"/>
        <v>0</v>
      </c>
      <c r="AI347" s="16"/>
      <c r="AJ347" s="16"/>
      <c r="AN347" s="34"/>
      <c r="AO347" s="16"/>
    </row>
    <row r="348" spans="2:41" x14ac:dyDescent="0.3">
      <c r="B348" s="16"/>
      <c r="C348" s="23"/>
      <c r="D348" s="23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R348" s="16"/>
      <c r="S348" s="16"/>
      <c r="T348" s="16"/>
      <c r="U348" s="16"/>
      <c r="V348" s="16"/>
      <c r="W348" s="16"/>
      <c r="X348" s="16"/>
      <c r="Y348" s="16"/>
      <c r="AA348" s="86">
        <f t="shared" si="22"/>
        <v>0</v>
      </c>
      <c r="AB348" s="86">
        <f t="shared" si="23"/>
        <v>0</v>
      </c>
      <c r="AC348" s="86">
        <f t="shared" si="24"/>
        <v>0</v>
      </c>
      <c r="AI348" s="16"/>
      <c r="AJ348" s="16"/>
      <c r="AN348" s="34"/>
      <c r="AO348" s="16"/>
    </row>
    <row r="349" spans="2:41" x14ac:dyDescent="0.3">
      <c r="B349" s="16"/>
      <c r="C349" s="23"/>
      <c r="D349" s="23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R349" s="16"/>
      <c r="S349" s="16"/>
      <c r="T349" s="16"/>
      <c r="U349" s="16"/>
      <c r="V349" s="16"/>
      <c r="W349" s="16"/>
      <c r="X349" s="16"/>
      <c r="Y349" s="16"/>
      <c r="AA349" s="86">
        <f t="shared" si="22"/>
        <v>0</v>
      </c>
      <c r="AB349" s="86">
        <f t="shared" si="23"/>
        <v>0</v>
      </c>
      <c r="AC349" s="86">
        <f t="shared" si="24"/>
        <v>0</v>
      </c>
      <c r="AI349" s="16"/>
      <c r="AJ349" s="16"/>
      <c r="AN349" s="34"/>
      <c r="AO349" s="16"/>
    </row>
    <row r="350" spans="2:41" x14ac:dyDescent="0.3">
      <c r="B350" s="16"/>
      <c r="C350" s="23"/>
      <c r="D350" s="23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R350" s="16"/>
      <c r="S350" s="16"/>
      <c r="T350" s="16"/>
      <c r="U350" s="16"/>
      <c r="V350" s="16"/>
      <c r="W350" s="16"/>
      <c r="X350" s="16"/>
      <c r="Y350" s="16"/>
      <c r="AA350" s="86">
        <f t="shared" si="22"/>
        <v>0</v>
      </c>
      <c r="AB350" s="86">
        <f t="shared" si="23"/>
        <v>0</v>
      </c>
      <c r="AC350" s="86">
        <f t="shared" si="24"/>
        <v>0</v>
      </c>
      <c r="AI350" s="16"/>
      <c r="AJ350" s="16"/>
      <c r="AN350" s="34"/>
      <c r="AO350" s="16"/>
    </row>
    <row r="351" spans="2:41" x14ac:dyDescent="0.3">
      <c r="B351" s="16"/>
      <c r="C351" s="23"/>
      <c r="D351" s="23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R351" s="16"/>
      <c r="S351" s="16"/>
      <c r="T351" s="16"/>
      <c r="U351" s="16"/>
      <c r="V351" s="16"/>
      <c r="W351" s="16"/>
      <c r="X351" s="16"/>
      <c r="Y351" s="16"/>
      <c r="AA351" s="86">
        <f t="shared" si="22"/>
        <v>0</v>
      </c>
      <c r="AB351" s="86">
        <f t="shared" si="23"/>
        <v>0</v>
      </c>
      <c r="AC351" s="86">
        <f t="shared" si="24"/>
        <v>0</v>
      </c>
      <c r="AI351" s="16"/>
      <c r="AJ351" s="16"/>
      <c r="AN351" s="34"/>
      <c r="AO351" s="16"/>
    </row>
    <row r="352" spans="2:41" x14ac:dyDescent="0.3">
      <c r="B352" s="16"/>
      <c r="C352" s="23"/>
      <c r="D352" s="23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R352" s="16"/>
      <c r="S352" s="16"/>
      <c r="T352" s="16"/>
      <c r="U352" s="16"/>
      <c r="V352" s="16"/>
      <c r="W352" s="16"/>
      <c r="X352" s="16"/>
      <c r="Y352" s="16"/>
      <c r="AA352" s="86">
        <f t="shared" si="22"/>
        <v>0</v>
      </c>
      <c r="AB352" s="86">
        <f t="shared" si="23"/>
        <v>0</v>
      </c>
      <c r="AC352" s="86">
        <f t="shared" si="24"/>
        <v>0</v>
      </c>
      <c r="AI352" s="16"/>
      <c r="AJ352" s="16"/>
      <c r="AN352" s="34"/>
      <c r="AO352" s="16"/>
    </row>
    <row r="353" spans="2:41" x14ac:dyDescent="0.3">
      <c r="B353" s="16"/>
      <c r="C353" s="23"/>
      <c r="D353" s="23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R353" s="16"/>
      <c r="S353" s="16"/>
      <c r="T353" s="16"/>
      <c r="U353" s="16"/>
      <c r="V353" s="16"/>
      <c r="W353" s="16"/>
      <c r="X353" s="16"/>
      <c r="Y353" s="16"/>
      <c r="AA353" s="86">
        <f t="shared" si="22"/>
        <v>0</v>
      </c>
      <c r="AB353" s="86">
        <f t="shared" si="23"/>
        <v>0</v>
      </c>
      <c r="AC353" s="86">
        <f t="shared" si="24"/>
        <v>0</v>
      </c>
      <c r="AI353" s="16"/>
      <c r="AJ353" s="16"/>
      <c r="AN353" s="34"/>
      <c r="AO353" s="16"/>
    </row>
    <row r="354" spans="2:41" x14ac:dyDescent="0.3">
      <c r="B354" s="16"/>
      <c r="C354" s="23"/>
      <c r="D354" s="23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R354" s="16"/>
      <c r="S354" s="16"/>
      <c r="T354" s="16"/>
      <c r="U354" s="16"/>
      <c r="V354" s="16"/>
      <c r="W354" s="16"/>
      <c r="X354" s="16"/>
      <c r="Y354" s="16"/>
      <c r="AA354" s="86">
        <f t="shared" si="22"/>
        <v>0</v>
      </c>
      <c r="AB354" s="86">
        <f t="shared" si="23"/>
        <v>0</v>
      </c>
      <c r="AC354" s="86">
        <f t="shared" si="24"/>
        <v>0</v>
      </c>
      <c r="AI354" s="16"/>
      <c r="AJ354" s="16"/>
      <c r="AN354" s="34"/>
      <c r="AO354" s="16"/>
    </row>
    <row r="355" spans="2:41" x14ac:dyDescent="0.3">
      <c r="B355" s="16"/>
      <c r="C355" s="23"/>
      <c r="D355" s="23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R355" s="16"/>
      <c r="S355" s="16"/>
      <c r="T355" s="16"/>
      <c r="U355" s="16"/>
      <c r="V355" s="16"/>
      <c r="W355" s="16"/>
      <c r="X355" s="16"/>
      <c r="Y355" s="16"/>
      <c r="AA355" s="86">
        <f t="shared" si="22"/>
        <v>0</v>
      </c>
      <c r="AB355" s="86">
        <f t="shared" si="23"/>
        <v>0</v>
      </c>
      <c r="AC355" s="86">
        <f t="shared" si="24"/>
        <v>0</v>
      </c>
      <c r="AI355" s="16"/>
      <c r="AJ355" s="16"/>
      <c r="AN355" s="34"/>
      <c r="AO355" s="16"/>
    </row>
    <row r="356" spans="2:41" x14ac:dyDescent="0.3">
      <c r="B356" s="16"/>
      <c r="C356" s="23"/>
      <c r="D356" s="23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R356" s="16"/>
      <c r="S356" s="16"/>
      <c r="T356" s="16"/>
      <c r="U356" s="16"/>
      <c r="V356" s="16"/>
      <c r="W356" s="16"/>
      <c r="X356" s="16"/>
      <c r="Y356" s="16"/>
      <c r="AA356" s="86">
        <f t="shared" si="22"/>
        <v>0</v>
      </c>
      <c r="AB356" s="86">
        <f t="shared" si="23"/>
        <v>0</v>
      </c>
      <c r="AC356" s="86">
        <f t="shared" si="24"/>
        <v>0</v>
      </c>
      <c r="AI356" s="16"/>
      <c r="AJ356" s="16"/>
      <c r="AN356" s="34"/>
      <c r="AO356" s="16"/>
    </row>
    <row r="357" spans="2:41" x14ac:dyDescent="0.3">
      <c r="B357" s="16"/>
      <c r="C357" s="23"/>
      <c r="D357" s="23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R357" s="16"/>
      <c r="S357" s="16"/>
      <c r="T357" s="16"/>
      <c r="U357" s="16"/>
      <c r="V357" s="16"/>
      <c r="W357" s="16"/>
      <c r="X357" s="16"/>
      <c r="Y357" s="16"/>
      <c r="AA357" s="86">
        <f t="shared" si="22"/>
        <v>0</v>
      </c>
      <c r="AB357" s="86">
        <f t="shared" si="23"/>
        <v>0</v>
      </c>
      <c r="AC357" s="86">
        <f t="shared" si="24"/>
        <v>0</v>
      </c>
      <c r="AI357" s="16"/>
      <c r="AJ357" s="16"/>
      <c r="AN357" s="34"/>
      <c r="AO357" s="16"/>
    </row>
    <row r="358" spans="2:41" x14ac:dyDescent="0.3">
      <c r="B358" s="16"/>
      <c r="C358" s="23"/>
      <c r="D358" s="23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R358" s="16"/>
      <c r="S358" s="16"/>
      <c r="T358" s="16"/>
      <c r="U358" s="16"/>
      <c r="V358" s="16"/>
      <c r="W358" s="16"/>
      <c r="X358" s="16"/>
      <c r="Y358" s="16"/>
      <c r="AA358" s="86">
        <f t="shared" si="22"/>
        <v>0</v>
      </c>
      <c r="AB358" s="86">
        <f t="shared" si="23"/>
        <v>0</v>
      </c>
      <c r="AC358" s="86">
        <f t="shared" si="24"/>
        <v>0</v>
      </c>
      <c r="AI358" s="16"/>
      <c r="AJ358" s="16"/>
      <c r="AN358" s="34"/>
      <c r="AO358" s="16"/>
    </row>
    <row r="359" spans="2:41" x14ac:dyDescent="0.3">
      <c r="B359" s="16"/>
      <c r="C359" s="23"/>
      <c r="D359" s="23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R359" s="16"/>
      <c r="S359" s="16"/>
      <c r="T359" s="16"/>
      <c r="U359" s="16"/>
      <c r="V359" s="16"/>
      <c r="W359" s="16"/>
      <c r="X359" s="16"/>
      <c r="Y359" s="16"/>
      <c r="AA359" s="86">
        <f t="shared" si="22"/>
        <v>0</v>
      </c>
      <c r="AB359" s="86">
        <f t="shared" si="23"/>
        <v>0</v>
      </c>
      <c r="AC359" s="86">
        <f t="shared" si="24"/>
        <v>0</v>
      </c>
      <c r="AI359" s="16"/>
      <c r="AJ359" s="16"/>
      <c r="AN359" s="34"/>
      <c r="AO359" s="16"/>
    </row>
    <row r="360" spans="2:41" x14ac:dyDescent="0.3">
      <c r="B360" s="16"/>
      <c r="C360" s="23"/>
      <c r="D360" s="23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R360" s="16"/>
      <c r="S360" s="16"/>
      <c r="T360" s="16"/>
      <c r="U360" s="16"/>
      <c r="V360" s="16"/>
      <c r="W360" s="16"/>
      <c r="X360" s="16"/>
      <c r="Y360" s="16"/>
      <c r="AA360" s="86">
        <f t="shared" si="22"/>
        <v>0</v>
      </c>
      <c r="AB360" s="86">
        <f t="shared" si="23"/>
        <v>0</v>
      </c>
      <c r="AC360" s="86">
        <f t="shared" si="24"/>
        <v>0</v>
      </c>
      <c r="AI360" s="16"/>
      <c r="AJ360" s="16"/>
      <c r="AN360" s="34"/>
      <c r="AO360" s="16"/>
    </row>
    <row r="361" spans="2:41" x14ac:dyDescent="0.3">
      <c r="B361" s="16"/>
      <c r="C361" s="23"/>
      <c r="D361" s="23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R361" s="16"/>
      <c r="S361" s="16"/>
      <c r="T361" s="16"/>
      <c r="U361" s="16"/>
      <c r="V361" s="16"/>
      <c r="W361" s="16"/>
      <c r="X361" s="16"/>
      <c r="Y361" s="16"/>
      <c r="AA361" s="86">
        <f t="shared" si="22"/>
        <v>0</v>
      </c>
      <c r="AB361" s="86">
        <f t="shared" si="23"/>
        <v>0</v>
      </c>
      <c r="AC361" s="86">
        <f t="shared" si="24"/>
        <v>0</v>
      </c>
      <c r="AI361" s="16"/>
      <c r="AJ361" s="16"/>
      <c r="AN361" s="34"/>
      <c r="AO361" s="16"/>
    </row>
    <row r="362" spans="2:41" x14ac:dyDescent="0.3">
      <c r="B362" s="16"/>
      <c r="C362" s="23"/>
      <c r="D362" s="23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R362" s="16"/>
      <c r="S362" s="16"/>
      <c r="T362" s="16"/>
      <c r="U362" s="16"/>
      <c r="V362" s="16"/>
      <c r="W362" s="16"/>
      <c r="X362" s="16"/>
      <c r="Y362" s="16"/>
      <c r="AA362" s="86">
        <f t="shared" si="22"/>
        <v>0</v>
      </c>
      <c r="AB362" s="86">
        <f t="shared" si="23"/>
        <v>0</v>
      </c>
      <c r="AC362" s="86">
        <f t="shared" si="24"/>
        <v>0</v>
      </c>
      <c r="AI362" s="16"/>
      <c r="AJ362" s="16"/>
      <c r="AN362" s="34"/>
      <c r="AO362" s="16"/>
    </row>
    <row r="363" spans="2:41" x14ac:dyDescent="0.3">
      <c r="B363" s="16"/>
      <c r="C363" s="23"/>
      <c r="D363" s="23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R363" s="16"/>
      <c r="S363" s="16"/>
      <c r="T363" s="16"/>
      <c r="U363" s="16"/>
      <c r="V363" s="16"/>
      <c r="W363" s="16"/>
      <c r="X363" s="16"/>
      <c r="Y363" s="16"/>
      <c r="AA363" s="86">
        <f t="shared" si="22"/>
        <v>0</v>
      </c>
      <c r="AB363" s="86">
        <f t="shared" si="23"/>
        <v>0</v>
      </c>
      <c r="AC363" s="86">
        <f t="shared" si="24"/>
        <v>0</v>
      </c>
      <c r="AI363" s="16"/>
      <c r="AJ363" s="16"/>
      <c r="AN363" s="34"/>
      <c r="AO363" s="16"/>
    </row>
    <row r="364" spans="2:41" x14ac:dyDescent="0.3">
      <c r="B364" s="16"/>
      <c r="C364" s="23"/>
      <c r="D364" s="23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R364" s="16"/>
      <c r="S364" s="16"/>
      <c r="T364" s="16"/>
      <c r="U364" s="16"/>
      <c r="V364" s="16"/>
      <c r="W364" s="16"/>
      <c r="X364" s="16"/>
      <c r="Y364" s="16"/>
      <c r="AA364" s="86">
        <f t="shared" si="22"/>
        <v>0</v>
      </c>
      <c r="AB364" s="86">
        <f t="shared" si="23"/>
        <v>0</v>
      </c>
      <c r="AC364" s="86">
        <f t="shared" si="24"/>
        <v>0</v>
      </c>
      <c r="AI364" s="16"/>
      <c r="AJ364" s="16"/>
      <c r="AN364" s="34"/>
      <c r="AO364" s="16"/>
    </row>
    <row r="365" spans="2:41" x14ac:dyDescent="0.3">
      <c r="B365" s="16"/>
      <c r="C365" s="23"/>
      <c r="D365" s="23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R365" s="16"/>
      <c r="S365" s="16"/>
      <c r="T365" s="16"/>
      <c r="U365" s="16"/>
      <c r="V365" s="16"/>
      <c r="W365" s="16"/>
      <c r="X365" s="16"/>
      <c r="Y365" s="16"/>
      <c r="AA365" s="86">
        <f t="shared" si="22"/>
        <v>0</v>
      </c>
      <c r="AB365" s="86">
        <f t="shared" si="23"/>
        <v>0</v>
      </c>
      <c r="AC365" s="86">
        <f t="shared" si="24"/>
        <v>0</v>
      </c>
      <c r="AI365" s="16"/>
      <c r="AJ365" s="16"/>
      <c r="AN365" s="34"/>
      <c r="AO365" s="16"/>
    </row>
    <row r="366" spans="2:41" x14ac:dyDescent="0.3">
      <c r="B366" s="16"/>
      <c r="C366" s="23"/>
      <c r="D366" s="23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R366" s="16"/>
      <c r="S366" s="16"/>
      <c r="T366" s="16"/>
      <c r="U366" s="16"/>
      <c r="V366" s="16"/>
      <c r="W366" s="16"/>
      <c r="X366" s="16"/>
      <c r="Y366" s="16"/>
      <c r="AA366" s="86">
        <f t="shared" si="22"/>
        <v>0</v>
      </c>
      <c r="AB366" s="86">
        <f t="shared" si="23"/>
        <v>0</v>
      </c>
      <c r="AC366" s="86">
        <f t="shared" si="24"/>
        <v>0</v>
      </c>
      <c r="AI366" s="16"/>
      <c r="AJ366" s="16"/>
      <c r="AN366" s="34"/>
      <c r="AO366" s="16"/>
    </row>
    <row r="367" spans="2:41" x14ac:dyDescent="0.3">
      <c r="B367" s="16"/>
      <c r="C367" s="23"/>
      <c r="D367" s="23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R367" s="16"/>
      <c r="S367" s="16"/>
      <c r="T367" s="16"/>
      <c r="U367" s="16"/>
      <c r="V367" s="16"/>
      <c r="W367" s="16"/>
      <c r="X367" s="16"/>
      <c r="Y367" s="16"/>
      <c r="AA367" s="86">
        <f t="shared" si="22"/>
        <v>0</v>
      </c>
      <c r="AB367" s="86">
        <f t="shared" si="23"/>
        <v>0</v>
      </c>
      <c r="AC367" s="86">
        <f t="shared" si="24"/>
        <v>0</v>
      </c>
      <c r="AI367" s="16"/>
      <c r="AJ367" s="16"/>
      <c r="AN367" s="34"/>
      <c r="AO367" s="16"/>
    </row>
    <row r="368" spans="2:41" x14ac:dyDescent="0.3">
      <c r="B368" s="16"/>
      <c r="C368" s="23"/>
      <c r="D368" s="23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R368" s="16"/>
      <c r="S368" s="16"/>
      <c r="T368" s="16"/>
      <c r="U368" s="16"/>
      <c r="V368" s="16"/>
      <c r="W368" s="16"/>
      <c r="X368" s="16"/>
      <c r="Y368" s="16"/>
      <c r="AA368" s="86">
        <f t="shared" si="22"/>
        <v>0</v>
      </c>
      <c r="AB368" s="86">
        <f t="shared" si="23"/>
        <v>0</v>
      </c>
      <c r="AC368" s="86">
        <f t="shared" si="24"/>
        <v>0</v>
      </c>
      <c r="AI368" s="16"/>
      <c r="AJ368" s="16"/>
      <c r="AN368" s="34"/>
      <c r="AO368" s="16"/>
    </row>
    <row r="369" spans="2:41" x14ac:dyDescent="0.3">
      <c r="B369" s="16"/>
      <c r="C369" s="23"/>
      <c r="D369" s="23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R369" s="16"/>
      <c r="S369" s="16"/>
      <c r="T369" s="16"/>
      <c r="U369" s="16"/>
      <c r="V369" s="16"/>
      <c r="W369" s="16"/>
      <c r="X369" s="16"/>
      <c r="Y369" s="16"/>
      <c r="AA369" s="86">
        <f t="shared" si="22"/>
        <v>0</v>
      </c>
      <c r="AB369" s="86">
        <f t="shared" si="23"/>
        <v>0</v>
      </c>
      <c r="AC369" s="86">
        <f t="shared" si="24"/>
        <v>0</v>
      </c>
      <c r="AI369" s="16"/>
      <c r="AJ369" s="16"/>
      <c r="AN369" s="34"/>
      <c r="AO369" s="16"/>
    </row>
    <row r="370" spans="2:41" x14ac:dyDescent="0.3">
      <c r="B370" s="16"/>
      <c r="C370" s="23"/>
      <c r="D370" s="23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R370" s="16"/>
      <c r="S370" s="16"/>
      <c r="T370" s="16"/>
      <c r="U370" s="16"/>
      <c r="V370" s="16"/>
      <c r="W370" s="16"/>
      <c r="X370" s="16"/>
      <c r="Y370" s="16"/>
      <c r="AA370" s="86">
        <f t="shared" si="22"/>
        <v>0</v>
      </c>
      <c r="AB370" s="86">
        <f t="shared" si="23"/>
        <v>0</v>
      </c>
      <c r="AC370" s="86">
        <f t="shared" si="24"/>
        <v>0</v>
      </c>
      <c r="AI370" s="16"/>
      <c r="AJ370" s="16"/>
      <c r="AN370" s="34"/>
      <c r="AO370" s="16"/>
    </row>
    <row r="371" spans="2:41" x14ac:dyDescent="0.3">
      <c r="B371" s="16"/>
      <c r="C371" s="23"/>
      <c r="D371" s="23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R371" s="16"/>
      <c r="S371" s="16"/>
      <c r="T371" s="16"/>
      <c r="U371" s="16"/>
      <c r="V371" s="16"/>
      <c r="W371" s="16"/>
      <c r="X371" s="16"/>
      <c r="Y371" s="16"/>
      <c r="AA371" s="86">
        <f t="shared" si="22"/>
        <v>0</v>
      </c>
      <c r="AB371" s="86">
        <f t="shared" si="23"/>
        <v>0</v>
      </c>
      <c r="AC371" s="86">
        <f t="shared" si="24"/>
        <v>0</v>
      </c>
      <c r="AI371" s="16"/>
      <c r="AJ371" s="16"/>
      <c r="AN371" s="34"/>
      <c r="AO371" s="16"/>
    </row>
    <row r="372" spans="2:41" x14ac:dyDescent="0.3">
      <c r="B372" s="16"/>
      <c r="C372" s="23"/>
      <c r="D372" s="23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R372" s="16"/>
      <c r="S372" s="16"/>
      <c r="T372" s="16"/>
      <c r="U372" s="16"/>
      <c r="V372" s="16"/>
      <c r="W372" s="16"/>
      <c r="X372" s="16"/>
      <c r="Y372" s="16"/>
      <c r="AA372" s="86">
        <f t="shared" si="22"/>
        <v>0</v>
      </c>
      <c r="AB372" s="86">
        <f t="shared" si="23"/>
        <v>0</v>
      </c>
      <c r="AC372" s="86">
        <f t="shared" si="24"/>
        <v>0</v>
      </c>
      <c r="AI372" s="16"/>
      <c r="AJ372" s="16"/>
      <c r="AN372" s="34"/>
      <c r="AO372" s="16"/>
    </row>
    <row r="373" spans="2:41" x14ac:dyDescent="0.3">
      <c r="B373" s="16"/>
      <c r="C373" s="23"/>
      <c r="D373" s="23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R373" s="16"/>
      <c r="S373" s="16"/>
      <c r="T373" s="16"/>
      <c r="U373" s="16"/>
      <c r="V373" s="16"/>
      <c r="W373" s="16"/>
      <c r="X373" s="16"/>
      <c r="Y373" s="16"/>
      <c r="AA373" s="86">
        <f t="shared" si="22"/>
        <v>0</v>
      </c>
      <c r="AB373" s="86">
        <f t="shared" si="23"/>
        <v>0</v>
      </c>
      <c r="AC373" s="86">
        <f t="shared" si="24"/>
        <v>0</v>
      </c>
      <c r="AI373" s="16"/>
      <c r="AJ373" s="16"/>
      <c r="AN373" s="34"/>
      <c r="AO373" s="16"/>
    </row>
    <row r="374" spans="2:41" x14ac:dyDescent="0.3">
      <c r="B374" s="16"/>
      <c r="C374" s="23"/>
      <c r="D374" s="23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R374" s="16"/>
      <c r="S374" s="16"/>
      <c r="T374" s="16"/>
      <c r="U374" s="16"/>
      <c r="V374" s="16"/>
      <c r="W374" s="16"/>
      <c r="X374" s="16"/>
      <c r="Y374" s="16"/>
      <c r="AA374" s="86">
        <f t="shared" si="22"/>
        <v>0</v>
      </c>
      <c r="AB374" s="86">
        <f t="shared" si="23"/>
        <v>0</v>
      </c>
      <c r="AC374" s="86">
        <f t="shared" si="24"/>
        <v>0</v>
      </c>
      <c r="AI374" s="16"/>
      <c r="AJ374" s="16"/>
      <c r="AN374" s="34"/>
      <c r="AO374" s="16"/>
    </row>
    <row r="375" spans="2:41" x14ac:dyDescent="0.3">
      <c r="B375" s="16"/>
      <c r="C375" s="23"/>
      <c r="D375" s="23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R375" s="16"/>
      <c r="S375" s="16"/>
      <c r="T375" s="16"/>
      <c r="U375" s="16"/>
      <c r="V375" s="16"/>
      <c r="W375" s="16"/>
      <c r="X375" s="16"/>
      <c r="Y375" s="16"/>
      <c r="AA375" s="86">
        <f t="shared" si="22"/>
        <v>0</v>
      </c>
      <c r="AB375" s="86">
        <f t="shared" si="23"/>
        <v>0</v>
      </c>
      <c r="AC375" s="86">
        <f t="shared" si="24"/>
        <v>0</v>
      </c>
      <c r="AI375" s="16"/>
      <c r="AJ375" s="16"/>
      <c r="AN375" s="34"/>
      <c r="AO375" s="16"/>
    </row>
    <row r="376" spans="2:41" x14ac:dyDescent="0.3">
      <c r="B376" s="16"/>
      <c r="C376" s="23"/>
      <c r="D376" s="23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R376" s="16"/>
      <c r="S376" s="16"/>
      <c r="T376" s="16"/>
      <c r="U376" s="16"/>
      <c r="V376" s="16"/>
      <c r="W376" s="16"/>
      <c r="X376" s="16"/>
      <c r="Y376" s="16"/>
      <c r="AA376" s="86">
        <f t="shared" si="22"/>
        <v>0</v>
      </c>
      <c r="AB376" s="86">
        <f t="shared" si="23"/>
        <v>0</v>
      </c>
      <c r="AC376" s="86">
        <f t="shared" si="24"/>
        <v>0</v>
      </c>
      <c r="AI376" s="16"/>
      <c r="AJ376" s="16"/>
      <c r="AN376" s="34"/>
      <c r="AO376" s="16"/>
    </row>
    <row r="377" spans="2:41" x14ac:dyDescent="0.3">
      <c r="B377" s="16"/>
      <c r="C377" s="23"/>
      <c r="D377" s="23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R377" s="16"/>
      <c r="S377" s="16"/>
      <c r="T377" s="16"/>
      <c r="U377" s="16"/>
      <c r="V377" s="16"/>
      <c r="W377" s="16"/>
      <c r="X377" s="16"/>
      <c r="Y377" s="16"/>
      <c r="AA377" s="86">
        <f t="shared" si="22"/>
        <v>0</v>
      </c>
      <c r="AB377" s="86">
        <f t="shared" si="23"/>
        <v>0</v>
      </c>
      <c r="AC377" s="86">
        <f t="shared" si="24"/>
        <v>0</v>
      </c>
      <c r="AI377" s="16"/>
      <c r="AJ377" s="16"/>
      <c r="AN377" s="34"/>
      <c r="AO377" s="16"/>
    </row>
    <row r="378" spans="2:41" x14ac:dyDescent="0.3">
      <c r="B378" s="16"/>
      <c r="C378" s="23"/>
      <c r="D378" s="23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R378" s="16"/>
      <c r="S378" s="16"/>
      <c r="T378" s="16"/>
      <c r="U378" s="16"/>
      <c r="V378" s="16"/>
      <c r="W378" s="16"/>
      <c r="X378" s="16"/>
      <c r="Y378" s="16"/>
      <c r="AA378" s="86">
        <f t="shared" si="22"/>
        <v>0</v>
      </c>
      <c r="AB378" s="86">
        <f t="shared" si="23"/>
        <v>0</v>
      </c>
      <c r="AC378" s="86">
        <f t="shared" si="24"/>
        <v>0</v>
      </c>
      <c r="AI378" s="16"/>
      <c r="AJ378" s="16"/>
      <c r="AN378" s="34"/>
      <c r="AO378" s="16"/>
    </row>
    <row r="379" spans="2:41" x14ac:dyDescent="0.3">
      <c r="B379" s="16"/>
      <c r="C379" s="23"/>
      <c r="D379" s="23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R379" s="16"/>
      <c r="S379" s="16"/>
      <c r="T379" s="16"/>
      <c r="U379" s="16"/>
      <c r="V379" s="16"/>
      <c r="W379" s="16"/>
      <c r="X379" s="16"/>
      <c r="Y379" s="16"/>
      <c r="AA379" s="86">
        <f t="shared" si="22"/>
        <v>0</v>
      </c>
      <c r="AB379" s="86">
        <f t="shared" si="23"/>
        <v>0</v>
      </c>
      <c r="AC379" s="86">
        <f t="shared" si="24"/>
        <v>0</v>
      </c>
      <c r="AI379" s="16"/>
      <c r="AJ379" s="16"/>
      <c r="AN379" s="34"/>
      <c r="AO379" s="16"/>
    </row>
    <row r="380" spans="2:41" x14ac:dyDescent="0.3">
      <c r="B380" s="16"/>
      <c r="C380" s="23"/>
      <c r="D380" s="23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R380" s="16"/>
      <c r="S380" s="16"/>
      <c r="T380" s="16"/>
      <c r="U380" s="16"/>
      <c r="V380" s="16"/>
      <c r="W380" s="16"/>
      <c r="X380" s="16"/>
      <c r="Y380" s="16"/>
      <c r="AA380" s="86">
        <f t="shared" si="22"/>
        <v>0</v>
      </c>
      <c r="AB380" s="86">
        <f t="shared" si="23"/>
        <v>0</v>
      </c>
      <c r="AC380" s="86">
        <f t="shared" si="24"/>
        <v>0</v>
      </c>
      <c r="AI380" s="16"/>
      <c r="AJ380" s="16"/>
      <c r="AN380" s="34"/>
      <c r="AO380" s="16"/>
    </row>
    <row r="381" spans="2:41" x14ac:dyDescent="0.3">
      <c r="B381" s="16"/>
      <c r="C381" s="23"/>
      <c r="D381" s="23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R381" s="16"/>
      <c r="S381" s="16"/>
      <c r="T381" s="16"/>
      <c r="U381" s="16"/>
      <c r="V381" s="16"/>
      <c r="W381" s="16"/>
      <c r="X381" s="16"/>
      <c r="Y381" s="16"/>
      <c r="AA381" s="86">
        <f t="shared" si="22"/>
        <v>0</v>
      </c>
      <c r="AB381" s="86">
        <f t="shared" si="23"/>
        <v>0</v>
      </c>
      <c r="AC381" s="86">
        <f t="shared" si="24"/>
        <v>0</v>
      </c>
      <c r="AI381" s="16"/>
      <c r="AJ381" s="16"/>
      <c r="AN381" s="34"/>
      <c r="AO381" s="16"/>
    </row>
    <row r="382" spans="2:41" x14ac:dyDescent="0.3">
      <c r="B382" s="16"/>
      <c r="C382" s="23"/>
      <c r="D382" s="23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R382" s="16"/>
      <c r="S382" s="16"/>
      <c r="T382" s="16"/>
      <c r="U382" s="16"/>
      <c r="V382" s="16"/>
      <c r="W382" s="16"/>
      <c r="X382" s="16"/>
      <c r="Y382" s="16"/>
      <c r="AA382" s="86">
        <f t="shared" si="22"/>
        <v>0</v>
      </c>
      <c r="AB382" s="86">
        <f t="shared" si="23"/>
        <v>0</v>
      </c>
      <c r="AC382" s="86">
        <f t="shared" si="24"/>
        <v>0</v>
      </c>
      <c r="AI382" s="16"/>
      <c r="AJ382" s="16"/>
      <c r="AN382" s="34"/>
      <c r="AO382" s="16"/>
    </row>
    <row r="383" spans="2:41" x14ac:dyDescent="0.3">
      <c r="B383" s="16"/>
      <c r="C383" s="23"/>
      <c r="D383" s="23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R383" s="16"/>
      <c r="S383" s="16"/>
      <c r="T383" s="16"/>
      <c r="U383" s="16"/>
      <c r="V383" s="16"/>
      <c r="W383" s="16"/>
      <c r="X383" s="16"/>
      <c r="Y383" s="16"/>
      <c r="AA383" s="86">
        <f t="shared" si="22"/>
        <v>0</v>
      </c>
      <c r="AB383" s="86">
        <f t="shared" si="23"/>
        <v>0</v>
      </c>
      <c r="AC383" s="86">
        <f t="shared" si="24"/>
        <v>0</v>
      </c>
      <c r="AI383" s="16"/>
      <c r="AJ383" s="16"/>
      <c r="AN383" s="34"/>
      <c r="AO383" s="16"/>
    </row>
    <row r="384" spans="2:41" x14ac:dyDescent="0.3">
      <c r="B384" s="16"/>
      <c r="C384" s="23"/>
      <c r="D384" s="23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R384" s="16"/>
      <c r="S384" s="16"/>
      <c r="T384" s="16"/>
      <c r="U384" s="16"/>
      <c r="V384" s="16"/>
      <c r="W384" s="16"/>
      <c r="X384" s="16"/>
      <c r="Y384" s="16"/>
      <c r="AA384" s="86">
        <f t="shared" si="22"/>
        <v>0</v>
      </c>
      <c r="AB384" s="86">
        <f t="shared" si="23"/>
        <v>0</v>
      </c>
      <c r="AC384" s="86">
        <f t="shared" si="24"/>
        <v>0</v>
      </c>
      <c r="AI384" s="16"/>
      <c r="AJ384" s="16"/>
      <c r="AN384" s="34"/>
      <c r="AO384" s="16"/>
    </row>
    <row r="385" spans="2:41" x14ac:dyDescent="0.3">
      <c r="B385" s="16"/>
      <c r="C385" s="23"/>
      <c r="D385" s="23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R385" s="16"/>
      <c r="S385" s="16"/>
      <c r="T385" s="16"/>
      <c r="U385" s="16"/>
      <c r="V385" s="16"/>
      <c r="W385" s="16"/>
      <c r="X385" s="16"/>
      <c r="Y385" s="16"/>
      <c r="AA385" s="86">
        <f t="shared" si="22"/>
        <v>0</v>
      </c>
      <c r="AB385" s="86">
        <f t="shared" si="23"/>
        <v>0</v>
      </c>
      <c r="AC385" s="86">
        <f t="shared" si="24"/>
        <v>0</v>
      </c>
      <c r="AI385" s="16"/>
      <c r="AJ385" s="16"/>
      <c r="AN385" s="34"/>
      <c r="AO385" s="16"/>
    </row>
    <row r="386" spans="2:41" x14ac:dyDescent="0.3">
      <c r="B386" s="16"/>
      <c r="C386" s="23"/>
      <c r="D386" s="23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R386" s="16"/>
      <c r="S386" s="16"/>
      <c r="T386" s="16"/>
      <c r="U386" s="16"/>
      <c r="V386" s="16"/>
      <c r="W386" s="16"/>
      <c r="X386" s="16"/>
      <c r="Y386" s="16"/>
      <c r="AA386" s="86">
        <f t="shared" si="22"/>
        <v>0</v>
      </c>
      <c r="AB386" s="86">
        <f t="shared" si="23"/>
        <v>0</v>
      </c>
      <c r="AC386" s="86">
        <f t="shared" si="24"/>
        <v>0</v>
      </c>
      <c r="AI386" s="16"/>
      <c r="AJ386" s="16"/>
      <c r="AN386" s="34"/>
      <c r="AO386" s="16"/>
    </row>
    <row r="387" spans="2:41" x14ac:dyDescent="0.3">
      <c r="B387" s="16"/>
      <c r="C387" s="23"/>
      <c r="D387" s="23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R387" s="16"/>
      <c r="S387" s="16"/>
      <c r="T387" s="16"/>
      <c r="U387" s="16"/>
      <c r="V387" s="16"/>
      <c r="W387" s="16"/>
      <c r="X387" s="16"/>
      <c r="Y387" s="16"/>
      <c r="AA387" s="86">
        <f t="shared" si="22"/>
        <v>0</v>
      </c>
      <c r="AB387" s="86">
        <f t="shared" si="23"/>
        <v>0</v>
      </c>
      <c r="AC387" s="86">
        <f t="shared" si="24"/>
        <v>0</v>
      </c>
      <c r="AI387" s="16"/>
      <c r="AJ387" s="16"/>
      <c r="AN387" s="34"/>
      <c r="AO387" s="16"/>
    </row>
    <row r="388" spans="2:41" x14ac:dyDescent="0.3">
      <c r="B388" s="16"/>
      <c r="C388" s="23"/>
      <c r="D388" s="23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R388" s="16"/>
      <c r="S388" s="16"/>
      <c r="T388" s="16"/>
      <c r="U388" s="16"/>
      <c r="V388" s="16"/>
      <c r="W388" s="16"/>
      <c r="X388" s="16"/>
      <c r="Y388" s="16"/>
      <c r="AA388" s="86">
        <f t="shared" si="22"/>
        <v>0</v>
      </c>
      <c r="AB388" s="86">
        <f t="shared" si="23"/>
        <v>0</v>
      </c>
      <c r="AC388" s="86">
        <f t="shared" si="24"/>
        <v>0</v>
      </c>
      <c r="AI388" s="16"/>
      <c r="AJ388" s="16"/>
      <c r="AN388" s="34"/>
      <c r="AO388" s="16"/>
    </row>
    <row r="389" spans="2:41" x14ac:dyDescent="0.3">
      <c r="B389" s="16"/>
      <c r="C389" s="23"/>
      <c r="D389" s="23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R389" s="16"/>
      <c r="S389" s="16"/>
      <c r="T389" s="16"/>
      <c r="U389" s="16"/>
      <c r="V389" s="16"/>
      <c r="W389" s="16"/>
      <c r="X389" s="16"/>
      <c r="Y389" s="16"/>
      <c r="AA389" s="86">
        <f t="shared" si="22"/>
        <v>0</v>
      </c>
      <c r="AB389" s="86">
        <f t="shared" si="23"/>
        <v>0</v>
      </c>
      <c r="AC389" s="86">
        <f t="shared" si="24"/>
        <v>0</v>
      </c>
      <c r="AI389" s="16"/>
      <c r="AJ389" s="16"/>
      <c r="AN389" s="34"/>
      <c r="AO389" s="16"/>
    </row>
    <row r="390" spans="2:41" x14ac:dyDescent="0.3">
      <c r="B390" s="16"/>
      <c r="C390" s="23"/>
      <c r="D390" s="23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R390" s="16"/>
      <c r="S390" s="16"/>
      <c r="T390" s="16"/>
      <c r="U390" s="16"/>
      <c r="V390" s="16"/>
      <c r="W390" s="16"/>
      <c r="X390" s="16"/>
      <c r="Y390" s="16"/>
      <c r="AA390" s="86">
        <f t="shared" si="22"/>
        <v>0</v>
      </c>
      <c r="AB390" s="86">
        <f t="shared" si="23"/>
        <v>0</v>
      </c>
      <c r="AC390" s="86">
        <f t="shared" si="24"/>
        <v>0</v>
      </c>
      <c r="AI390" s="16"/>
      <c r="AJ390" s="16"/>
      <c r="AN390" s="34"/>
      <c r="AO390" s="16"/>
    </row>
    <row r="391" spans="2:41" x14ac:dyDescent="0.3">
      <c r="B391" s="16"/>
      <c r="C391" s="23"/>
      <c r="D391" s="23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R391" s="16"/>
      <c r="S391" s="16"/>
      <c r="T391" s="16"/>
      <c r="U391" s="16"/>
      <c r="V391" s="16"/>
      <c r="W391" s="16"/>
      <c r="X391" s="16"/>
      <c r="Y391" s="16"/>
      <c r="AA391" s="86">
        <f t="shared" si="22"/>
        <v>0</v>
      </c>
      <c r="AB391" s="86">
        <f t="shared" si="23"/>
        <v>0</v>
      </c>
      <c r="AC391" s="86">
        <f t="shared" si="24"/>
        <v>0</v>
      </c>
      <c r="AI391" s="16"/>
      <c r="AJ391" s="16"/>
      <c r="AN391" s="34"/>
      <c r="AO391" s="16"/>
    </row>
    <row r="392" spans="2:41" x14ac:dyDescent="0.3">
      <c r="B392" s="16"/>
      <c r="C392" s="23"/>
      <c r="D392" s="23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R392" s="16"/>
      <c r="S392" s="16"/>
      <c r="T392" s="16"/>
      <c r="U392" s="16"/>
      <c r="V392" s="16"/>
      <c r="W392" s="16"/>
      <c r="X392" s="16"/>
      <c r="Y392" s="16"/>
      <c r="AA392" s="86">
        <f t="shared" si="22"/>
        <v>0</v>
      </c>
      <c r="AB392" s="86">
        <f t="shared" si="23"/>
        <v>0</v>
      </c>
      <c r="AC392" s="86">
        <f t="shared" si="24"/>
        <v>0</v>
      </c>
      <c r="AI392" s="16"/>
      <c r="AJ392" s="16"/>
      <c r="AN392" s="34"/>
      <c r="AO392" s="16"/>
    </row>
    <row r="393" spans="2:41" x14ac:dyDescent="0.3">
      <c r="B393" s="16"/>
      <c r="C393" s="23"/>
      <c r="D393" s="23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R393" s="16"/>
      <c r="S393" s="16"/>
      <c r="T393" s="16"/>
      <c r="U393" s="16"/>
      <c r="V393" s="16"/>
      <c r="W393" s="16"/>
      <c r="X393" s="16"/>
      <c r="Y393" s="16"/>
      <c r="AA393" s="86">
        <f t="shared" si="22"/>
        <v>0</v>
      </c>
      <c r="AB393" s="86">
        <f t="shared" si="23"/>
        <v>0</v>
      </c>
      <c r="AC393" s="86">
        <f t="shared" si="24"/>
        <v>0</v>
      </c>
      <c r="AI393" s="16"/>
      <c r="AJ393" s="16"/>
      <c r="AN393" s="34"/>
      <c r="AO393" s="16"/>
    </row>
    <row r="394" spans="2:41" x14ac:dyDescent="0.3">
      <c r="B394" s="16"/>
      <c r="C394" s="23"/>
      <c r="D394" s="23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R394" s="16"/>
      <c r="S394" s="16"/>
      <c r="T394" s="16"/>
      <c r="U394" s="16"/>
      <c r="V394" s="16"/>
      <c r="W394" s="16"/>
      <c r="X394" s="16"/>
      <c r="Y394" s="16"/>
      <c r="AA394" s="86">
        <f t="shared" si="22"/>
        <v>0</v>
      </c>
      <c r="AB394" s="86">
        <f t="shared" si="23"/>
        <v>0</v>
      </c>
      <c r="AC394" s="86">
        <f t="shared" si="24"/>
        <v>0</v>
      </c>
      <c r="AI394" s="16"/>
      <c r="AJ394" s="16"/>
      <c r="AN394" s="34"/>
      <c r="AO394" s="16"/>
    </row>
    <row r="395" spans="2:41" x14ac:dyDescent="0.3">
      <c r="B395" s="16"/>
      <c r="C395" s="23"/>
      <c r="D395" s="23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R395" s="16"/>
      <c r="S395" s="16"/>
      <c r="T395" s="16"/>
      <c r="U395" s="16"/>
      <c r="V395" s="16"/>
      <c r="W395" s="16"/>
      <c r="X395" s="16"/>
      <c r="Y395" s="16"/>
      <c r="AA395" s="86">
        <f t="shared" si="22"/>
        <v>0</v>
      </c>
      <c r="AB395" s="86">
        <f t="shared" si="23"/>
        <v>0</v>
      </c>
      <c r="AC395" s="86">
        <f t="shared" si="24"/>
        <v>0</v>
      </c>
      <c r="AI395" s="16"/>
      <c r="AJ395" s="16"/>
      <c r="AN395" s="34"/>
      <c r="AO395" s="16"/>
    </row>
    <row r="396" spans="2:41" x14ac:dyDescent="0.3">
      <c r="B396" s="16"/>
      <c r="C396" s="23"/>
      <c r="D396" s="23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R396" s="16"/>
      <c r="S396" s="16"/>
      <c r="T396" s="16"/>
      <c r="U396" s="16"/>
      <c r="V396" s="16"/>
      <c r="W396" s="16"/>
      <c r="X396" s="16"/>
      <c r="Y396" s="16"/>
      <c r="AA396" s="86">
        <f t="shared" si="22"/>
        <v>0</v>
      </c>
      <c r="AB396" s="86">
        <f t="shared" si="23"/>
        <v>0</v>
      </c>
      <c r="AC396" s="86">
        <f t="shared" si="24"/>
        <v>0</v>
      </c>
      <c r="AI396" s="16"/>
      <c r="AJ396" s="16"/>
      <c r="AN396" s="34"/>
      <c r="AO396" s="16"/>
    </row>
    <row r="397" spans="2:41" x14ac:dyDescent="0.3">
      <c r="B397" s="16"/>
      <c r="C397" s="23"/>
      <c r="D397" s="23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R397" s="16"/>
      <c r="S397" s="16"/>
      <c r="T397" s="16"/>
      <c r="U397" s="16"/>
      <c r="V397" s="16"/>
      <c r="W397" s="16"/>
      <c r="X397" s="16"/>
      <c r="Y397" s="16"/>
      <c r="AA397" s="86">
        <f t="shared" si="22"/>
        <v>0</v>
      </c>
      <c r="AB397" s="86">
        <f t="shared" si="23"/>
        <v>0</v>
      </c>
      <c r="AC397" s="86">
        <f t="shared" si="24"/>
        <v>0</v>
      </c>
      <c r="AI397" s="16"/>
      <c r="AJ397" s="16"/>
      <c r="AN397" s="34"/>
      <c r="AO397" s="16"/>
    </row>
    <row r="398" spans="2:41" x14ac:dyDescent="0.3">
      <c r="B398" s="16"/>
      <c r="C398" s="23"/>
      <c r="D398" s="23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R398" s="16"/>
      <c r="S398" s="16"/>
      <c r="T398" s="16"/>
      <c r="U398" s="16"/>
      <c r="V398" s="16"/>
      <c r="W398" s="16"/>
      <c r="X398" s="16"/>
      <c r="Y398" s="16"/>
      <c r="AA398" s="86">
        <f t="shared" ref="AA398:AA461" si="25">B398*D398</f>
        <v>0</v>
      </c>
      <c r="AB398" s="86">
        <f t="shared" ref="AB398:AB461" si="26">MIN(AA398,B398*ROUND($AB$13,0))</f>
        <v>0</v>
      </c>
      <c r="AC398" s="86">
        <f t="shared" ref="AC398:AC461" si="27">MIN(AA398,B398*ROUND($AC$13,0))</f>
        <v>0</v>
      </c>
      <c r="AI398" s="16"/>
      <c r="AJ398" s="16"/>
      <c r="AN398" s="34"/>
      <c r="AO398" s="16"/>
    </row>
    <row r="399" spans="2:41" x14ac:dyDescent="0.3">
      <c r="B399" s="16"/>
      <c r="C399" s="23"/>
      <c r="D399" s="23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R399" s="16"/>
      <c r="S399" s="16"/>
      <c r="T399" s="16"/>
      <c r="U399" s="16"/>
      <c r="V399" s="16"/>
      <c r="W399" s="16"/>
      <c r="X399" s="16"/>
      <c r="Y399" s="16"/>
      <c r="AA399" s="86">
        <f t="shared" si="25"/>
        <v>0</v>
      </c>
      <c r="AB399" s="86">
        <f t="shared" si="26"/>
        <v>0</v>
      </c>
      <c r="AC399" s="86">
        <f t="shared" si="27"/>
        <v>0</v>
      </c>
      <c r="AI399" s="16"/>
      <c r="AJ399" s="16"/>
      <c r="AN399" s="34"/>
      <c r="AO399" s="16"/>
    </row>
    <row r="400" spans="2:41" x14ac:dyDescent="0.3">
      <c r="B400" s="16"/>
      <c r="C400" s="23"/>
      <c r="D400" s="23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R400" s="16"/>
      <c r="S400" s="16"/>
      <c r="T400" s="16"/>
      <c r="U400" s="16"/>
      <c r="V400" s="16"/>
      <c r="W400" s="16"/>
      <c r="X400" s="16"/>
      <c r="Y400" s="16"/>
      <c r="AA400" s="86">
        <f t="shared" si="25"/>
        <v>0</v>
      </c>
      <c r="AB400" s="86">
        <f t="shared" si="26"/>
        <v>0</v>
      </c>
      <c r="AC400" s="86">
        <f t="shared" si="27"/>
        <v>0</v>
      </c>
      <c r="AI400" s="16"/>
      <c r="AJ400" s="16"/>
      <c r="AN400" s="34"/>
      <c r="AO400" s="16"/>
    </row>
    <row r="401" spans="2:41" x14ac:dyDescent="0.3">
      <c r="B401" s="16"/>
      <c r="C401" s="23"/>
      <c r="D401" s="23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R401" s="16"/>
      <c r="S401" s="16"/>
      <c r="T401" s="16"/>
      <c r="U401" s="16"/>
      <c r="V401" s="16"/>
      <c r="W401" s="16"/>
      <c r="X401" s="16"/>
      <c r="Y401" s="16"/>
      <c r="AA401" s="86">
        <f t="shared" si="25"/>
        <v>0</v>
      </c>
      <c r="AB401" s="86">
        <f t="shared" si="26"/>
        <v>0</v>
      </c>
      <c r="AC401" s="86">
        <f t="shared" si="27"/>
        <v>0</v>
      </c>
      <c r="AI401" s="16"/>
      <c r="AJ401" s="16"/>
      <c r="AN401" s="34"/>
      <c r="AO401" s="16"/>
    </row>
    <row r="402" spans="2:41" x14ac:dyDescent="0.3">
      <c r="B402" s="16"/>
      <c r="C402" s="23"/>
      <c r="D402" s="23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R402" s="16"/>
      <c r="S402" s="16"/>
      <c r="T402" s="16"/>
      <c r="U402" s="16"/>
      <c r="V402" s="16"/>
      <c r="W402" s="16"/>
      <c r="X402" s="16"/>
      <c r="Y402" s="16"/>
      <c r="AA402" s="86">
        <f t="shared" si="25"/>
        <v>0</v>
      </c>
      <c r="AB402" s="86">
        <f t="shared" si="26"/>
        <v>0</v>
      </c>
      <c r="AC402" s="86">
        <f t="shared" si="27"/>
        <v>0</v>
      </c>
      <c r="AI402" s="16"/>
      <c r="AJ402" s="16"/>
      <c r="AN402" s="34"/>
      <c r="AO402" s="16"/>
    </row>
    <row r="403" spans="2:41" x14ac:dyDescent="0.3">
      <c r="B403" s="16"/>
      <c r="C403" s="23"/>
      <c r="D403" s="23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R403" s="16"/>
      <c r="S403" s="16"/>
      <c r="T403" s="16"/>
      <c r="U403" s="16"/>
      <c r="V403" s="16"/>
      <c r="W403" s="16"/>
      <c r="X403" s="16"/>
      <c r="Y403" s="16"/>
      <c r="AA403" s="86">
        <f t="shared" si="25"/>
        <v>0</v>
      </c>
      <c r="AB403" s="86">
        <f t="shared" si="26"/>
        <v>0</v>
      </c>
      <c r="AC403" s="86">
        <f t="shared" si="27"/>
        <v>0</v>
      </c>
      <c r="AI403" s="16"/>
      <c r="AJ403" s="16"/>
      <c r="AN403" s="34"/>
      <c r="AO403" s="16"/>
    </row>
    <row r="404" spans="2:41" x14ac:dyDescent="0.3">
      <c r="B404" s="16"/>
      <c r="C404" s="23"/>
      <c r="D404" s="23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R404" s="16"/>
      <c r="S404" s="16"/>
      <c r="T404" s="16"/>
      <c r="U404" s="16"/>
      <c r="V404" s="16"/>
      <c r="W404" s="16"/>
      <c r="X404" s="16"/>
      <c r="Y404" s="16"/>
      <c r="AA404" s="86">
        <f t="shared" si="25"/>
        <v>0</v>
      </c>
      <c r="AB404" s="86">
        <f t="shared" si="26"/>
        <v>0</v>
      </c>
      <c r="AC404" s="86">
        <f t="shared" si="27"/>
        <v>0</v>
      </c>
      <c r="AI404" s="16"/>
      <c r="AJ404" s="16"/>
      <c r="AN404" s="34"/>
      <c r="AO404" s="16"/>
    </row>
    <row r="405" spans="2:41" x14ac:dyDescent="0.3">
      <c r="B405" s="16"/>
      <c r="C405" s="23"/>
      <c r="D405" s="23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R405" s="16"/>
      <c r="S405" s="16"/>
      <c r="T405" s="16"/>
      <c r="U405" s="16"/>
      <c r="V405" s="16"/>
      <c r="W405" s="16"/>
      <c r="X405" s="16"/>
      <c r="Y405" s="16"/>
      <c r="AA405" s="86">
        <f t="shared" si="25"/>
        <v>0</v>
      </c>
      <c r="AB405" s="86">
        <f t="shared" si="26"/>
        <v>0</v>
      </c>
      <c r="AC405" s="86">
        <f t="shared" si="27"/>
        <v>0</v>
      </c>
      <c r="AI405" s="16"/>
      <c r="AJ405" s="16"/>
      <c r="AN405" s="34"/>
      <c r="AO405" s="16"/>
    </row>
    <row r="406" spans="2:41" x14ac:dyDescent="0.3">
      <c r="B406" s="16"/>
      <c r="C406" s="23"/>
      <c r="D406" s="23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R406" s="16"/>
      <c r="S406" s="16"/>
      <c r="T406" s="16"/>
      <c r="U406" s="16"/>
      <c r="V406" s="16"/>
      <c r="W406" s="16"/>
      <c r="X406" s="16"/>
      <c r="Y406" s="16"/>
      <c r="AA406" s="86">
        <f t="shared" si="25"/>
        <v>0</v>
      </c>
      <c r="AB406" s="86">
        <f t="shared" si="26"/>
        <v>0</v>
      </c>
      <c r="AC406" s="86">
        <f t="shared" si="27"/>
        <v>0</v>
      </c>
      <c r="AI406" s="16"/>
      <c r="AJ406" s="16"/>
      <c r="AN406" s="34"/>
      <c r="AO406" s="16"/>
    </row>
    <row r="407" spans="2:41" x14ac:dyDescent="0.3">
      <c r="B407" s="16"/>
      <c r="C407" s="23"/>
      <c r="D407" s="23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R407" s="16"/>
      <c r="S407" s="16"/>
      <c r="T407" s="16"/>
      <c r="U407" s="16"/>
      <c r="V407" s="16"/>
      <c r="W407" s="16"/>
      <c r="X407" s="16"/>
      <c r="Y407" s="16"/>
      <c r="AA407" s="86">
        <f t="shared" si="25"/>
        <v>0</v>
      </c>
      <c r="AB407" s="86">
        <f t="shared" si="26"/>
        <v>0</v>
      </c>
      <c r="AC407" s="86">
        <f t="shared" si="27"/>
        <v>0</v>
      </c>
      <c r="AI407" s="16"/>
      <c r="AJ407" s="16"/>
      <c r="AN407" s="34"/>
      <c r="AO407" s="16"/>
    </row>
    <row r="408" spans="2:41" x14ac:dyDescent="0.3">
      <c r="B408" s="16"/>
      <c r="C408" s="23"/>
      <c r="D408" s="23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R408" s="16"/>
      <c r="S408" s="16"/>
      <c r="T408" s="16"/>
      <c r="U408" s="16"/>
      <c r="V408" s="16"/>
      <c r="W408" s="16"/>
      <c r="X408" s="16"/>
      <c r="Y408" s="16"/>
      <c r="AA408" s="86">
        <f t="shared" si="25"/>
        <v>0</v>
      </c>
      <c r="AB408" s="86">
        <f t="shared" si="26"/>
        <v>0</v>
      </c>
      <c r="AC408" s="86">
        <f t="shared" si="27"/>
        <v>0</v>
      </c>
      <c r="AI408" s="16"/>
      <c r="AJ408" s="16"/>
      <c r="AN408" s="34"/>
      <c r="AO408" s="16"/>
    </row>
    <row r="409" spans="2:41" x14ac:dyDescent="0.3">
      <c r="B409" s="16"/>
      <c r="C409" s="23"/>
      <c r="D409" s="23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R409" s="16"/>
      <c r="S409" s="16"/>
      <c r="T409" s="16"/>
      <c r="U409" s="16"/>
      <c r="V409" s="16"/>
      <c r="W409" s="16"/>
      <c r="X409" s="16"/>
      <c r="Y409" s="16"/>
      <c r="AA409" s="86">
        <f t="shared" si="25"/>
        <v>0</v>
      </c>
      <c r="AB409" s="86">
        <f t="shared" si="26"/>
        <v>0</v>
      </c>
      <c r="AC409" s="86">
        <f t="shared" si="27"/>
        <v>0</v>
      </c>
      <c r="AI409" s="16"/>
      <c r="AJ409" s="16"/>
      <c r="AN409" s="34"/>
      <c r="AO409" s="16"/>
    </row>
    <row r="410" spans="2:41" x14ac:dyDescent="0.3">
      <c r="B410" s="16"/>
      <c r="C410" s="23"/>
      <c r="D410" s="23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R410" s="16"/>
      <c r="S410" s="16"/>
      <c r="T410" s="16"/>
      <c r="U410" s="16"/>
      <c r="V410" s="16"/>
      <c r="W410" s="16"/>
      <c r="X410" s="16"/>
      <c r="Y410" s="16"/>
      <c r="AA410" s="86">
        <f t="shared" si="25"/>
        <v>0</v>
      </c>
      <c r="AB410" s="86">
        <f t="shared" si="26"/>
        <v>0</v>
      </c>
      <c r="AC410" s="86">
        <f t="shared" si="27"/>
        <v>0</v>
      </c>
      <c r="AI410" s="16"/>
      <c r="AJ410" s="16"/>
      <c r="AN410" s="34"/>
      <c r="AO410" s="16"/>
    </row>
    <row r="411" spans="2:41" x14ac:dyDescent="0.3">
      <c r="B411" s="16"/>
      <c r="C411" s="23"/>
      <c r="D411" s="23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R411" s="16"/>
      <c r="S411" s="16"/>
      <c r="T411" s="16"/>
      <c r="U411" s="16"/>
      <c r="V411" s="16"/>
      <c r="W411" s="16"/>
      <c r="X411" s="16"/>
      <c r="Y411" s="16"/>
      <c r="AA411" s="86">
        <f t="shared" si="25"/>
        <v>0</v>
      </c>
      <c r="AB411" s="86">
        <f t="shared" si="26"/>
        <v>0</v>
      </c>
      <c r="AC411" s="86">
        <f t="shared" si="27"/>
        <v>0</v>
      </c>
      <c r="AI411" s="16"/>
      <c r="AJ411" s="16"/>
      <c r="AN411" s="34"/>
      <c r="AO411" s="16"/>
    </row>
    <row r="412" spans="2:41" x14ac:dyDescent="0.3">
      <c r="B412" s="16"/>
      <c r="C412" s="23"/>
      <c r="D412" s="23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R412" s="16"/>
      <c r="S412" s="16"/>
      <c r="T412" s="16"/>
      <c r="U412" s="16"/>
      <c r="V412" s="16"/>
      <c r="W412" s="16"/>
      <c r="X412" s="16"/>
      <c r="Y412" s="16"/>
      <c r="AA412" s="86">
        <f t="shared" si="25"/>
        <v>0</v>
      </c>
      <c r="AB412" s="86">
        <f t="shared" si="26"/>
        <v>0</v>
      </c>
      <c r="AC412" s="86">
        <f t="shared" si="27"/>
        <v>0</v>
      </c>
      <c r="AI412" s="16"/>
      <c r="AJ412" s="16"/>
      <c r="AN412" s="34"/>
      <c r="AO412" s="16"/>
    </row>
    <row r="413" spans="2:41" x14ac:dyDescent="0.3">
      <c r="B413" s="16"/>
      <c r="C413" s="23"/>
      <c r="D413" s="23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R413" s="16"/>
      <c r="S413" s="16"/>
      <c r="T413" s="16"/>
      <c r="U413" s="16"/>
      <c r="V413" s="16"/>
      <c r="W413" s="16"/>
      <c r="X413" s="16"/>
      <c r="Y413" s="16"/>
      <c r="AA413" s="86">
        <f t="shared" si="25"/>
        <v>0</v>
      </c>
      <c r="AB413" s="86">
        <f t="shared" si="26"/>
        <v>0</v>
      </c>
      <c r="AC413" s="86">
        <f t="shared" si="27"/>
        <v>0</v>
      </c>
      <c r="AI413" s="16"/>
      <c r="AJ413" s="16"/>
      <c r="AN413" s="34"/>
      <c r="AO413" s="16"/>
    </row>
    <row r="414" spans="2:41" x14ac:dyDescent="0.3">
      <c r="B414" s="16"/>
      <c r="C414" s="23"/>
      <c r="D414" s="23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R414" s="16"/>
      <c r="S414" s="16"/>
      <c r="T414" s="16"/>
      <c r="U414" s="16"/>
      <c r="V414" s="16"/>
      <c r="W414" s="16"/>
      <c r="X414" s="16"/>
      <c r="Y414" s="16"/>
      <c r="AA414" s="86">
        <f t="shared" si="25"/>
        <v>0</v>
      </c>
      <c r="AB414" s="86">
        <f t="shared" si="26"/>
        <v>0</v>
      </c>
      <c r="AC414" s="86">
        <f t="shared" si="27"/>
        <v>0</v>
      </c>
      <c r="AI414" s="16"/>
      <c r="AJ414" s="16"/>
      <c r="AN414" s="34"/>
      <c r="AO414" s="16"/>
    </row>
    <row r="415" spans="2:41" x14ac:dyDescent="0.3">
      <c r="B415" s="16"/>
      <c r="C415" s="23"/>
      <c r="D415" s="23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R415" s="16"/>
      <c r="S415" s="16"/>
      <c r="T415" s="16"/>
      <c r="U415" s="16"/>
      <c r="V415" s="16"/>
      <c r="W415" s="16"/>
      <c r="X415" s="16"/>
      <c r="Y415" s="16"/>
      <c r="AA415" s="86">
        <f t="shared" si="25"/>
        <v>0</v>
      </c>
      <c r="AB415" s="86">
        <f t="shared" si="26"/>
        <v>0</v>
      </c>
      <c r="AC415" s="86">
        <f t="shared" si="27"/>
        <v>0</v>
      </c>
      <c r="AI415" s="16"/>
      <c r="AJ415" s="16"/>
      <c r="AN415" s="34"/>
      <c r="AO415" s="16"/>
    </row>
    <row r="416" spans="2:41" x14ac:dyDescent="0.3">
      <c r="B416" s="16"/>
      <c r="C416" s="23"/>
      <c r="D416" s="23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R416" s="16"/>
      <c r="S416" s="16"/>
      <c r="T416" s="16"/>
      <c r="U416" s="16"/>
      <c r="V416" s="16"/>
      <c r="W416" s="16"/>
      <c r="X416" s="16"/>
      <c r="Y416" s="16"/>
      <c r="AA416" s="86">
        <f t="shared" si="25"/>
        <v>0</v>
      </c>
      <c r="AB416" s="86">
        <f t="shared" si="26"/>
        <v>0</v>
      </c>
      <c r="AC416" s="86">
        <f t="shared" si="27"/>
        <v>0</v>
      </c>
      <c r="AI416" s="16"/>
      <c r="AJ416" s="16"/>
      <c r="AN416" s="34"/>
      <c r="AO416" s="16"/>
    </row>
    <row r="417" spans="2:41" x14ac:dyDescent="0.3">
      <c r="B417" s="16"/>
      <c r="C417" s="23"/>
      <c r="D417" s="23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R417" s="16"/>
      <c r="S417" s="16"/>
      <c r="T417" s="16"/>
      <c r="U417" s="16"/>
      <c r="V417" s="16"/>
      <c r="W417" s="16"/>
      <c r="X417" s="16"/>
      <c r="Y417" s="16"/>
      <c r="AA417" s="86">
        <f t="shared" si="25"/>
        <v>0</v>
      </c>
      <c r="AB417" s="86">
        <f t="shared" si="26"/>
        <v>0</v>
      </c>
      <c r="AC417" s="86">
        <f t="shared" si="27"/>
        <v>0</v>
      </c>
      <c r="AI417" s="16"/>
      <c r="AJ417" s="16"/>
      <c r="AN417" s="34"/>
      <c r="AO417" s="16"/>
    </row>
    <row r="418" spans="2:41" x14ac:dyDescent="0.3">
      <c r="B418" s="16"/>
      <c r="C418" s="23"/>
      <c r="D418" s="23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R418" s="16"/>
      <c r="S418" s="16"/>
      <c r="T418" s="16"/>
      <c r="U418" s="16"/>
      <c r="V418" s="16"/>
      <c r="W418" s="16"/>
      <c r="X418" s="16"/>
      <c r="Y418" s="16"/>
      <c r="AA418" s="86">
        <f t="shared" si="25"/>
        <v>0</v>
      </c>
      <c r="AB418" s="86">
        <f t="shared" si="26"/>
        <v>0</v>
      </c>
      <c r="AC418" s="86">
        <f t="shared" si="27"/>
        <v>0</v>
      </c>
      <c r="AI418" s="16"/>
      <c r="AJ418" s="16"/>
      <c r="AN418" s="34"/>
      <c r="AO418" s="16"/>
    </row>
    <row r="419" spans="2:41" x14ac:dyDescent="0.3">
      <c r="B419" s="16"/>
      <c r="C419" s="23"/>
      <c r="D419" s="23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R419" s="16"/>
      <c r="S419" s="16"/>
      <c r="T419" s="16"/>
      <c r="U419" s="16"/>
      <c r="V419" s="16"/>
      <c r="W419" s="16"/>
      <c r="X419" s="16"/>
      <c r="Y419" s="16"/>
      <c r="AA419" s="86">
        <f t="shared" si="25"/>
        <v>0</v>
      </c>
      <c r="AB419" s="86">
        <f t="shared" si="26"/>
        <v>0</v>
      </c>
      <c r="AC419" s="86">
        <f t="shared" si="27"/>
        <v>0</v>
      </c>
      <c r="AI419" s="16"/>
      <c r="AJ419" s="16"/>
      <c r="AN419" s="34"/>
      <c r="AO419" s="16"/>
    </row>
    <row r="420" spans="2:41" x14ac:dyDescent="0.3">
      <c r="B420" s="16"/>
      <c r="C420" s="23"/>
      <c r="D420" s="23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R420" s="16"/>
      <c r="S420" s="16"/>
      <c r="T420" s="16"/>
      <c r="U420" s="16"/>
      <c r="V420" s="16"/>
      <c r="W420" s="16"/>
      <c r="X420" s="16"/>
      <c r="Y420" s="16"/>
      <c r="AA420" s="86">
        <f t="shared" si="25"/>
        <v>0</v>
      </c>
      <c r="AB420" s="86">
        <f t="shared" si="26"/>
        <v>0</v>
      </c>
      <c r="AC420" s="86">
        <f t="shared" si="27"/>
        <v>0</v>
      </c>
      <c r="AI420" s="16"/>
      <c r="AJ420" s="16"/>
      <c r="AN420" s="34"/>
      <c r="AO420" s="16"/>
    </row>
    <row r="421" spans="2:41" x14ac:dyDescent="0.3">
      <c r="B421" s="16"/>
      <c r="C421" s="23"/>
      <c r="D421" s="23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R421" s="16"/>
      <c r="S421" s="16"/>
      <c r="T421" s="16"/>
      <c r="U421" s="16"/>
      <c r="V421" s="16"/>
      <c r="W421" s="16"/>
      <c r="X421" s="16"/>
      <c r="Y421" s="16"/>
      <c r="AA421" s="86">
        <f t="shared" si="25"/>
        <v>0</v>
      </c>
      <c r="AB421" s="86">
        <f t="shared" si="26"/>
        <v>0</v>
      </c>
      <c r="AC421" s="86">
        <f t="shared" si="27"/>
        <v>0</v>
      </c>
      <c r="AI421" s="16"/>
      <c r="AJ421" s="16"/>
      <c r="AN421" s="34"/>
      <c r="AO421" s="16"/>
    </row>
    <row r="422" spans="2:41" x14ac:dyDescent="0.3">
      <c r="B422" s="16"/>
      <c r="C422" s="23"/>
      <c r="D422" s="23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R422" s="16"/>
      <c r="S422" s="16"/>
      <c r="T422" s="16"/>
      <c r="U422" s="16"/>
      <c r="V422" s="16"/>
      <c r="W422" s="16"/>
      <c r="X422" s="16"/>
      <c r="Y422" s="16"/>
      <c r="AA422" s="86">
        <f t="shared" si="25"/>
        <v>0</v>
      </c>
      <c r="AB422" s="86">
        <f t="shared" si="26"/>
        <v>0</v>
      </c>
      <c r="AC422" s="86">
        <f t="shared" si="27"/>
        <v>0</v>
      </c>
      <c r="AI422" s="16"/>
      <c r="AJ422" s="16"/>
      <c r="AN422" s="34"/>
      <c r="AO422" s="16"/>
    </row>
    <row r="423" spans="2:41" x14ac:dyDescent="0.3">
      <c r="B423" s="16"/>
      <c r="C423" s="23"/>
      <c r="D423" s="23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R423" s="16"/>
      <c r="S423" s="16"/>
      <c r="T423" s="16"/>
      <c r="U423" s="16"/>
      <c r="V423" s="16"/>
      <c r="W423" s="16"/>
      <c r="X423" s="16"/>
      <c r="Y423" s="16"/>
      <c r="AA423" s="86">
        <f t="shared" si="25"/>
        <v>0</v>
      </c>
      <c r="AB423" s="86">
        <f t="shared" si="26"/>
        <v>0</v>
      </c>
      <c r="AC423" s="86">
        <f t="shared" si="27"/>
        <v>0</v>
      </c>
      <c r="AI423" s="16"/>
      <c r="AJ423" s="16"/>
      <c r="AN423" s="34"/>
      <c r="AO423" s="16"/>
    </row>
    <row r="424" spans="2:41" x14ac:dyDescent="0.3">
      <c r="B424" s="16"/>
      <c r="C424" s="23"/>
      <c r="D424" s="23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R424" s="16"/>
      <c r="S424" s="16"/>
      <c r="T424" s="16"/>
      <c r="U424" s="16"/>
      <c r="V424" s="16"/>
      <c r="W424" s="16"/>
      <c r="X424" s="16"/>
      <c r="Y424" s="16"/>
      <c r="AA424" s="86">
        <f t="shared" si="25"/>
        <v>0</v>
      </c>
      <c r="AB424" s="86">
        <f t="shared" si="26"/>
        <v>0</v>
      </c>
      <c r="AC424" s="86">
        <f t="shared" si="27"/>
        <v>0</v>
      </c>
      <c r="AI424" s="16"/>
      <c r="AJ424" s="16"/>
      <c r="AN424" s="34"/>
      <c r="AO424" s="16"/>
    </row>
    <row r="425" spans="2:41" x14ac:dyDescent="0.3">
      <c r="B425" s="16"/>
      <c r="C425" s="23"/>
      <c r="D425" s="23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R425" s="16"/>
      <c r="S425" s="16"/>
      <c r="T425" s="16"/>
      <c r="U425" s="16"/>
      <c r="V425" s="16"/>
      <c r="W425" s="16"/>
      <c r="X425" s="16"/>
      <c r="Y425" s="16"/>
      <c r="AA425" s="86">
        <f t="shared" si="25"/>
        <v>0</v>
      </c>
      <c r="AB425" s="86">
        <f t="shared" si="26"/>
        <v>0</v>
      </c>
      <c r="AC425" s="86">
        <f t="shared" si="27"/>
        <v>0</v>
      </c>
      <c r="AI425" s="16"/>
      <c r="AJ425" s="16"/>
      <c r="AN425" s="34"/>
      <c r="AO425" s="16"/>
    </row>
    <row r="426" spans="2:41" x14ac:dyDescent="0.3">
      <c r="B426" s="16"/>
      <c r="C426" s="23"/>
      <c r="D426" s="23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R426" s="16"/>
      <c r="S426" s="16"/>
      <c r="T426" s="16"/>
      <c r="U426" s="16"/>
      <c r="V426" s="16"/>
      <c r="W426" s="16"/>
      <c r="X426" s="16"/>
      <c r="Y426" s="16"/>
      <c r="AA426" s="86">
        <f t="shared" si="25"/>
        <v>0</v>
      </c>
      <c r="AB426" s="86">
        <f t="shared" si="26"/>
        <v>0</v>
      </c>
      <c r="AC426" s="86">
        <f t="shared" si="27"/>
        <v>0</v>
      </c>
      <c r="AI426" s="16"/>
      <c r="AJ426" s="16"/>
      <c r="AN426" s="34"/>
      <c r="AO426" s="16"/>
    </row>
    <row r="427" spans="2:41" x14ac:dyDescent="0.3">
      <c r="B427" s="16"/>
      <c r="C427" s="23"/>
      <c r="D427" s="23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R427" s="16"/>
      <c r="S427" s="16"/>
      <c r="T427" s="16"/>
      <c r="U427" s="16"/>
      <c r="V427" s="16"/>
      <c r="W427" s="16"/>
      <c r="X427" s="16"/>
      <c r="Y427" s="16"/>
      <c r="AA427" s="86">
        <f t="shared" si="25"/>
        <v>0</v>
      </c>
      <c r="AB427" s="86">
        <f t="shared" si="26"/>
        <v>0</v>
      </c>
      <c r="AC427" s="86">
        <f t="shared" si="27"/>
        <v>0</v>
      </c>
      <c r="AI427" s="16"/>
      <c r="AJ427" s="16"/>
      <c r="AN427" s="34"/>
      <c r="AO427" s="16"/>
    </row>
    <row r="428" spans="2:41" x14ac:dyDescent="0.3">
      <c r="B428" s="16"/>
      <c r="C428" s="23"/>
      <c r="D428" s="23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R428" s="16"/>
      <c r="S428" s="16"/>
      <c r="T428" s="16"/>
      <c r="U428" s="16"/>
      <c r="V428" s="16"/>
      <c r="W428" s="16"/>
      <c r="X428" s="16"/>
      <c r="Y428" s="16"/>
      <c r="AA428" s="86">
        <f t="shared" si="25"/>
        <v>0</v>
      </c>
      <c r="AB428" s="86">
        <f t="shared" si="26"/>
        <v>0</v>
      </c>
      <c r="AC428" s="86">
        <f t="shared" si="27"/>
        <v>0</v>
      </c>
      <c r="AI428" s="16"/>
      <c r="AJ428" s="16"/>
      <c r="AN428" s="34"/>
      <c r="AO428" s="16"/>
    </row>
    <row r="429" spans="2:41" x14ac:dyDescent="0.3">
      <c r="B429" s="16"/>
      <c r="C429" s="23"/>
      <c r="D429" s="23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R429" s="16"/>
      <c r="S429" s="16"/>
      <c r="T429" s="16"/>
      <c r="U429" s="16"/>
      <c r="V429" s="16"/>
      <c r="W429" s="16"/>
      <c r="X429" s="16"/>
      <c r="Y429" s="16"/>
      <c r="AA429" s="86">
        <f t="shared" si="25"/>
        <v>0</v>
      </c>
      <c r="AB429" s="86">
        <f t="shared" si="26"/>
        <v>0</v>
      </c>
      <c r="AC429" s="86">
        <f t="shared" si="27"/>
        <v>0</v>
      </c>
      <c r="AI429" s="16"/>
      <c r="AJ429" s="16"/>
      <c r="AN429" s="34"/>
      <c r="AO429" s="16"/>
    </row>
    <row r="430" spans="2:41" x14ac:dyDescent="0.3">
      <c r="B430" s="16"/>
      <c r="C430" s="23"/>
      <c r="D430" s="23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R430" s="16"/>
      <c r="S430" s="16"/>
      <c r="T430" s="16"/>
      <c r="U430" s="16"/>
      <c r="V430" s="16"/>
      <c r="W430" s="16"/>
      <c r="X430" s="16"/>
      <c r="Y430" s="16"/>
      <c r="AA430" s="86">
        <f t="shared" si="25"/>
        <v>0</v>
      </c>
      <c r="AB430" s="86">
        <f t="shared" si="26"/>
        <v>0</v>
      </c>
      <c r="AC430" s="86">
        <f t="shared" si="27"/>
        <v>0</v>
      </c>
      <c r="AI430" s="16"/>
      <c r="AJ430" s="16"/>
      <c r="AN430" s="34"/>
      <c r="AO430" s="16"/>
    </row>
    <row r="431" spans="2:41" x14ac:dyDescent="0.3">
      <c r="B431" s="16"/>
      <c r="C431" s="23"/>
      <c r="D431" s="23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R431" s="16"/>
      <c r="S431" s="16"/>
      <c r="T431" s="16"/>
      <c r="U431" s="16"/>
      <c r="V431" s="16"/>
      <c r="W431" s="16"/>
      <c r="X431" s="16"/>
      <c r="Y431" s="16"/>
      <c r="AA431" s="86">
        <f t="shared" si="25"/>
        <v>0</v>
      </c>
      <c r="AB431" s="86">
        <f t="shared" si="26"/>
        <v>0</v>
      </c>
      <c r="AC431" s="86">
        <f t="shared" si="27"/>
        <v>0</v>
      </c>
      <c r="AI431" s="16"/>
      <c r="AJ431" s="16"/>
      <c r="AN431" s="34"/>
      <c r="AO431" s="16"/>
    </row>
    <row r="432" spans="2:41" x14ac:dyDescent="0.3">
      <c r="B432" s="16"/>
      <c r="C432" s="23"/>
      <c r="D432" s="23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R432" s="16"/>
      <c r="S432" s="16"/>
      <c r="T432" s="16"/>
      <c r="U432" s="16"/>
      <c r="V432" s="16"/>
      <c r="W432" s="16"/>
      <c r="X432" s="16"/>
      <c r="Y432" s="16"/>
      <c r="AA432" s="86">
        <f t="shared" si="25"/>
        <v>0</v>
      </c>
      <c r="AB432" s="86">
        <f t="shared" si="26"/>
        <v>0</v>
      </c>
      <c r="AC432" s="86">
        <f t="shared" si="27"/>
        <v>0</v>
      </c>
      <c r="AI432" s="16"/>
      <c r="AJ432" s="16"/>
      <c r="AN432" s="34"/>
      <c r="AO432" s="16"/>
    </row>
    <row r="433" spans="2:41" x14ac:dyDescent="0.3">
      <c r="B433" s="16"/>
      <c r="C433" s="23"/>
      <c r="D433" s="23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R433" s="16"/>
      <c r="S433" s="16"/>
      <c r="T433" s="16"/>
      <c r="U433" s="16"/>
      <c r="V433" s="16"/>
      <c r="W433" s="16"/>
      <c r="X433" s="16"/>
      <c r="Y433" s="16"/>
      <c r="AA433" s="86">
        <f t="shared" si="25"/>
        <v>0</v>
      </c>
      <c r="AB433" s="86">
        <f t="shared" si="26"/>
        <v>0</v>
      </c>
      <c r="AC433" s="86">
        <f t="shared" si="27"/>
        <v>0</v>
      </c>
      <c r="AI433" s="16"/>
      <c r="AJ433" s="16"/>
      <c r="AN433" s="34"/>
      <c r="AO433" s="16"/>
    </row>
    <row r="434" spans="2:41" x14ac:dyDescent="0.3">
      <c r="B434" s="16"/>
      <c r="C434" s="23"/>
      <c r="D434" s="23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R434" s="16"/>
      <c r="S434" s="16"/>
      <c r="T434" s="16"/>
      <c r="U434" s="16"/>
      <c r="V434" s="16"/>
      <c r="W434" s="16"/>
      <c r="X434" s="16"/>
      <c r="Y434" s="16"/>
      <c r="AA434" s="86">
        <f t="shared" si="25"/>
        <v>0</v>
      </c>
      <c r="AB434" s="86">
        <f t="shared" si="26"/>
        <v>0</v>
      </c>
      <c r="AC434" s="86">
        <f t="shared" si="27"/>
        <v>0</v>
      </c>
      <c r="AI434" s="16"/>
      <c r="AJ434" s="16"/>
      <c r="AN434" s="34"/>
      <c r="AO434" s="16"/>
    </row>
    <row r="435" spans="2:41" x14ac:dyDescent="0.3">
      <c r="B435" s="16"/>
      <c r="C435" s="23"/>
      <c r="D435" s="23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R435" s="16"/>
      <c r="S435" s="16"/>
      <c r="T435" s="16"/>
      <c r="U435" s="16"/>
      <c r="V435" s="16"/>
      <c r="W435" s="16"/>
      <c r="X435" s="16"/>
      <c r="Y435" s="16"/>
      <c r="AA435" s="86">
        <f t="shared" si="25"/>
        <v>0</v>
      </c>
      <c r="AB435" s="86">
        <f t="shared" si="26"/>
        <v>0</v>
      </c>
      <c r="AC435" s="86">
        <f t="shared" si="27"/>
        <v>0</v>
      </c>
      <c r="AI435" s="16"/>
      <c r="AJ435" s="16"/>
      <c r="AN435" s="34"/>
      <c r="AO435" s="16"/>
    </row>
    <row r="436" spans="2:41" x14ac:dyDescent="0.3">
      <c r="B436" s="16"/>
      <c r="C436" s="23"/>
      <c r="D436" s="23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R436" s="16"/>
      <c r="S436" s="16"/>
      <c r="T436" s="16"/>
      <c r="U436" s="16"/>
      <c r="V436" s="16"/>
      <c r="W436" s="16"/>
      <c r="X436" s="16"/>
      <c r="Y436" s="16"/>
      <c r="AA436" s="86">
        <f t="shared" si="25"/>
        <v>0</v>
      </c>
      <c r="AB436" s="86">
        <f t="shared" si="26"/>
        <v>0</v>
      </c>
      <c r="AC436" s="86">
        <f t="shared" si="27"/>
        <v>0</v>
      </c>
      <c r="AI436" s="16"/>
      <c r="AJ436" s="16"/>
      <c r="AN436" s="34"/>
      <c r="AO436" s="16"/>
    </row>
    <row r="437" spans="2:41" x14ac:dyDescent="0.3">
      <c r="B437" s="16"/>
      <c r="C437" s="23"/>
      <c r="D437" s="23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R437" s="16"/>
      <c r="S437" s="16"/>
      <c r="T437" s="16"/>
      <c r="U437" s="16"/>
      <c r="V437" s="16"/>
      <c r="W437" s="16"/>
      <c r="X437" s="16"/>
      <c r="Y437" s="16"/>
      <c r="AA437" s="86">
        <f t="shared" si="25"/>
        <v>0</v>
      </c>
      <c r="AB437" s="86">
        <f t="shared" si="26"/>
        <v>0</v>
      </c>
      <c r="AC437" s="86">
        <f t="shared" si="27"/>
        <v>0</v>
      </c>
      <c r="AI437" s="16"/>
      <c r="AJ437" s="16"/>
      <c r="AN437" s="34"/>
      <c r="AO437" s="16"/>
    </row>
    <row r="438" spans="2:41" x14ac:dyDescent="0.3">
      <c r="B438" s="16"/>
      <c r="C438" s="23"/>
      <c r="D438" s="23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R438" s="16"/>
      <c r="S438" s="16"/>
      <c r="T438" s="16"/>
      <c r="U438" s="16"/>
      <c r="V438" s="16"/>
      <c r="W438" s="16"/>
      <c r="X438" s="16"/>
      <c r="Y438" s="16"/>
      <c r="AA438" s="86">
        <f t="shared" si="25"/>
        <v>0</v>
      </c>
      <c r="AB438" s="86">
        <f t="shared" si="26"/>
        <v>0</v>
      </c>
      <c r="AC438" s="86">
        <f t="shared" si="27"/>
        <v>0</v>
      </c>
      <c r="AI438" s="16"/>
      <c r="AJ438" s="16"/>
      <c r="AN438" s="34"/>
      <c r="AO438" s="16"/>
    </row>
    <row r="439" spans="2:41" x14ac:dyDescent="0.3">
      <c r="B439" s="16"/>
      <c r="C439" s="23"/>
      <c r="D439" s="23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R439" s="16"/>
      <c r="S439" s="16"/>
      <c r="T439" s="16"/>
      <c r="U439" s="16"/>
      <c r="V439" s="16"/>
      <c r="W439" s="16"/>
      <c r="X439" s="16"/>
      <c r="Y439" s="16"/>
      <c r="AA439" s="86">
        <f t="shared" si="25"/>
        <v>0</v>
      </c>
      <c r="AB439" s="86">
        <f t="shared" si="26"/>
        <v>0</v>
      </c>
      <c r="AC439" s="86">
        <f t="shared" si="27"/>
        <v>0</v>
      </c>
      <c r="AI439" s="16"/>
      <c r="AJ439" s="16"/>
      <c r="AN439" s="34"/>
      <c r="AO439" s="16"/>
    </row>
    <row r="440" spans="2:41" x14ac:dyDescent="0.3">
      <c r="B440" s="16"/>
      <c r="C440" s="23"/>
      <c r="D440" s="23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R440" s="16"/>
      <c r="S440" s="16"/>
      <c r="T440" s="16"/>
      <c r="U440" s="16"/>
      <c r="V440" s="16"/>
      <c r="W440" s="16"/>
      <c r="X440" s="16"/>
      <c r="Y440" s="16"/>
      <c r="AA440" s="86">
        <f t="shared" si="25"/>
        <v>0</v>
      </c>
      <c r="AB440" s="86">
        <f t="shared" si="26"/>
        <v>0</v>
      </c>
      <c r="AC440" s="86">
        <f t="shared" si="27"/>
        <v>0</v>
      </c>
      <c r="AI440" s="16"/>
      <c r="AJ440" s="16"/>
      <c r="AN440" s="34"/>
      <c r="AO440" s="16"/>
    </row>
    <row r="441" spans="2:41" x14ac:dyDescent="0.3">
      <c r="B441" s="16"/>
      <c r="C441" s="23"/>
      <c r="D441" s="23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R441" s="16"/>
      <c r="S441" s="16"/>
      <c r="T441" s="16"/>
      <c r="U441" s="16"/>
      <c r="V441" s="16"/>
      <c r="W441" s="16"/>
      <c r="X441" s="16"/>
      <c r="Y441" s="16"/>
      <c r="AA441" s="86">
        <f t="shared" si="25"/>
        <v>0</v>
      </c>
      <c r="AB441" s="86">
        <f t="shared" si="26"/>
        <v>0</v>
      </c>
      <c r="AC441" s="86">
        <f t="shared" si="27"/>
        <v>0</v>
      </c>
      <c r="AI441" s="16"/>
      <c r="AJ441" s="16"/>
      <c r="AN441" s="34"/>
      <c r="AO441" s="16"/>
    </row>
    <row r="442" spans="2:41" x14ac:dyDescent="0.3">
      <c r="B442" s="16"/>
      <c r="C442" s="23"/>
      <c r="D442" s="23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R442" s="16"/>
      <c r="S442" s="16"/>
      <c r="T442" s="16"/>
      <c r="U442" s="16"/>
      <c r="V442" s="16"/>
      <c r="W442" s="16"/>
      <c r="X442" s="16"/>
      <c r="Y442" s="16"/>
      <c r="AA442" s="86">
        <f t="shared" si="25"/>
        <v>0</v>
      </c>
      <c r="AB442" s="86">
        <f t="shared" si="26"/>
        <v>0</v>
      </c>
      <c r="AC442" s="86">
        <f t="shared" si="27"/>
        <v>0</v>
      </c>
      <c r="AI442" s="16"/>
      <c r="AJ442" s="16"/>
      <c r="AN442" s="34"/>
      <c r="AO442" s="16"/>
    </row>
    <row r="443" spans="2:41" x14ac:dyDescent="0.3">
      <c r="B443" s="16"/>
      <c r="C443" s="23"/>
      <c r="D443" s="23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R443" s="16"/>
      <c r="S443" s="16"/>
      <c r="T443" s="16"/>
      <c r="U443" s="16"/>
      <c r="V443" s="16"/>
      <c r="W443" s="16"/>
      <c r="X443" s="16"/>
      <c r="Y443" s="16"/>
      <c r="AA443" s="86">
        <f t="shared" si="25"/>
        <v>0</v>
      </c>
      <c r="AB443" s="86">
        <f t="shared" si="26"/>
        <v>0</v>
      </c>
      <c r="AC443" s="86">
        <f t="shared" si="27"/>
        <v>0</v>
      </c>
      <c r="AI443" s="16"/>
      <c r="AJ443" s="16"/>
      <c r="AN443" s="34"/>
      <c r="AO443" s="16"/>
    </row>
    <row r="444" spans="2:41" x14ac:dyDescent="0.3">
      <c r="B444" s="16"/>
      <c r="C444" s="23"/>
      <c r="D444" s="23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R444" s="16"/>
      <c r="S444" s="16"/>
      <c r="T444" s="16"/>
      <c r="U444" s="16"/>
      <c r="V444" s="16"/>
      <c r="W444" s="16"/>
      <c r="X444" s="16"/>
      <c r="Y444" s="16"/>
      <c r="AA444" s="86">
        <f t="shared" si="25"/>
        <v>0</v>
      </c>
      <c r="AB444" s="86">
        <f t="shared" si="26"/>
        <v>0</v>
      </c>
      <c r="AC444" s="86">
        <f t="shared" si="27"/>
        <v>0</v>
      </c>
      <c r="AI444" s="16"/>
      <c r="AJ444" s="16"/>
      <c r="AN444" s="34"/>
      <c r="AO444" s="16"/>
    </row>
    <row r="445" spans="2:41" x14ac:dyDescent="0.3">
      <c r="B445" s="16"/>
      <c r="C445" s="23"/>
      <c r="D445" s="23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R445" s="16"/>
      <c r="S445" s="16"/>
      <c r="T445" s="16"/>
      <c r="U445" s="16"/>
      <c r="V445" s="16"/>
      <c r="W445" s="16"/>
      <c r="X445" s="16"/>
      <c r="Y445" s="16"/>
      <c r="AA445" s="86">
        <f t="shared" si="25"/>
        <v>0</v>
      </c>
      <c r="AB445" s="86">
        <f t="shared" si="26"/>
        <v>0</v>
      </c>
      <c r="AC445" s="86">
        <f t="shared" si="27"/>
        <v>0</v>
      </c>
      <c r="AI445" s="16"/>
      <c r="AJ445" s="16"/>
      <c r="AN445" s="34"/>
      <c r="AO445" s="16"/>
    </row>
    <row r="446" spans="2:41" x14ac:dyDescent="0.3">
      <c r="B446" s="16"/>
      <c r="C446" s="23"/>
      <c r="D446" s="23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R446" s="16"/>
      <c r="S446" s="16"/>
      <c r="T446" s="16"/>
      <c r="U446" s="16"/>
      <c r="V446" s="16"/>
      <c r="W446" s="16"/>
      <c r="X446" s="16"/>
      <c r="Y446" s="16"/>
      <c r="AA446" s="86">
        <f t="shared" si="25"/>
        <v>0</v>
      </c>
      <c r="AB446" s="86">
        <f t="shared" si="26"/>
        <v>0</v>
      </c>
      <c r="AC446" s="86">
        <f t="shared" si="27"/>
        <v>0</v>
      </c>
      <c r="AI446" s="16"/>
      <c r="AJ446" s="16"/>
      <c r="AN446" s="34"/>
      <c r="AO446" s="16"/>
    </row>
    <row r="447" spans="2:41" x14ac:dyDescent="0.3">
      <c r="B447" s="16"/>
      <c r="C447" s="23"/>
      <c r="D447" s="23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R447" s="16"/>
      <c r="S447" s="16"/>
      <c r="T447" s="16"/>
      <c r="U447" s="16"/>
      <c r="V447" s="16"/>
      <c r="W447" s="16"/>
      <c r="X447" s="16"/>
      <c r="Y447" s="16"/>
      <c r="AA447" s="86">
        <f t="shared" si="25"/>
        <v>0</v>
      </c>
      <c r="AB447" s="86">
        <f t="shared" si="26"/>
        <v>0</v>
      </c>
      <c r="AC447" s="86">
        <f t="shared" si="27"/>
        <v>0</v>
      </c>
      <c r="AI447" s="16"/>
      <c r="AJ447" s="16"/>
      <c r="AN447" s="34"/>
      <c r="AO447" s="16"/>
    </row>
    <row r="448" spans="2:41" x14ac:dyDescent="0.3">
      <c r="B448" s="16"/>
      <c r="C448" s="23"/>
      <c r="D448" s="23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R448" s="16"/>
      <c r="S448" s="16"/>
      <c r="T448" s="16"/>
      <c r="U448" s="16"/>
      <c r="V448" s="16"/>
      <c r="W448" s="16"/>
      <c r="X448" s="16"/>
      <c r="Y448" s="16"/>
      <c r="AA448" s="86">
        <f t="shared" si="25"/>
        <v>0</v>
      </c>
      <c r="AB448" s="86">
        <f t="shared" si="26"/>
        <v>0</v>
      </c>
      <c r="AC448" s="86">
        <f t="shared" si="27"/>
        <v>0</v>
      </c>
      <c r="AI448" s="16"/>
      <c r="AJ448" s="16"/>
      <c r="AN448" s="34"/>
      <c r="AO448" s="16"/>
    </row>
    <row r="449" spans="2:41" x14ac:dyDescent="0.3">
      <c r="B449" s="16"/>
      <c r="C449" s="23"/>
      <c r="D449" s="23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R449" s="16"/>
      <c r="S449" s="16"/>
      <c r="T449" s="16"/>
      <c r="U449" s="16"/>
      <c r="V449" s="16"/>
      <c r="W449" s="16"/>
      <c r="X449" s="16"/>
      <c r="Y449" s="16"/>
      <c r="AA449" s="86">
        <f t="shared" si="25"/>
        <v>0</v>
      </c>
      <c r="AB449" s="86">
        <f t="shared" si="26"/>
        <v>0</v>
      </c>
      <c r="AC449" s="86">
        <f t="shared" si="27"/>
        <v>0</v>
      </c>
      <c r="AI449" s="16"/>
      <c r="AJ449" s="16"/>
      <c r="AN449" s="34"/>
      <c r="AO449" s="16"/>
    </row>
    <row r="450" spans="2:41" x14ac:dyDescent="0.3">
      <c r="B450" s="16"/>
      <c r="C450" s="23"/>
      <c r="D450" s="23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R450" s="16"/>
      <c r="S450" s="16"/>
      <c r="T450" s="16"/>
      <c r="U450" s="16"/>
      <c r="V450" s="16"/>
      <c r="W450" s="16"/>
      <c r="X450" s="16"/>
      <c r="Y450" s="16"/>
      <c r="AA450" s="86">
        <f t="shared" si="25"/>
        <v>0</v>
      </c>
      <c r="AB450" s="86">
        <f t="shared" si="26"/>
        <v>0</v>
      </c>
      <c r="AC450" s="86">
        <f t="shared" si="27"/>
        <v>0</v>
      </c>
      <c r="AI450" s="16"/>
      <c r="AJ450" s="16"/>
      <c r="AN450" s="34"/>
      <c r="AO450" s="16"/>
    </row>
    <row r="451" spans="2:41" x14ac:dyDescent="0.3">
      <c r="B451" s="16"/>
      <c r="C451" s="23"/>
      <c r="D451" s="23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R451" s="16"/>
      <c r="S451" s="16"/>
      <c r="T451" s="16"/>
      <c r="U451" s="16"/>
      <c r="V451" s="16"/>
      <c r="W451" s="16"/>
      <c r="X451" s="16"/>
      <c r="Y451" s="16"/>
      <c r="AA451" s="86">
        <f t="shared" si="25"/>
        <v>0</v>
      </c>
      <c r="AB451" s="86">
        <f t="shared" si="26"/>
        <v>0</v>
      </c>
      <c r="AC451" s="86">
        <f t="shared" si="27"/>
        <v>0</v>
      </c>
      <c r="AI451" s="16"/>
      <c r="AJ451" s="16"/>
      <c r="AN451" s="34"/>
      <c r="AO451" s="16"/>
    </row>
    <row r="452" spans="2:41" x14ac:dyDescent="0.3">
      <c r="B452" s="16"/>
      <c r="C452" s="23"/>
      <c r="D452" s="23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R452" s="16"/>
      <c r="S452" s="16"/>
      <c r="T452" s="16"/>
      <c r="U452" s="16"/>
      <c r="V452" s="16"/>
      <c r="W452" s="16"/>
      <c r="X452" s="16"/>
      <c r="Y452" s="16"/>
      <c r="AA452" s="86">
        <f t="shared" si="25"/>
        <v>0</v>
      </c>
      <c r="AB452" s="86">
        <f t="shared" si="26"/>
        <v>0</v>
      </c>
      <c r="AC452" s="86">
        <f t="shared" si="27"/>
        <v>0</v>
      </c>
      <c r="AI452" s="16"/>
      <c r="AJ452" s="16"/>
      <c r="AN452" s="34"/>
      <c r="AO452" s="16"/>
    </row>
    <row r="453" spans="2:41" x14ac:dyDescent="0.3">
      <c r="B453" s="16"/>
      <c r="C453" s="23"/>
      <c r="D453" s="23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R453" s="16"/>
      <c r="S453" s="16"/>
      <c r="T453" s="16"/>
      <c r="U453" s="16"/>
      <c r="V453" s="16"/>
      <c r="W453" s="16"/>
      <c r="X453" s="16"/>
      <c r="Y453" s="16"/>
      <c r="AA453" s="86">
        <f t="shared" si="25"/>
        <v>0</v>
      </c>
      <c r="AB453" s="86">
        <f t="shared" si="26"/>
        <v>0</v>
      </c>
      <c r="AC453" s="86">
        <f t="shared" si="27"/>
        <v>0</v>
      </c>
      <c r="AI453" s="16"/>
      <c r="AJ453" s="16"/>
      <c r="AN453" s="34"/>
      <c r="AO453" s="16"/>
    </row>
    <row r="454" spans="2:41" x14ac:dyDescent="0.3">
      <c r="B454" s="16"/>
      <c r="C454" s="23"/>
      <c r="D454" s="23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R454" s="16"/>
      <c r="S454" s="16"/>
      <c r="T454" s="16"/>
      <c r="U454" s="16"/>
      <c r="V454" s="16"/>
      <c r="W454" s="16"/>
      <c r="X454" s="16"/>
      <c r="Y454" s="16"/>
      <c r="AA454" s="86">
        <f t="shared" si="25"/>
        <v>0</v>
      </c>
      <c r="AB454" s="86">
        <f t="shared" si="26"/>
        <v>0</v>
      </c>
      <c r="AC454" s="86">
        <f t="shared" si="27"/>
        <v>0</v>
      </c>
      <c r="AI454" s="16"/>
      <c r="AJ454" s="16"/>
      <c r="AN454" s="34"/>
      <c r="AO454" s="16"/>
    </row>
    <row r="455" spans="2:41" x14ac:dyDescent="0.3">
      <c r="B455" s="16"/>
      <c r="C455" s="23"/>
      <c r="D455" s="23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R455" s="16"/>
      <c r="S455" s="16"/>
      <c r="T455" s="16"/>
      <c r="U455" s="16"/>
      <c r="V455" s="16"/>
      <c r="W455" s="16"/>
      <c r="X455" s="16"/>
      <c r="Y455" s="16"/>
      <c r="AA455" s="86">
        <f t="shared" si="25"/>
        <v>0</v>
      </c>
      <c r="AB455" s="86">
        <f t="shared" si="26"/>
        <v>0</v>
      </c>
      <c r="AC455" s="86">
        <f t="shared" si="27"/>
        <v>0</v>
      </c>
      <c r="AI455" s="16"/>
      <c r="AJ455" s="16"/>
      <c r="AN455" s="34"/>
      <c r="AO455" s="16"/>
    </row>
    <row r="456" spans="2:41" x14ac:dyDescent="0.3">
      <c r="B456" s="16"/>
      <c r="C456" s="23"/>
      <c r="D456" s="23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R456" s="16"/>
      <c r="S456" s="16"/>
      <c r="T456" s="16"/>
      <c r="U456" s="16"/>
      <c r="V456" s="16"/>
      <c r="W456" s="16"/>
      <c r="X456" s="16"/>
      <c r="Y456" s="16"/>
      <c r="AA456" s="86">
        <f t="shared" si="25"/>
        <v>0</v>
      </c>
      <c r="AB456" s="86">
        <f t="shared" si="26"/>
        <v>0</v>
      </c>
      <c r="AC456" s="86">
        <f t="shared" si="27"/>
        <v>0</v>
      </c>
      <c r="AI456" s="16"/>
      <c r="AJ456" s="16"/>
      <c r="AN456" s="34"/>
      <c r="AO456" s="16"/>
    </row>
    <row r="457" spans="2:41" x14ac:dyDescent="0.3">
      <c r="B457" s="16"/>
      <c r="C457" s="23"/>
      <c r="D457" s="23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R457" s="16"/>
      <c r="S457" s="16"/>
      <c r="T457" s="16"/>
      <c r="U457" s="16"/>
      <c r="V457" s="16"/>
      <c r="W457" s="16"/>
      <c r="X457" s="16"/>
      <c r="Y457" s="16"/>
      <c r="AA457" s="86">
        <f t="shared" si="25"/>
        <v>0</v>
      </c>
      <c r="AB457" s="86">
        <f t="shared" si="26"/>
        <v>0</v>
      </c>
      <c r="AC457" s="86">
        <f t="shared" si="27"/>
        <v>0</v>
      </c>
      <c r="AI457" s="16"/>
      <c r="AJ457" s="16"/>
      <c r="AN457" s="34"/>
      <c r="AO457" s="16"/>
    </row>
    <row r="458" spans="2:41" x14ac:dyDescent="0.3">
      <c r="B458" s="16"/>
      <c r="C458" s="23"/>
      <c r="D458" s="23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R458" s="16"/>
      <c r="S458" s="16"/>
      <c r="T458" s="16"/>
      <c r="U458" s="16"/>
      <c r="V458" s="16"/>
      <c r="W458" s="16"/>
      <c r="X458" s="16"/>
      <c r="Y458" s="16"/>
      <c r="AA458" s="86">
        <f t="shared" si="25"/>
        <v>0</v>
      </c>
      <c r="AB458" s="86">
        <f t="shared" si="26"/>
        <v>0</v>
      </c>
      <c r="AC458" s="86">
        <f t="shared" si="27"/>
        <v>0</v>
      </c>
      <c r="AI458" s="16"/>
      <c r="AJ458" s="16"/>
      <c r="AN458" s="34"/>
      <c r="AO458" s="16"/>
    </row>
    <row r="459" spans="2:41" x14ac:dyDescent="0.3">
      <c r="B459" s="16"/>
      <c r="C459" s="23"/>
      <c r="D459" s="23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R459" s="16"/>
      <c r="S459" s="16"/>
      <c r="T459" s="16"/>
      <c r="U459" s="16"/>
      <c r="V459" s="16"/>
      <c r="W459" s="16"/>
      <c r="X459" s="16"/>
      <c r="Y459" s="16"/>
      <c r="AA459" s="86">
        <f t="shared" si="25"/>
        <v>0</v>
      </c>
      <c r="AB459" s="86">
        <f t="shared" si="26"/>
        <v>0</v>
      </c>
      <c r="AC459" s="86">
        <f t="shared" si="27"/>
        <v>0</v>
      </c>
      <c r="AI459" s="16"/>
      <c r="AJ459" s="16"/>
      <c r="AN459" s="34"/>
      <c r="AO459" s="16"/>
    </row>
    <row r="460" spans="2:41" x14ac:dyDescent="0.3">
      <c r="B460" s="16"/>
      <c r="C460" s="23"/>
      <c r="D460" s="23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R460" s="16"/>
      <c r="S460" s="16"/>
      <c r="T460" s="16"/>
      <c r="U460" s="16"/>
      <c r="V460" s="16"/>
      <c r="W460" s="16"/>
      <c r="X460" s="16"/>
      <c r="Y460" s="16"/>
      <c r="AA460" s="86">
        <f t="shared" si="25"/>
        <v>0</v>
      </c>
      <c r="AB460" s="86">
        <f t="shared" si="26"/>
        <v>0</v>
      </c>
      <c r="AC460" s="86">
        <f t="shared" si="27"/>
        <v>0</v>
      </c>
      <c r="AI460" s="16"/>
      <c r="AJ460" s="16"/>
      <c r="AN460" s="34"/>
      <c r="AO460" s="16"/>
    </row>
    <row r="461" spans="2:41" x14ac:dyDescent="0.3">
      <c r="B461" s="16"/>
      <c r="C461" s="23"/>
      <c r="D461" s="23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R461" s="16"/>
      <c r="S461" s="16"/>
      <c r="T461" s="16"/>
      <c r="U461" s="16"/>
      <c r="V461" s="16"/>
      <c r="W461" s="16"/>
      <c r="X461" s="16"/>
      <c r="Y461" s="16"/>
      <c r="AA461" s="86">
        <f t="shared" si="25"/>
        <v>0</v>
      </c>
      <c r="AB461" s="86">
        <f t="shared" si="26"/>
        <v>0</v>
      </c>
      <c r="AC461" s="86">
        <f t="shared" si="27"/>
        <v>0</v>
      </c>
      <c r="AI461" s="16"/>
      <c r="AJ461" s="16"/>
      <c r="AN461" s="34"/>
      <c r="AO461" s="16"/>
    </row>
    <row r="462" spans="2:41" x14ac:dyDescent="0.3">
      <c r="B462" s="16"/>
      <c r="C462" s="23"/>
      <c r="D462" s="23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R462" s="16"/>
      <c r="S462" s="16"/>
      <c r="T462" s="16"/>
      <c r="U462" s="16"/>
      <c r="V462" s="16"/>
      <c r="W462" s="16"/>
      <c r="X462" s="16"/>
      <c r="Y462" s="16"/>
      <c r="AA462" s="86">
        <f t="shared" ref="AA462:AA525" si="28">B462*D462</f>
        <v>0</v>
      </c>
      <c r="AB462" s="86">
        <f t="shared" ref="AB462:AB525" si="29">MIN(AA462,B462*ROUND($AB$13,0))</f>
        <v>0</v>
      </c>
      <c r="AC462" s="86">
        <f t="shared" ref="AC462:AC525" si="30">MIN(AA462,B462*ROUND($AC$13,0))</f>
        <v>0</v>
      </c>
      <c r="AI462" s="16"/>
      <c r="AJ462" s="16"/>
      <c r="AN462" s="34"/>
      <c r="AO462" s="16"/>
    </row>
    <row r="463" spans="2:41" x14ac:dyDescent="0.3">
      <c r="B463" s="16"/>
      <c r="C463" s="23"/>
      <c r="D463" s="23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R463" s="16"/>
      <c r="S463" s="16"/>
      <c r="T463" s="16"/>
      <c r="U463" s="16"/>
      <c r="V463" s="16"/>
      <c r="W463" s="16"/>
      <c r="X463" s="16"/>
      <c r="Y463" s="16"/>
      <c r="AA463" s="86">
        <f t="shared" si="28"/>
        <v>0</v>
      </c>
      <c r="AB463" s="86">
        <f t="shared" si="29"/>
        <v>0</v>
      </c>
      <c r="AC463" s="86">
        <f t="shared" si="30"/>
        <v>0</v>
      </c>
      <c r="AI463" s="16"/>
      <c r="AJ463" s="16"/>
      <c r="AN463" s="34"/>
      <c r="AO463" s="16"/>
    </row>
    <row r="464" spans="2:41" x14ac:dyDescent="0.3">
      <c r="B464" s="16"/>
      <c r="C464" s="23"/>
      <c r="D464" s="23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R464" s="16"/>
      <c r="S464" s="16"/>
      <c r="T464" s="16"/>
      <c r="U464" s="16"/>
      <c r="V464" s="16"/>
      <c r="W464" s="16"/>
      <c r="X464" s="16"/>
      <c r="Y464" s="16"/>
      <c r="AA464" s="86">
        <f t="shared" si="28"/>
        <v>0</v>
      </c>
      <c r="AB464" s="86">
        <f t="shared" si="29"/>
        <v>0</v>
      </c>
      <c r="AC464" s="86">
        <f t="shared" si="30"/>
        <v>0</v>
      </c>
      <c r="AI464" s="16"/>
      <c r="AJ464" s="16"/>
      <c r="AN464" s="34"/>
      <c r="AO464" s="16"/>
    </row>
    <row r="465" spans="2:41" x14ac:dyDescent="0.3">
      <c r="B465" s="16"/>
      <c r="C465" s="23"/>
      <c r="D465" s="23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R465" s="16"/>
      <c r="S465" s="16"/>
      <c r="T465" s="16"/>
      <c r="U465" s="16"/>
      <c r="V465" s="16"/>
      <c r="W465" s="16"/>
      <c r="X465" s="16"/>
      <c r="Y465" s="16"/>
      <c r="AA465" s="86">
        <f t="shared" si="28"/>
        <v>0</v>
      </c>
      <c r="AB465" s="86">
        <f t="shared" si="29"/>
        <v>0</v>
      </c>
      <c r="AC465" s="86">
        <f t="shared" si="30"/>
        <v>0</v>
      </c>
      <c r="AI465" s="16"/>
      <c r="AJ465" s="16"/>
      <c r="AN465" s="34"/>
      <c r="AO465" s="16"/>
    </row>
    <row r="466" spans="2:41" x14ac:dyDescent="0.3">
      <c r="B466" s="16"/>
      <c r="C466" s="23"/>
      <c r="D466" s="23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R466" s="16"/>
      <c r="S466" s="16"/>
      <c r="T466" s="16"/>
      <c r="U466" s="16"/>
      <c r="V466" s="16"/>
      <c r="W466" s="16"/>
      <c r="X466" s="16"/>
      <c r="Y466" s="16"/>
      <c r="AA466" s="86">
        <f t="shared" si="28"/>
        <v>0</v>
      </c>
      <c r="AB466" s="86">
        <f t="shared" si="29"/>
        <v>0</v>
      </c>
      <c r="AC466" s="86">
        <f t="shared" si="30"/>
        <v>0</v>
      </c>
      <c r="AI466" s="16"/>
      <c r="AJ466" s="16"/>
      <c r="AN466" s="34"/>
      <c r="AO466" s="16"/>
    </row>
    <row r="467" spans="2:41" x14ac:dyDescent="0.3">
      <c r="B467" s="16"/>
      <c r="C467" s="23"/>
      <c r="D467" s="23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R467" s="16"/>
      <c r="S467" s="16"/>
      <c r="T467" s="16"/>
      <c r="U467" s="16"/>
      <c r="V467" s="16"/>
      <c r="W467" s="16"/>
      <c r="X467" s="16"/>
      <c r="Y467" s="16"/>
      <c r="AA467" s="86">
        <f t="shared" si="28"/>
        <v>0</v>
      </c>
      <c r="AB467" s="86">
        <f t="shared" si="29"/>
        <v>0</v>
      </c>
      <c r="AC467" s="86">
        <f t="shared" si="30"/>
        <v>0</v>
      </c>
      <c r="AI467" s="16"/>
      <c r="AJ467" s="16"/>
      <c r="AN467" s="34"/>
      <c r="AO467" s="16"/>
    </row>
    <row r="468" spans="2:41" x14ac:dyDescent="0.3">
      <c r="B468" s="16"/>
      <c r="C468" s="23"/>
      <c r="D468" s="23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R468" s="16"/>
      <c r="S468" s="16"/>
      <c r="T468" s="16"/>
      <c r="U468" s="16"/>
      <c r="V468" s="16"/>
      <c r="W468" s="16"/>
      <c r="X468" s="16"/>
      <c r="Y468" s="16"/>
      <c r="AA468" s="86">
        <f t="shared" si="28"/>
        <v>0</v>
      </c>
      <c r="AB468" s="86">
        <f t="shared" si="29"/>
        <v>0</v>
      </c>
      <c r="AC468" s="86">
        <f t="shared" si="30"/>
        <v>0</v>
      </c>
      <c r="AI468" s="16"/>
      <c r="AJ468" s="16"/>
      <c r="AN468" s="34"/>
      <c r="AO468" s="16"/>
    </row>
    <row r="469" spans="2:41" x14ac:dyDescent="0.3">
      <c r="B469" s="16"/>
      <c r="C469" s="23"/>
      <c r="D469" s="23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R469" s="16"/>
      <c r="S469" s="16"/>
      <c r="T469" s="16"/>
      <c r="U469" s="16"/>
      <c r="V469" s="16"/>
      <c r="W469" s="16"/>
      <c r="X469" s="16"/>
      <c r="Y469" s="16"/>
      <c r="AA469" s="86">
        <f t="shared" si="28"/>
        <v>0</v>
      </c>
      <c r="AB469" s="86">
        <f t="shared" si="29"/>
        <v>0</v>
      </c>
      <c r="AC469" s="86">
        <f t="shared" si="30"/>
        <v>0</v>
      </c>
      <c r="AI469" s="16"/>
      <c r="AJ469" s="16"/>
      <c r="AN469" s="34"/>
      <c r="AO469" s="16"/>
    </row>
    <row r="470" spans="2:41" x14ac:dyDescent="0.3">
      <c r="B470" s="16"/>
      <c r="C470" s="23"/>
      <c r="D470" s="23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R470" s="16"/>
      <c r="S470" s="16"/>
      <c r="T470" s="16"/>
      <c r="U470" s="16"/>
      <c r="V470" s="16"/>
      <c r="W470" s="16"/>
      <c r="X470" s="16"/>
      <c r="Y470" s="16"/>
      <c r="AA470" s="86">
        <f t="shared" si="28"/>
        <v>0</v>
      </c>
      <c r="AB470" s="86">
        <f t="shared" si="29"/>
        <v>0</v>
      </c>
      <c r="AC470" s="86">
        <f t="shared" si="30"/>
        <v>0</v>
      </c>
      <c r="AI470" s="16"/>
      <c r="AJ470" s="16"/>
      <c r="AN470" s="34"/>
      <c r="AO470" s="16"/>
    </row>
    <row r="471" spans="2:41" x14ac:dyDescent="0.3">
      <c r="B471" s="16"/>
      <c r="C471" s="23"/>
      <c r="D471" s="23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R471" s="16"/>
      <c r="S471" s="16"/>
      <c r="T471" s="16"/>
      <c r="U471" s="16"/>
      <c r="V471" s="16"/>
      <c r="W471" s="16"/>
      <c r="X471" s="16"/>
      <c r="Y471" s="16"/>
      <c r="AA471" s="86">
        <f t="shared" si="28"/>
        <v>0</v>
      </c>
      <c r="AB471" s="86">
        <f t="shared" si="29"/>
        <v>0</v>
      </c>
      <c r="AC471" s="86">
        <f t="shared" si="30"/>
        <v>0</v>
      </c>
      <c r="AI471" s="16"/>
      <c r="AJ471" s="16"/>
      <c r="AN471" s="34"/>
      <c r="AO471" s="16"/>
    </row>
    <row r="472" spans="2:41" x14ac:dyDescent="0.3">
      <c r="B472" s="16"/>
      <c r="C472" s="23"/>
      <c r="D472" s="23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R472" s="16"/>
      <c r="S472" s="16"/>
      <c r="T472" s="16"/>
      <c r="U472" s="16"/>
      <c r="V472" s="16"/>
      <c r="W472" s="16"/>
      <c r="X472" s="16"/>
      <c r="Y472" s="16"/>
      <c r="AA472" s="86">
        <f t="shared" si="28"/>
        <v>0</v>
      </c>
      <c r="AB472" s="86">
        <f t="shared" si="29"/>
        <v>0</v>
      </c>
      <c r="AC472" s="86">
        <f t="shared" si="30"/>
        <v>0</v>
      </c>
      <c r="AI472" s="16"/>
      <c r="AJ472" s="16"/>
      <c r="AN472" s="34"/>
      <c r="AO472" s="16"/>
    </row>
    <row r="473" spans="2:41" x14ac:dyDescent="0.3">
      <c r="B473" s="16"/>
      <c r="C473" s="23"/>
      <c r="D473" s="23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R473" s="16"/>
      <c r="S473" s="16"/>
      <c r="T473" s="16"/>
      <c r="U473" s="16"/>
      <c r="V473" s="16"/>
      <c r="W473" s="16"/>
      <c r="X473" s="16"/>
      <c r="Y473" s="16"/>
      <c r="AA473" s="86">
        <f t="shared" si="28"/>
        <v>0</v>
      </c>
      <c r="AB473" s="86">
        <f t="shared" si="29"/>
        <v>0</v>
      </c>
      <c r="AC473" s="86">
        <f t="shared" si="30"/>
        <v>0</v>
      </c>
      <c r="AI473" s="16"/>
      <c r="AJ473" s="16"/>
      <c r="AN473" s="34"/>
      <c r="AO473" s="16"/>
    </row>
    <row r="474" spans="2:41" x14ac:dyDescent="0.3">
      <c r="B474" s="16"/>
      <c r="C474" s="23"/>
      <c r="D474" s="23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R474" s="16"/>
      <c r="S474" s="16"/>
      <c r="T474" s="16"/>
      <c r="U474" s="16"/>
      <c r="V474" s="16"/>
      <c r="W474" s="16"/>
      <c r="X474" s="16"/>
      <c r="Y474" s="16"/>
      <c r="AA474" s="86">
        <f t="shared" si="28"/>
        <v>0</v>
      </c>
      <c r="AB474" s="86">
        <f t="shared" si="29"/>
        <v>0</v>
      </c>
      <c r="AC474" s="86">
        <f t="shared" si="30"/>
        <v>0</v>
      </c>
      <c r="AI474" s="16"/>
      <c r="AJ474" s="16"/>
      <c r="AN474" s="34"/>
      <c r="AO474" s="16"/>
    </row>
    <row r="475" spans="2:41" x14ac:dyDescent="0.3">
      <c r="B475" s="16"/>
      <c r="C475" s="23"/>
      <c r="D475" s="23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R475" s="16"/>
      <c r="S475" s="16"/>
      <c r="T475" s="16"/>
      <c r="U475" s="16"/>
      <c r="V475" s="16"/>
      <c r="W475" s="16"/>
      <c r="X475" s="16"/>
      <c r="Y475" s="16"/>
      <c r="AA475" s="86">
        <f t="shared" si="28"/>
        <v>0</v>
      </c>
      <c r="AB475" s="86">
        <f t="shared" si="29"/>
        <v>0</v>
      </c>
      <c r="AC475" s="86">
        <f t="shared" si="30"/>
        <v>0</v>
      </c>
      <c r="AI475" s="16"/>
      <c r="AJ475" s="16"/>
      <c r="AN475" s="34"/>
      <c r="AO475" s="16"/>
    </row>
    <row r="476" spans="2:41" x14ac:dyDescent="0.3">
      <c r="B476" s="16"/>
      <c r="C476" s="23"/>
      <c r="D476" s="23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R476" s="16"/>
      <c r="S476" s="16"/>
      <c r="T476" s="16"/>
      <c r="U476" s="16"/>
      <c r="V476" s="16"/>
      <c r="W476" s="16"/>
      <c r="X476" s="16"/>
      <c r="Y476" s="16"/>
      <c r="AA476" s="86">
        <f t="shared" si="28"/>
        <v>0</v>
      </c>
      <c r="AB476" s="86">
        <f t="shared" si="29"/>
        <v>0</v>
      </c>
      <c r="AC476" s="86">
        <f t="shared" si="30"/>
        <v>0</v>
      </c>
      <c r="AI476" s="16"/>
      <c r="AJ476" s="16"/>
      <c r="AN476" s="34"/>
      <c r="AO476" s="16"/>
    </row>
    <row r="477" spans="2:41" x14ac:dyDescent="0.3">
      <c r="B477" s="16"/>
      <c r="C477" s="23"/>
      <c r="D477" s="23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R477" s="16"/>
      <c r="S477" s="16"/>
      <c r="T477" s="16"/>
      <c r="U477" s="16"/>
      <c r="V477" s="16"/>
      <c r="W477" s="16"/>
      <c r="X477" s="16"/>
      <c r="Y477" s="16"/>
      <c r="AA477" s="86">
        <f t="shared" si="28"/>
        <v>0</v>
      </c>
      <c r="AB477" s="86">
        <f t="shared" si="29"/>
        <v>0</v>
      </c>
      <c r="AC477" s="86">
        <f t="shared" si="30"/>
        <v>0</v>
      </c>
      <c r="AI477" s="16"/>
      <c r="AJ477" s="16"/>
      <c r="AN477" s="34"/>
      <c r="AO477" s="16"/>
    </row>
    <row r="478" spans="2:41" x14ac:dyDescent="0.3">
      <c r="B478" s="16"/>
      <c r="C478" s="23"/>
      <c r="D478" s="23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R478" s="16"/>
      <c r="S478" s="16"/>
      <c r="T478" s="16"/>
      <c r="U478" s="16"/>
      <c r="V478" s="16"/>
      <c r="W478" s="16"/>
      <c r="X478" s="16"/>
      <c r="Y478" s="16"/>
      <c r="AA478" s="86">
        <f t="shared" si="28"/>
        <v>0</v>
      </c>
      <c r="AB478" s="86">
        <f t="shared" si="29"/>
        <v>0</v>
      </c>
      <c r="AC478" s="86">
        <f t="shared" si="30"/>
        <v>0</v>
      </c>
      <c r="AI478" s="16"/>
      <c r="AJ478" s="16"/>
      <c r="AN478" s="34"/>
      <c r="AO478" s="16"/>
    </row>
    <row r="479" spans="2:41" x14ac:dyDescent="0.3">
      <c r="B479" s="16"/>
      <c r="C479" s="23"/>
      <c r="D479" s="23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R479" s="16"/>
      <c r="S479" s="16"/>
      <c r="T479" s="16"/>
      <c r="U479" s="16"/>
      <c r="V479" s="16"/>
      <c r="W479" s="16"/>
      <c r="X479" s="16"/>
      <c r="Y479" s="16"/>
      <c r="AA479" s="86">
        <f t="shared" si="28"/>
        <v>0</v>
      </c>
      <c r="AB479" s="86">
        <f t="shared" si="29"/>
        <v>0</v>
      </c>
      <c r="AC479" s="86">
        <f t="shared" si="30"/>
        <v>0</v>
      </c>
      <c r="AI479" s="16"/>
      <c r="AJ479" s="16"/>
      <c r="AN479" s="34"/>
      <c r="AO479" s="16"/>
    </row>
    <row r="480" spans="2:41" x14ac:dyDescent="0.3">
      <c r="B480" s="16"/>
      <c r="C480" s="23"/>
      <c r="D480" s="23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R480" s="16"/>
      <c r="S480" s="16"/>
      <c r="T480" s="16"/>
      <c r="U480" s="16"/>
      <c r="V480" s="16"/>
      <c r="W480" s="16"/>
      <c r="X480" s="16"/>
      <c r="Y480" s="16"/>
      <c r="AA480" s="86">
        <f t="shared" si="28"/>
        <v>0</v>
      </c>
      <c r="AB480" s="86">
        <f t="shared" si="29"/>
        <v>0</v>
      </c>
      <c r="AC480" s="86">
        <f t="shared" si="30"/>
        <v>0</v>
      </c>
      <c r="AI480" s="16"/>
      <c r="AJ480" s="16"/>
      <c r="AN480" s="34"/>
      <c r="AO480" s="16"/>
    </row>
    <row r="481" spans="2:41" x14ac:dyDescent="0.3">
      <c r="B481" s="16"/>
      <c r="C481" s="23"/>
      <c r="D481" s="23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R481" s="16"/>
      <c r="S481" s="16"/>
      <c r="T481" s="16"/>
      <c r="U481" s="16"/>
      <c r="V481" s="16"/>
      <c r="W481" s="16"/>
      <c r="X481" s="16"/>
      <c r="Y481" s="16"/>
      <c r="AA481" s="86">
        <f t="shared" si="28"/>
        <v>0</v>
      </c>
      <c r="AB481" s="86">
        <f t="shared" si="29"/>
        <v>0</v>
      </c>
      <c r="AC481" s="86">
        <f t="shared" si="30"/>
        <v>0</v>
      </c>
      <c r="AI481" s="16"/>
      <c r="AJ481" s="16"/>
      <c r="AN481" s="34"/>
      <c r="AO481" s="16"/>
    </row>
    <row r="482" spans="2:41" x14ac:dyDescent="0.3">
      <c r="B482" s="16"/>
      <c r="C482" s="23"/>
      <c r="D482" s="23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R482" s="16"/>
      <c r="S482" s="16"/>
      <c r="T482" s="16"/>
      <c r="U482" s="16"/>
      <c r="V482" s="16"/>
      <c r="W482" s="16"/>
      <c r="X482" s="16"/>
      <c r="Y482" s="16"/>
      <c r="AA482" s="86">
        <f t="shared" si="28"/>
        <v>0</v>
      </c>
      <c r="AB482" s="86">
        <f t="shared" si="29"/>
        <v>0</v>
      </c>
      <c r="AC482" s="86">
        <f t="shared" si="30"/>
        <v>0</v>
      </c>
      <c r="AI482" s="16"/>
      <c r="AJ482" s="16"/>
      <c r="AN482" s="34"/>
      <c r="AO482" s="16"/>
    </row>
    <row r="483" spans="2:41" x14ac:dyDescent="0.3">
      <c r="B483" s="16"/>
      <c r="C483" s="23"/>
      <c r="D483" s="23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R483" s="16"/>
      <c r="S483" s="16"/>
      <c r="T483" s="16"/>
      <c r="U483" s="16"/>
      <c r="V483" s="16"/>
      <c r="W483" s="16"/>
      <c r="X483" s="16"/>
      <c r="Y483" s="16"/>
      <c r="AA483" s="86">
        <f t="shared" si="28"/>
        <v>0</v>
      </c>
      <c r="AB483" s="86">
        <f t="shared" si="29"/>
        <v>0</v>
      </c>
      <c r="AC483" s="86">
        <f t="shared" si="30"/>
        <v>0</v>
      </c>
      <c r="AI483" s="16"/>
      <c r="AJ483" s="16"/>
      <c r="AN483" s="34"/>
      <c r="AO483" s="16"/>
    </row>
    <row r="484" spans="2:41" x14ac:dyDescent="0.3">
      <c r="B484" s="16"/>
      <c r="C484" s="23"/>
      <c r="D484" s="23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R484" s="16"/>
      <c r="S484" s="16"/>
      <c r="T484" s="16"/>
      <c r="U484" s="16"/>
      <c r="V484" s="16"/>
      <c r="W484" s="16"/>
      <c r="X484" s="16"/>
      <c r="Y484" s="16"/>
      <c r="AA484" s="86">
        <f t="shared" si="28"/>
        <v>0</v>
      </c>
      <c r="AB484" s="86">
        <f t="shared" si="29"/>
        <v>0</v>
      </c>
      <c r="AC484" s="86">
        <f t="shared" si="30"/>
        <v>0</v>
      </c>
      <c r="AI484" s="16"/>
      <c r="AJ484" s="16"/>
      <c r="AN484" s="34"/>
      <c r="AO484" s="16"/>
    </row>
    <row r="485" spans="2:41" x14ac:dyDescent="0.3">
      <c r="B485" s="16"/>
      <c r="C485" s="23"/>
      <c r="D485" s="23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R485" s="16"/>
      <c r="S485" s="16"/>
      <c r="T485" s="16"/>
      <c r="U485" s="16"/>
      <c r="V485" s="16"/>
      <c r="W485" s="16"/>
      <c r="X485" s="16"/>
      <c r="Y485" s="16"/>
      <c r="AA485" s="86">
        <f t="shared" si="28"/>
        <v>0</v>
      </c>
      <c r="AB485" s="86">
        <f t="shared" si="29"/>
        <v>0</v>
      </c>
      <c r="AC485" s="86">
        <f t="shared" si="30"/>
        <v>0</v>
      </c>
      <c r="AI485" s="16"/>
      <c r="AJ485" s="16"/>
      <c r="AN485" s="34"/>
      <c r="AO485" s="16"/>
    </row>
    <row r="486" spans="2:41" x14ac:dyDescent="0.3">
      <c r="B486" s="16"/>
      <c r="C486" s="23"/>
      <c r="D486" s="23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R486" s="16"/>
      <c r="S486" s="16"/>
      <c r="T486" s="16"/>
      <c r="U486" s="16"/>
      <c r="V486" s="16"/>
      <c r="W486" s="16"/>
      <c r="X486" s="16"/>
      <c r="Y486" s="16"/>
      <c r="AA486" s="86">
        <f t="shared" si="28"/>
        <v>0</v>
      </c>
      <c r="AB486" s="86">
        <f t="shared" si="29"/>
        <v>0</v>
      </c>
      <c r="AC486" s="86">
        <f t="shared" si="30"/>
        <v>0</v>
      </c>
      <c r="AI486" s="16"/>
      <c r="AJ486" s="16"/>
      <c r="AN486" s="34"/>
      <c r="AO486" s="16"/>
    </row>
    <row r="487" spans="2:41" x14ac:dyDescent="0.3">
      <c r="B487" s="16"/>
      <c r="C487" s="23"/>
      <c r="D487" s="23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R487" s="16"/>
      <c r="S487" s="16"/>
      <c r="T487" s="16"/>
      <c r="U487" s="16"/>
      <c r="V487" s="16"/>
      <c r="W487" s="16"/>
      <c r="X487" s="16"/>
      <c r="Y487" s="16"/>
      <c r="AA487" s="86">
        <f t="shared" si="28"/>
        <v>0</v>
      </c>
      <c r="AB487" s="86">
        <f t="shared" si="29"/>
        <v>0</v>
      </c>
      <c r="AC487" s="86">
        <f t="shared" si="30"/>
        <v>0</v>
      </c>
      <c r="AI487" s="16"/>
      <c r="AJ487" s="16"/>
      <c r="AN487" s="34"/>
      <c r="AO487" s="16"/>
    </row>
    <row r="488" spans="2:41" x14ac:dyDescent="0.3">
      <c r="B488" s="16"/>
      <c r="C488" s="23"/>
      <c r="D488" s="23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R488" s="16"/>
      <c r="S488" s="16"/>
      <c r="T488" s="16"/>
      <c r="U488" s="16"/>
      <c r="V488" s="16"/>
      <c r="W488" s="16"/>
      <c r="X488" s="16"/>
      <c r="Y488" s="16"/>
      <c r="AA488" s="86">
        <f t="shared" si="28"/>
        <v>0</v>
      </c>
      <c r="AB488" s="86">
        <f t="shared" si="29"/>
        <v>0</v>
      </c>
      <c r="AC488" s="86">
        <f t="shared" si="30"/>
        <v>0</v>
      </c>
      <c r="AI488" s="16"/>
      <c r="AJ488" s="16"/>
      <c r="AN488" s="34"/>
      <c r="AO488" s="16"/>
    </row>
    <row r="489" spans="2:41" x14ac:dyDescent="0.3">
      <c r="B489" s="16"/>
      <c r="C489" s="23"/>
      <c r="D489" s="23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R489" s="16"/>
      <c r="S489" s="16"/>
      <c r="T489" s="16"/>
      <c r="U489" s="16"/>
      <c r="V489" s="16"/>
      <c r="W489" s="16"/>
      <c r="X489" s="16"/>
      <c r="Y489" s="16"/>
      <c r="AA489" s="86">
        <f t="shared" si="28"/>
        <v>0</v>
      </c>
      <c r="AB489" s="86">
        <f t="shared" si="29"/>
        <v>0</v>
      </c>
      <c r="AC489" s="86">
        <f t="shared" si="30"/>
        <v>0</v>
      </c>
      <c r="AI489" s="16"/>
      <c r="AJ489" s="16"/>
      <c r="AN489" s="34"/>
      <c r="AO489" s="16"/>
    </row>
    <row r="490" spans="2:41" x14ac:dyDescent="0.3">
      <c r="B490" s="16"/>
      <c r="C490" s="23"/>
      <c r="D490" s="23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R490" s="16"/>
      <c r="S490" s="16"/>
      <c r="T490" s="16"/>
      <c r="U490" s="16"/>
      <c r="V490" s="16"/>
      <c r="W490" s="16"/>
      <c r="X490" s="16"/>
      <c r="Y490" s="16"/>
      <c r="AA490" s="86">
        <f t="shared" si="28"/>
        <v>0</v>
      </c>
      <c r="AB490" s="86">
        <f t="shared" si="29"/>
        <v>0</v>
      </c>
      <c r="AC490" s="86">
        <f t="shared" si="30"/>
        <v>0</v>
      </c>
      <c r="AI490" s="16"/>
      <c r="AJ490" s="16"/>
      <c r="AN490" s="34"/>
      <c r="AO490" s="16"/>
    </row>
    <row r="491" spans="2:41" x14ac:dyDescent="0.3">
      <c r="B491" s="16"/>
      <c r="C491" s="23"/>
      <c r="D491" s="23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R491" s="16"/>
      <c r="S491" s="16"/>
      <c r="T491" s="16"/>
      <c r="U491" s="16"/>
      <c r="V491" s="16"/>
      <c r="W491" s="16"/>
      <c r="X491" s="16"/>
      <c r="Y491" s="16"/>
      <c r="AA491" s="86">
        <f t="shared" si="28"/>
        <v>0</v>
      </c>
      <c r="AB491" s="86">
        <f t="shared" si="29"/>
        <v>0</v>
      </c>
      <c r="AC491" s="86">
        <f t="shared" si="30"/>
        <v>0</v>
      </c>
      <c r="AI491" s="16"/>
      <c r="AJ491" s="16"/>
      <c r="AN491" s="34"/>
      <c r="AO491" s="16"/>
    </row>
    <row r="492" spans="2:41" x14ac:dyDescent="0.3">
      <c r="B492" s="16"/>
      <c r="C492" s="23"/>
      <c r="D492" s="23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R492" s="16"/>
      <c r="S492" s="16"/>
      <c r="T492" s="16"/>
      <c r="U492" s="16"/>
      <c r="V492" s="16"/>
      <c r="W492" s="16"/>
      <c r="X492" s="16"/>
      <c r="Y492" s="16"/>
      <c r="AA492" s="86">
        <f t="shared" si="28"/>
        <v>0</v>
      </c>
      <c r="AB492" s="86">
        <f t="shared" si="29"/>
        <v>0</v>
      </c>
      <c r="AC492" s="86">
        <f t="shared" si="30"/>
        <v>0</v>
      </c>
      <c r="AI492" s="16"/>
      <c r="AJ492" s="16"/>
      <c r="AN492" s="34"/>
      <c r="AO492" s="16"/>
    </row>
    <row r="493" spans="2:41" x14ac:dyDescent="0.3">
      <c r="B493" s="16"/>
      <c r="C493" s="23"/>
      <c r="D493" s="23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R493" s="16"/>
      <c r="S493" s="16"/>
      <c r="T493" s="16"/>
      <c r="U493" s="16"/>
      <c r="V493" s="16"/>
      <c r="W493" s="16"/>
      <c r="X493" s="16"/>
      <c r="Y493" s="16"/>
      <c r="AA493" s="86">
        <f t="shared" si="28"/>
        <v>0</v>
      </c>
      <c r="AB493" s="86">
        <f t="shared" si="29"/>
        <v>0</v>
      </c>
      <c r="AC493" s="86">
        <f t="shared" si="30"/>
        <v>0</v>
      </c>
      <c r="AI493" s="16"/>
      <c r="AJ493" s="16"/>
      <c r="AN493" s="34"/>
      <c r="AO493" s="16"/>
    </row>
    <row r="494" spans="2:41" x14ac:dyDescent="0.3">
      <c r="B494" s="16"/>
      <c r="C494" s="23"/>
      <c r="D494" s="23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R494" s="16"/>
      <c r="S494" s="16"/>
      <c r="T494" s="16"/>
      <c r="U494" s="16"/>
      <c r="V494" s="16"/>
      <c r="W494" s="16"/>
      <c r="X494" s="16"/>
      <c r="Y494" s="16"/>
      <c r="AA494" s="86">
        <f t="shared" si="28"/>
        <v>0</v>
      </c>
      <c r="AB494" s="86">
        <f t="shared" si="29"/>
        <v>0</v>
      </c>
      <c r="AC494" s="86">
        <f t="shared" si="30"/>
        <v>0</v>
      </c>
      <c r="AI494" s="16"/>
      <c r="AJ494" s="16"/>
      <c r="AN494" s="34"/>
      <c r="AO494" s="16"/>
    </row>
    <row r="495" spans="2:41" x14ac:dyDescent="0.3">
      <c r="B495" s="16"/>
      <c r="C495" s="23"/>
      <c r="D495" s="23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R495" s="16"/>
      <c r="S495" s="16"/>
      <c r="T495" s="16"/>
      <c r="U495" s="16"/>
      <c r="V495" s="16"/>
      <c r="W495" s="16"/>
      <c r="X495" s="16"/>
      <c r="Y495" s="16"/>
      <c r="AA495" s="86">
        <f t="shared" si="28"/>
        <v>0</v>
      </c>
      <c r="AB495" s="86">
        <f t="shared" si="29"/>
        <v>0</v>
      </c>
      <c r="AC495" s="86">
        <f t="shared" si="30"/>
        <v>0</v>
      </c>
      <c r="AI495" s="16"/>
      <c r="AJ495" s="16"/>
      <c r="AN495" s="34"/>
      <c r="AO495" s="16"/>
    </row>
    <row r="496" spans="2:41" x14ac:dyDescent="0.3">
      <c r="B496" s="16"/>
      <c r="C496" s="23"/>
      <c r="D496" s="23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R496" s="16"/>
      <c r="S496" s="16"/>
      <c r="T496" s="16"/>
      <c r="U496" s="16"/>
      <c r="V496" s="16"/>
      <c r="W496" s="16"/>
      <c r="X496" s="16"/>
      <c r="Y496" s="16"/>
      <c r="AA496" s="86">
        <f t="shared" si="28"/>
        <v>0</v>
      </c>
      <c r="AB496" s="86">
        <f t="shared" si="29"/>
        <v>0</v>
      </c>
      <c r="AC496" s="86">
        <f t="shared" si="30"/>
        <v>0</v>
      </c>
      <c r="AI496" s="16"/>
      <c r="AJ496" s="16"/>
      <c r="AN496" s="34"/>
      <c r="AO496" s="16"/>
    </row>
    <row r="497" spans="2:41" x14ac:dyDescent="0.3">
      <c r="B497" s="16"/>
      <c r="C497" s="23"/>
      <c r="D497" s="23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R497" s="16"/>
      <c r="S497" s="16"/>
      <c r="T497" s="16"/>
      <c r="U497" s="16"/>
      <c r="V497" s="16"/>
      <c r="W497" s="16"/>
      <c r="X497" s="16"/>
      <c r="Y497" s="16"/>
      <c r="AA497" s="86">
        <f t="shared" si="28"/>
        <v>0</v>
      </c>
      <c r="AB497" s="86">
        <f t="shared" si="29"/>
        <v>0</v>
      </c>
      <c r="AC497" s="86">
        <f t="shared" si="30"/>
        <v>0</v>
      </c>
      <c r="AI497" s="16"/>
      <c r="AJ497" s="16"/>
      <c r="AN497" s="34"/>
      <c r="AO497" s="16"/>
    </row>
    <row r="498" spans="2:41" x14ac:dyDescent="0.3">
      <c r="B498" s="16"/>
      <c r="C498" s="23"/>
      <c r="D498" s="23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R498" s="16"/>
      <c r="S498" s="16"/>
      <c r="T498" s="16"/>
      <c r="U498" s="16"/>
      <c r="V498" s="16"/>
      <c r="W498" s="16"/>
      <c r="X498" s="16"/>
      <c r="Y498" s="16"/>
      <c r="AA498" s="86">
        <f t="shared" si="28"/>
        <v>0</v>
      </c>
      <c r="AB498" s="86">
        <f t="shared" si="29"/>
        <v>0</v>
      </c>
      <c r="AC498" s="86">
        <f t="shared" si="30"/>
        <v>0</v>
      </c>
      <c r="AI498" s="16"/>
      <c r="AJ498" s="16"/>
      <c r="AN498" s="34"/>
      <c r="AO498" s="16"/>
    </row>
    <row r="499" spans="2:41" x14ac:dyDescent="0.3">
      <c r="B499" s="16"/>
      <c r="C499" s="23"/>
      <c r="D499" s="23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R499" s="16"/>
      <c r="S499" s="16"/>
      <c r="T499" s="16"/>
      <c r="U499" s="16"/>
      <c r="V499" s="16"/>
      <c r="W499" s="16"/>
      <c r="X499" s="16"/>
      <c r="Y499" s="16"/>
      <c r="AA499" s="86">
        <f t="shared" si="28"/>
        <v>0</v>
      </c>
      <c r="AB499" s="86">
        <f t="shared" si="29"/>
        <v>0</v>
      </c>
      <c r="AC499" s="86">
        <f t="shared" si="30"/>
        <v>0</v>
      </c>
      <c r="AI499" s="16"/>
      <c r="AJ499" s="16"/>
      <c r="AN499" s="34"/>
      <c r="AO499" s="16"/>
    </row>
    <row r="500" spans="2:41" x14ac:dyDescent="0.3">
      <c r="B500" s="16"/>
      <c r="C500" s="23"/>
      <c r="D500" s="23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R500" s="16"/>
      <c r="S500" s="16"/>
      <c r="T500" s="16"/>
      <c r="U500" s="16"/>
      <c r="V500" s="16"/>
      <c r="W500" s="16"/>
      <c r="X500" s="16"/>
      <c r="Y500" s="16"/>
      <c r="AA500" s="86">
        <f t="shared" si="28"/>
        <v>0</v>
      </c>
      <c r="AB500" s="86">
        <f t="shared" si="29"/>
        <v>0</v>
      </c>
      <c r="AC500" s="86">
        <f t="shared" si="30"/>
        <v>0</v>
      </c>
      <c r="AI500" s="16"/>
      <c r="AJ500" s="16"/>
      <c r="AN500" s="34"/>
      <c r="AO500" s="16"/>
    </row>
    <row r="501" spans="2:41" x14ac:dyDescent="0.3">
      <c r="B501" s="16"/>
      <c r="C501" s="23"/>
      <c r="D501" s="23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R501" s="16"/>
      <c r="S501" s="16"/>
      <c r="T501" s="16"/>
      <c r="U501" s="16"/>
      <c r="V501" s="16"/>
      <c r="W501" s="16"/>
      <c r="X501" s="16"/>
      <c r="Y501" s="16"/>
      <c r="AA501" s="86">
        <f t="shared" si="28"/>
        <v>0</v>
      </c>
      <c r="AB501" s="86">
        <f t="shared" si="29"/>
        <v>0</v>
      </c>
      <c r="AC501" s="86">
        <f t="shared" si="30"/>
        <v>0</v>
      </c>
      <c r="AI501" s="16"/>
      <c r="AJ501" s="16"/>
      <c r="AN501" s="34"/>
      <c r="AO501" s="16"/>
    </row>
    <row r="502" spans="2:41" x14ac:dyDescent="0.3">
      <c r="B502" s="16"/>
      <c r="C502" s="23"/>
      <c r="D502" s="23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R502" s="16"/>
      <c r="S502" s="16"/>
      <c r="T502" s="16"/>
      <c r="U502" s="16"/>
      <c r="V502" s="16"/>
      <c r="W502" s="16"/>
      <c r="X502" s="16"/>
      <c r="Y502" s="16"/>
      <c r="AA502" s="86">
        <f t="shared" si="28"/>
        <v>0</v>
      </c>
      <c r="AB502" s="86">
        <f t="shared" si="29"/>
        <v>0</v>
      </c>
      <c r="AC502" s="86">
        <f t="shared" si="30"/>
        <v>0</v>
      </c>
      <c r="AI502" s="16"/>
      <c r="AJ502" s="16"/>
      <c r="AN502" s="34"/>
      <c r="AO502" s="16"/>
    </row>
    <row r="503" spans="2:41" x14ac:dyDescent="0.3">
      <c r="B503" s="16"/>
      <c r="C503" s="23"/>
      <c r="D503" s="23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R503" s="16"/>
      <c r="S503" s="16"/>
      <c r="T503" s="16"/>
      <c r="U503" s="16"/>
      <c r="V503" s="16"/>
      <c r="W503" s="16"/>
      <c r="X503" s="16"/>
      <c r="Y503" s="16"/>
      <c r="AA503" s="86">
        <f t="shared" si="28"/>
        <v>0</v>
      </c>
      <c r="AB503" s="86">
        <f t="shared" si="29"/>
        <v>0</v>
      </c>
      <c r="AC503" s="86">
        <f t="shared" si="30"/>
        <v>0</v>
      </c>
      <c r="AI503" s="16"/>
      <c r="AJ503" s="16"/>
      <c r="AN503" s="34"/>
      <c r="AO503" s="16"/>
    </row>
    <row r="504" spans="2:41" x14ac:dyDescent="0.3">
      <c r="B504" s="16"/>
      <c r="C504" s="23"/>
      <c r="D504" s="23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R504" s="16"/>
      <c r="S504" s="16"/>
      <c r="T504" s="16"/>
      <c r="U504" s="16"/>
      <c r="V504" s="16"/>
      <c r="W504" s="16"/>
      <c r="X504" s="16"/>
      <c r="Y504" s="16"/>
      <c r="AA504" s="86">
        <f t="shared" si="28"/>
        <v>0</v>
      </c>
      <c r="AB504" s="86">
        <f t="shared" si="29"/>
        <v>0</v>
      </c>
      <c r="AC504" s="86">
        <f t="shared" si="30"/>
        <v>0</v>
      </c>
      <c r="AI504" s="16"/>
      <c r="AJ504" s="16"/>
      <c r="AN504" s="34"/>
      <c r="AO504" s="16"/>
    </row>
    <row r="505" spans="2:41" x14ac:dyDescent="0.3">
      <c r="B505" s="16"/>
      <c r="C505" s="23"/>
      <c r="D505" s="23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R505" s="16"/>
      <c r="S505" s="16"/>
      <c r="T505" s="16"/>
      <c r="U505" s="16"/>
      <c r="V505" s="16"/>
      <c r="W505" s="16"/>
      <c r="X505" s="16"/>
      <c r="Y505" s="16"/>
      <c r="AA505" s="86">
        <f t="shared" si="28"/>
        <v>0</v>
      </c>
      <c r="AB505" s="86">
        <f t="shared" si="29"/>
        <v>0</v>
      </c>
      <c r="AC505" s="86">
        <f t="shared" si="30"/>
        <v>0</v>
      </c>
      <c r="AI505" s="16"/>
      <c r="AJ505" s="16"/>
      <c r="AN505" s="34"/>
      <c r="AO505" s="16"/>
    </row>
    <row r="506" spans="2:41" x14ac:dyDescent="0.3">
      <c r="B506" s="16"/>
      <c r="C506" s="23"/>
      <c r="D506" s="23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R506" s="16"/>
      <c r="S506" s="16"/>
      <c r="T506" s="16"/>
      <c r="U506" s="16"/>
      <c r="V506" s="16"/>
      <c r="W506" s="16"/>
      <c r="X506" s="16"/>
      <c r="Y506" s="16"/>
      <c r="AA506" s="86">
        <f t="shared" si="28"/>
        <v>0</v>
      </c>
      <c r="AB506" s="86">
        <f t="shared" si="29"/>
        <v>0</v>
      </c>
      <c r="AC506" s="86">
        <f t="shared" si="30"/>
        <v>0</v>
      </c>
      <c r="AI506" s="16"/>
      <c r="AJ506" s="16"/>
      <c r="AN506" s="34"/>
      <c r="AO506" s="16"/>
    </row>
    <row r="507" spans="2:41" x14ac:dyDescent="0.3">
      <c r="B507" s="16"/>
      <c r="C507" s="23"/>
      <c r="D507" s="23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R507" s="16"/>
      <c r="S507" s="16"/>
      <c r="T507" s="16"/>
      <c r="U507" s="16"/>
      <c r="V507" s="16"/>
      <c r="W507" s="16"/>
      <c r="X507" s="16"/>
      <c r="Y507" s="16"/>
      <c r="AA507" s="86">
        <f t="shared" si="28"/>
        <v>0</v>
      </c>
      <c r="AB507" s="86">
        <f t="shared" si="29"/>
        <v>0</v>
      </c>
      <c r="AC507" s="86">
        <f t="shared" si="30"/>
        <v>0</v>
      </c>
      <c r="AI507" s="16"/>
      <c r="AJ507" s="16"/>
      <c r="AN507" s="34"/>
      <c r="AO507" s="16"/>
    </row>
    <row r="508" spans="2:41" x14ac:dyDescent="0.3">
      <c r="B508" s="16"/>
      <c r="C508" s="23"/>
      <c r="D508" s="23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R508" s="16"/>
      <c r="S508" s="16"/>
      <c r="T508" s="16"/>
      <c r="U508" s="16"/>
      <c r="V508" s="16"/>
      <c r="W508" s="16"/>
      <c r="X508" s="16"/>
      <c r="Y508" s="16"/>
      <c r="AA508" s="86">
        <f t="shared" si="28"/>
        <v>0</v>
      </c>
      <c r="AB508" s="86">
        <f t="shared" si="29"/>
        <v>0</v>
      </c>
      <c r="AC508" s="86">
        <f t="shared" si="30"/>
        <v>0</v>
      </c>
      <c r="AI508" s="16"/>
      <c r="AJ508" s="16"/>
      <c r="AN508" s="34"/>
      <c r="AO508" s="16"/>
    </row>
    <row r="509" spans="2:41" x14ac:dyDescent="0.3">
      <c r="B509" s="16"/>
      <c r="C509" s="23"/>
      <c r="D509" s="23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R509" s="16"/>
      <c r="S509" s="16"/>
      <c r="T509" s="16"/>
      <c r="U509" s="16"/>
      <c r="V509" s="16"/>
      <c r="W509" s="16"/>
      <c r="X509" s="16"/>
      <c r="Y509" s="16"/>
      <c r="AA509" s="86">
        <f t="shared" si="28"/>
        <v>0</v>
      </c>
      <c r="AB509" s="86">
        <f t="shared" si="29"/>
        <v>0</v>
      </c>
      <c r="AC509" s="86">
        <f t="shared" si="30"/>
        <v>0</v>
      </c>
      <c r="AI509" s="16"/>
      <c r="AJ509" s="16"/>
      <c r="AN509" s="34"/>
      <c r="AO509" s="16"/>
    </row>
    <row r="510" spans="2:41" x14ac:dyDescent="0.3">
      <c r="B510" s="16"/>
      <c r="C510" s="23"/>
      <c r="D510" s="23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R510" s="16"/>
      <c r="S510" s="16"/>
      <c r="T510" s="16"/>
      <c r="U510" s="16"/>
      <c r="V510" s="16"/>
      <c r="W510" s="16"/>
      <c r="X510" s="16"/>
      <c r="Y510" s="16"/>
      <c r="AA510" s="86">
        <f t="shared" si="28"/>
        <v>0</v>
      </c>
      <c r="AB510" s="86">
        <f t="shared" si="29"/>
        <v>0</v>
      </c>
      <c r="AC510" s="86">
        <f t="shared" si="30"/>
        <v>0</v>
      </c>
      <c r="AI510" s="16"/>
      <c r="AJ510" s="16"/>
      <c r="AN510" s="34"/>
      <c r="AO510" s="16"/>
    </row>
    <row r="511" spans="2:41" x14ac:dyDescent="0.3">
      <c r="B511" s="16"/>
      <c r="C511" s="23"/>
      <c r="D511" s="23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R511" s="16"/>
      <c r="S511" s="16"/>
      <c r="T511" s="16"/>
      <c r="U511" s="16"/>
      <c r="V511" s="16"/>
      <c r="W511" s="16"/>
      <c r="X511" s="16"/>
      <c r="Y511" s="16"/>
      <c r="AA511" s="86">
        <f t="shared" si="28"/>
        <v>0</v>
      </c>
      <c r="AB511" s="86">
        <f t="shared" si="29"/>
        <v>0</v>
      </c>
      <c r="AC511" s="86">
        <f t="shared" si="30"/>
        <v>0</v>
      </c>
      <c r="AI511" s="16"/>
      <c r="AJ511" s="16"/>
      <c r="AN511" s="34"/>
      <c r="AO511" s="16"/>
    </row>
    <row r="512" spans="2:41" x14ac:dyDescent="0.3">
      <c r="B512" s="16"/>
      <c r="C512" s="23"/>
      <c r="D512" s="23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R512" s="16"/>
      <c r="S512" s="16"/>
      <c r="T512" s="16"/>
      <c r="U512" s="16"/>
      <c r="V512" s="16"/>
      <c r="W512" s="16"/>
      <c r="X512" s="16"/>
      <c r="Y512" s="16"/>
      <c r="AA512" s="86">
        <f t="shared" si="28"/>
        <v>0</v>
      </c>
      <c r="AB512" s="86">
        <f t="shared" si="29"/>
        <v>0</v>
      </c>
      <c r="AC512" s="86">
        <f t="shared" si="30"/>
        <v>0</v>
      </c>
      <c r="AI512" s="16"/>
      <c r="AJ512" s="16"/>
      <c r="AN512" s="34"/>
      <c r="AO512" s="16"/>
    </row>
    <row r="513" spans="2:41" x14ac:dyDescent="0.3">
      <c r="B513" s="16"/>
      <c r="C513" s="23"/>
      <c r="D513" s="23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R513" s="16"/>
      <c r="S513" s="16"/>
      <c r="T513" s="16"/>
      <c r="U513" s="16"/>
      <c r="V513" s="16"/>
      <c r="W513" s="16"/>
      <c r="X513" s="16"/>
      <c r="Y513" s="16"/>
      <c r="AA513" s="86">
        <f t="shared" si="28"/>
        <v>0</v>
      </c>
      <c r="AB513" s="86">
        <f t="shared" si="29"/>
        <v>0</v>
      </c>
      <c r="AC513" s="86">
        <f t="shared" si="30"/>
        <v>0</v>
      </c>
      <c r="AI513" s="16"/>
      <c r="AJ513" s="16"/>
      <c r="AN513" s="34"/>
      <c r="AO513" s="16"/>
    </row>
    <row r="514" spans="2:41" x14ac:dyDescent="0.3">
      <c r="B514" s="16"/>
      <c r="C514" s="23"/>
      <c r="D514" s="23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R514" s="16"/>
      <c r="S514" s="16"/>
      <c r="T514" s="16"/>
      <c r="U514" s="16"/>
      <c r="V514" s="16"/>
      <c r="W514" s="16"/>
      <c r="X514" s="16"/>
      <c r="Y514" s="16"/>
      <c r="AA514" s="86">
        <f t="shared" si="28"/>
        <v>0</v>
      </c>
      <c r="AB514" s="86">
        <f t="shared" si="29"/>
        <v>0</v>
      </c>
      <c r="AC514" s="86">
        <f t="shared" si="30"/>
        <v>0</v>
      </c>
      <c r="AI514" s="16"/>
      <c r="AJ514" s="16"/>
      <c r="AN514" s="34"/>
      <c r="AO514" s="16"/>
    </row>
    <row r="515" spans="2:41" x14ac:dyDescent="0.3">
      <c r="B515" s="16"/>
      <c r="C515" s="23"/>
      <c r="D515" s="23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R515" s="16"/>
      <c r="S515" s="16"/>
      <c r="T515" s="16"/>
      <c r="U515" s="16"/>
      <c r="V515" s="16"/>
      <c r="W515" s="16"/>
      <c r="X515" s="16"/>
      <c r="Y515" s="16"/>
      <c r="AA515" s="86">
        <f t="shared" si="28"/>
        <v>0</v>
      </c>
      <c r="AB515" s="86">
        <f t="shared" si="29"/>
        <v>0</v>
      </c>
      <c r="AC515" s="86">
        <f t="shared" si="30"/>
        <v>0</v>
      </c>
      <c r="AI515" s="16"/>
      <c r="AJ515" s="16"/>
      <c r="AN515" s="34"/>
      <c r="AO515" s="16"/>
    </row>
    <row r="516" spans="2:41" x14ac:dyDescent="0.3">
      <c r="B516" s="16"/>
      <c r="C516" s="23"/>
      <c r="D516" s="23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R516" s="16"/>
      <c r="S516" s="16"/>
      <c r="T516" s="16"/>
      <c r="U516" s="16"/>
      <c r="V516" s="16"/>
      <c r="W516" s="16"/>
      <c r="X516" s="16"/>
      <c r="Y516" s="16"/>
      <c r="AA516" s="86">
        <f t="shared" si="28"/>
        <v>0</v>
      </c>
      <c r="AB516" s="86">
        <f t="shared" si="29"/>
        <v>0</v>
      </c>
      <c r="AC516" s="86">
        <f t="shared" si="30"/>
        <v>0</v>
      </c>
      <c r="AI516" s="16"/>
      <c r="AJ516" s="16"/>
      <c r="AN516" s="34"/>
      <c r="AO516" s="16"/>
    </row>
    <row r="517" spans="2:41" x14ac:dyDescent="0.3">
      <c r="B517" s="16"/>
      <c r="C517" s="23"/>
      <c r="D517" s="23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R517" s="16"/>
      <c r="S517" s="16"/>
      <c r="T517" s="16"/>
      <c r="U517" s="16"/>
      <c r="V517" s="16"/>
      <c r="W517" s="16"/>
      <c r="X517" s="16"/>
      <c r="Y517" s="16"/>
      <c r="AA517" s="86">
        <f t="shared" si="28"/>
        <v>0</v>
      </c>
      <c r="AB517" s="86">
        <f t="shared" si="29"/>
        <v>0</v>
      </c>
      <c r="AC517" s="86">
        <f t="shared" si="30"/>
        <v>0</v>
      </c>
      <c r="AI517" s="16"/>
      <c r="AJ517" s="16"/>
      <c r="AN517" s="34"/>
      <c r="AO517" s="16"/>
    </row>
    <row r="518" spans="2:41" x14ac:dyDescent="0.3">
      <c r="B518" s="16"/>
      <c r="C518" s="23"/>
      <c r="D518" s="23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R518" s="16"/>
      <c r="S518" s="16"/>
      <c r="T518" s="16"/>
      <c r="U518" s="16"/>
      <c r="V518" s="16"/>
      <c r="W518" s="16"/>
      <c r="X518" s="16"/>
      <c r="Y518" s="16"/>
      <c r="AA518" s="86">
        <f t="shared" si="28"/>
        <v>0</v>
      </c>
      <c r="AB518" s="86">
        <f t="shared" si="29"/>
        <v>0</v>
      </c>
      <c r="AC518" s="86">
        <f t="shared" si="30"/>
        <v>0</v>
      </c>
      <c r="AI518" s="16"/>
      <c r="AJ518" s="16"/>
      <c r="AN518" s="34"/>
      <c r="AO518" s="16"/>
    </row>
    <row r="519" spans="2:41" x14ac:dyDescent="0.3">
      <c r="B519" s="16"/>
      <c r="C519" s="23"/>
      <c r="D519" s="23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R519" s="16"/>
      <c r="S519" s="16"/>
      <c r="T519" s="16"/>
      <c r="U519" s="16"/>
      <c r="V519" s="16"/>
      <c r="W519" s="16"/>
      <c r="X519" s="16"/>
      <c r="Y519" s="16"/>
      <c r="AA519" s="86">
        <f t="shared" si="28"/>
        <v>0</v>
      </c>
      <c r="AB519" s="86">
        <f t="shared" si="29"/>
        <v>0</v>
      </c>
      <c r="AC519" s="86">
        <f t="shared" si="30"/>
        <v>0</v>
      </c>
      <c r="AI519" s="16"/>
      <c r="AJ519" s="16"/>
      <c r="AN519" s="34"/>
      <c r="AO519" s="16"/>
    </row>
    <row r="520" spans="2:41" x14ac:dyDescent="0.3">
      <c r="B520" s="16"/>
      <c r="C520" s="23"/>
      <c r="D520" s="23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R520" s="16"/>
      <c r="S520" s="16"/>
      <c r="T520" s="16"/>
      <c r="U520" s="16"/>
      <c r="V520" s="16"/>
      <c r="W520" s="16"/>
      <c r="X520" s="16"/>
      <c r="Y520" s="16"/>
      <c r="AA520" s="86">
        <f t="shared" si="28"/>
        <v>0</v>
      </c>
      <c r="AB520" s="86">
        <f t="shared" si="29"/>
        <v>0</v>
      </c>
      <c r="AC520" s="86">
        <f t="shared" si="30"/>
        <v>0</v>
      </c>
      <c r="AI520" s="16"/>
      <c r="AJ520" s="16"/>
      <c r="AN520" s="34"/>
      <c r="AO520" s="16"/>
    </row>
    <row r="521" spans="2:41" x14ac:dyDescent="0.3">
      <c r="B521" s="16"/>
      <c r="C521" s="23"/>
      <c r="D521" s="23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R521" s="16"/>
      <c r="S521" s="16"/>
      <c r="T521" s="16"/>
      <c r="U521" s="16"/>
      <c r="V521" s="16"/>
      <c r="W521" s="16"/>
      <c r="X521" s="16"/>
      <c r="Y521" s="16"/>
      <c r="AA521" s="86">
        <f t="shared" si="28"/>
        <v>0</v>
      </c>
      <c r="AB521" s="86">
        <f t="shared" si="29"/>
        <v>0</v>
      </c>
      <c r="AC521" s="86">
        <f t="shared" si="30"/>
        <v>0</v>
      </c>
      <c r="AI521" s="16"/>
      <c r="AJ521" s="16"/>
      <c r="AN521" s="34"/>
      <c r="AO521" s="16"/>
    </row>
    <row r="522" spans="2:41" x14ac:dyDescent="0.3">
      <c r="B522" s="16"/>
      <c r="C522" s="23"/>
      <c r="D522" s="23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R522" s="16"/>
      <c r="S522" s="16"/>
      <c r="T522" s="16"/>
      <c r="U522" s="16"/>
      <c r="V522" s="16"/>
      <c r="W522" s="16"/>
      <c r="X522" s="16"/>
      <c r="Y522" s="16"/>
      <c r="AA522" s="86">
        <f t="shared" si="28"/>
        <v>0</v>
      </c>
      <c r="AB522" s="86">
        <f t="shared" si="29"/>
        <v>0</v>
      </c>
      <c r="AC522" s="86">
        <f t="shared" si="30"/>
        <v>0</v>
      </c>
      <c r="AI522" s="16"/>
      <c r="AJ522" s="16"/>
      <c r="AN522" s="34"/>
      <c r="AO522" s="16"/>
    </row>
    <row r="523" spans="2:41" x14ac:dyDescent="0.3">
      <c r="B523" s="16"/>
      <c r="C523" s="23"/>
      <c r="D523" s="23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R523" s="16"/>
      <c r="S523" s="16"/>
      <c r="T523" s="16"/>
      <c r="U523" s="16"/>
      <c r="V523" s="16"/>
      <c r="W523" s="16"/>
      <c r="X523" s="16"/>
      <c r="Y523" s="16"/>
      <c r="AA523" s="86">
        <f t="shared" si="28"/>
        <v>0</v>
      </c>
      <c r="AB523" s="86">
        <f t="shared" si="29"/>
        <v>0</v>
      </c>
      <c r="AC523" s="86">
        <f t="shared" si="30"/>
        <v>0</v>
      </c>
      <c r="AI523" s="16"/>
      <c r="AJ523" s="16"/>
      <c r="AN523" s="34"/>
      <c r="AO523" s="16"/>
    </row>
    <row r="524" spans="2:41" x14ac:dyDescent="0.3">
      <c r="B524" s="16"/>
      <c r="C524" s="23"/>
      <c r="D524" s="23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R524" s="16"/>
      <c r="S524" s="16"/>
      <c r="T524" s="16"/>
      <c r="U524" s="16"/>
      <c r="V524" s="16"/>
      <c r="W524" s="16"/>
      <c r="X524" s="16"/>
      <c r="Y524" s="16"/>
      <c r="AA524" s="86">
        <f t="shared" si="28"/>
        <v>0</v>
      </c>
      <c r="AB524" s="86">
        <f t="shared" si="29"/>
        <v>0</v>
      </c>
      <c r="AC524" s="86">
        <f t="shared" si="30"/>
        <v>0</v>
      </c>
      <c r="AI524" s="16"/>
      <c r="AJ524" s="16"/>
      <c r="AN524" s="34"/>
      <c r="AO524" s="16"/>
    </row>
    <row r="525" spans="2:41" x14ac:dyDescent="0.3">
      <c r="B525" s="16"/>
      <c r="C525" s="23"/>
      <c r="D525" s="23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R525" s="16"/>
      <c r="S525" s="16"/>
      <c r="T525" s="16"/>
      <c r="U525" s="16"/>
      <c r="V525" s="16"/>
      <c r="W525" s="16"/>
      <c r="X525" s="16"/>
      <c r="Y525" s="16"/>
      <c r="AA525" s="86">
        <f t="shared" si="28"/>
        <v>0</v>
      </c>
      <c r="AB525" s="86">
        <f t="shared" si="29"/>
        <v>0</v>
      </c>
      <c r="AC525" s="86">
        <f t="shared" si="30"/>
        <v>0</v>
      </c>
      <c r="AI525" s="16"/>
      <c r="AJ525" s="16"/>
      <c r="AN525" s="34"/>
      <c r="AO525" s="16"/>
    </row>
    <row r="526" spans="2:41" x14ac:dyDescent="0.3">
      <c r="B526" s="16"/>
      <c r="C526" s="23"/>
      <c r="D526" s="23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R526" s="16"/>
      <c r="S526" s="16"/>
      <c r="T526" s="16"/>
      <c r="U526" s="16"/>
      <c r="V526" s="16"/>
      <c r="W526" s="16"/>
      <c r="X526" s="16"/>
      <c r="Y526" s="16"/>
      <c r="AA526" s="86">
        <f t="shared" ref="AA526:AA589" si="31">B526*D526</f>
        <v>0</v>
      </c>
      <c r="AB526" s="86">
        <f t="shared" ref="AB526:AB589" si="32">MIN(AA526,B526*ROUND($AB$13,0))</f>
        <v>0</v>
      </c>
      <c r="AC526" s="86">
        <f t="shared" ref="AC526:AC589" si="33">MIN(AA526,B526*ROUND($AC$13,0))</f>
        <v>0</v>
      </c>
      <c r="AI526" s="16"/>
      <c r="AJ526" s="16"/>
      <c r="AN526" s="34"/>
      <c r="AO526" s="16"/>
    </row>
    <row r="527" spans="2:41" x14ac:dyDescent="0.3">
      <c r="B527" s="16"/>
      <c r="C527" s="23"/>
      <c r="D527" s="23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R527" s="16"/>
      <c r="S527" s="16"/>
      <c r="T527" s="16"/>
      <c r="U527" s="16"/>
      <c r="V527" s="16"/>
      <c r="W527" s="16"/>
      <c r="X527" s="16"/>
      <c r="Y527" s="16"/>
      <c r="AA527" s="86">
        <f t="shared" si="31"/>
        <v>0</v>
      </c>
      <c r="AB527" s="86">
        <f t="shared" si="32"/>
        <v>0</v>
      </c>
      <c r="AC527" s="86">
        <f t="shared" si="33"/>
        <v>0</v>
      </c>
      <c r="AI527" s="16"/>
      <c r="AJ527" s="16"/>
      <c r="AN527" s="34"/>
      <c r="AO527" s="16"/>
    </row>
    <row r="528" spans="2:41" x14ac:dyDescent="0.3">
      <c r="B528" s="16"/>
      <c r="C528" s="23"/>
      <c r="D528" s="23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R528" s="16"/>
      <c r="S528" s="16"/>
      <c r="T528" s="16"/>
      <c r="U528" s="16"/>
      <c r="V528" s="16"/>
      <c r="W528" s="16"/>
      <c r="X528" s="16"/>
      <c r="Y528" s="16"/>
      <c r="AA528" s="86">
        <f t="shared" si="31"/>
        <v>0</v>
      </c>
      <c r="AB528" s="86">
        <f t="shared" si="32"/>
        <v>0</v>
      </c>
      <c r="AC528" s="86">
        <f t="shared" si="33"/>
        <v>0</v>
      </c>
      <c r="AI528" s="16"/>
      <c r="AJ528" s="16"/>
      <c r="AN528" s="34"/>
      <c r="AO528" s="16"/>
    </row>
    <row r="529" spans="2:41" x14ac:dyDescent="0.3">
      <c r="B529" s="16"/>
      <c r="C529" s="23"/>
      <c r="D529" s="23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R529" s="16"/>
      <c r="S529" s="16"/>
      <c r="T529" s="16"/>
      <c r="U529" s="16"/>
      <c r="V529" s="16"/>
      <c r="W529" s="16"/>
      <c r="X529" s="16"/>
      <c r="Y529" s="16"/>
      <c r="AA529" s="86">
        <f t="shared" si="31"/>
        <v>0</v>
      </c>
      <c r="AB529" s="86">
        <f t="shared" si="32"/>
        <v>0</v>
      </c>
      <c r="AC529" s="86">
        <f t="shared" si="33"/>
        <v>0</v>
      </c>
      <c r="AI529" s="16"/>
      <c r="AJ529" s="16"/>
      <c r="AN529" s="34"/>
      <c r="AO529" s="16"/>
    </row>
    <row r="530" spans="2:41" x14ac:dyDescent="0.3">
      <c r="B530" s="16"/>
      <c r="C530" s="23"/>
      <c r="D530" s="23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R530" s="16"/>
      <c r="S530" s="16"/>
      <c r="T530" s="16"/>
      <c r="U530" s="16"/>
      <c r="V530" s="16"/>
      <c r="W530" s="16"/>
      <c r="X530" s="16"/>
      <c r="Y530" s="16"/>
      <c r="AA530" s="86">
        <f t="shared" si="31"/>
        <v>0</v>
      </c>
      <c r="AB530" s="86">
        <f t="shared" si="32"/>
        <v>0</v>
      </c>
      <c r="AC530" s="86">
        <f t="shared" si="33"/>
        <v>0</v>
      </c>
      <c r="AI530" s="16"/>
      <c r="AJ530" s="16"/>
      <c r="AN530" s="34"/>
      <c r="AO530" s="16"/>
    </row>
    <row r="531" spans="2:41" x14ac:dyDescent="0.3">
      <c r="B531" s="16"/>
      <c r="C531" s="23"/>
      <c r="D531" s="23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R531" s="16"/>
      <c r="S531" s="16"/>
      <c r="T531" s="16"/>
      <c r="U531" s="16"/>
      <c r="V531" s="16"/>
      <c r="W531" s="16"/>
      <c r="X531" s="16"/>
      <c r="Y531" s="16"/>
      <c r="AA531" s="86">
        <f t="shared" si="31"/>
        <v>0</v>
      </c>
      <c r="AB531" s="86">
        <f t="shared" si="32"/>
        <v>0</v>
      </c>
      <c r="AC531" s="86">
        <f t="shared" si="33"/>
        <v>0</v>
      </c>
      <c r="AI531" s="16"/>
      <c r="AJ531" s="16"/>
      <c r="AN531" s="34"/>
      <c r="AO531" s="16"/>
    </row>
    <row r="532" spans="2:41" x14ac:dyDescent="0.3">
      <c r="B532" s="16"/>
      <c r="C532" s="23"/>
      <c r="D532" s="23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R532" s="16"/>
      <c r="S532" s="16"/>
      <c r="T532" s="16"/>
      <c r="U532" s="16"/>
      <c r="V532" s="16"/>
      <c r="W532" s="16"/>
      <c r="X532" s="16"/>
      <c r="Y532" s="16"/>
      <c r="AA532" s="86">
        <f t="shared" si="31"/>
        <v>0</v>
      </c>
      <c r="AB532" s="86">
        <f t="shared" si="32"/>
        <v>0</v>
      </c>
      <c r="AC532" s="86">
        <f t="shared" si="33"/>
        <v>0</v>
      </c>
      <c r="AI532" s="16"/>
      <c r="AJ532" s="16"/>
      <c r="AN532" s="34"/>
      <c r="AO532" s="16"/>
    </row>
    <row r="533" spans="2:41" x14ac:dyDescent="0.3">
      <c r="B533" s="16"/>
      <c r="C533" s="23"/>
      <c r="D533" s="23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R533" s="16"/>
      <c r="S533" s="16"/>
      <c r="T533" s="16"/>
      <c r="U533" s="16"/>
      <c r="V533" s="16"/>
      <c r="W533" s="16"/>
      <c r="X533" s="16"/>
      <c r="Y533" s="16"/>
      <c r="AA533" s="86">
        <f t="shared" si="31"/>
        <v>0</v>
      </c>
      <c r="AB533" s="86">
        <f t="shared" si="32"/>
        <v>0</v>
      </c>
      <c r="AC533" s="86">
        <f t="shared" si="33"/>
        <v>0</v>
      </c>
      <c r="AI533" s="16"/>
      <c r="AJ533" s="16"/>
      <c r="AN533" s="34"/>
      <c r="AO533" s="16"/>
    </row>
    <row r="534" spans="2:41" x14ac:dyDescent="0.3">
      <c r="B534" s="16"/>
      <c r="C534" s="23"/>
      <c r="D534" s="23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R534" s="16"/>
      <c r="S534" s="16"/>
      <c r="T534" s="16"/>
      <c r="U534" s="16"/>
      <c r="V534" s="16"/>
      <c r="W534" s="16"/>
      <c r="X534" s="16"/>
      <c r="Y534" s="16"/>
      <c r="AA534" s="86">
        <f t="shared" si="31"/>
        <v>0</v>
      </c>
      <c r="AB534" s="86">
        <f t="shared" si="32"/>
        <v>0</v>
      </c>
      <c r="AC534" s="86">
        <f t="shared" si="33"/>
        <v>0</v>
      </c>
      <c r="AI534" s="16"/>
      <c r="AJ534" s="16"/>
      <c r="AN534" s="34"/>
      <c r="AO534" s="16"/>
    </row>
    <row r="535" spans="2:41" x14ac:dyDescent="0.3">
      <c r="B535" s="16"/>
      <c r="C535" s="23"/>
      <c r="D535" s="23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R535" s="16"/>
      <c r="S535" s="16"/>
      <c r="T535" s="16"/>
      <c r="U535" s="16"/>
      <c r="V535" s="16"/>
      <c r="W535" s="16"/>
      <c r="X535" s="16"/>
      <c r="Y535" s="16"/>
      <c r="AA535" s="86">
        <f t="shared" si="31"/>
        <v>0</v>
      </c>
      <c r="AB535" s="86">
        <f t="shared" si="32"/>
        <v>0</v>
      </c>
      <c r="AC535" s="86">
        <f t="shared" si="33"/>
        <v>0</v>
      </c>
      <c r="AI535" s="16"/>
      <c r="AJ535" s="16"/>
      <c r="AN535" s="34"/>
      <c r="AO535" s="16"/>
    </row>
    <row r="536" spans="2:41" x14ac:dyDescent="0.3">
      <c r="B536" s="16"/>
      <c r="C536" s="23"/>
      <c r="D536" s="23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R536" s="16"/>
      <c r="S536" s="16"/>
      <c r="T536" s="16"/>
      <c r="U536" s="16"/>
      <c r="V536" s="16"/>
      <c r="W536" s="16"/>
      <c r="X536" s="16"/>
      <c r="Y536" s="16"/>
      <c r="AA536" s="86">
        <f t="shared" si="31"/>
        <v>0</v>
      </c>
      <c r="AB536" s="86">
        <f t="shared" si="32"/>
        <v>0</v>
      </c>
      <c r="AC536" s="86">
        <f t="shared" si="33"/>
        <v>0</v>
      </c>
      <c r="AI536" s="16"/>
      <c r="AJ536" s="16"/>
      <c r="AN536" s="34"/>
      <c r="AO536" s="16"/>
    </row>
    <row r="537" spans="2:41" x14ac:dyDescent="0.3">
      <c r="B537" s="16"/>
      <c r="C537" s="23"/>
      <c r="D537" s="23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R537" s="16"/>
      <c r="S537" s="16"/>
      <c r="T537" s="16"/>
      <c r="U537" s="16"/>
      <c r="V537" s="16"/>
      <c r="W537" s="16"/>
      <c r="X537" s="16"/>
      <c r="Y537" s="16"/>
      <c r="AA537" s="86">
        <f t="shared" si="31"/>
        <v>0</v>
      </c>
      <c r="AB537" s="86">
        <f t="shared" si="32"/>
        <v>0</v>
      </c>
      <c r="AC537" s="86">
        <f t="shared" si="33"/>
        <v>0</v>
      </c>
      <c r="AI537" s="16"/>
      <c r="AJ537" s="16"/>
      <c r="AN537" s="34"/>
      <c r="AO537" s="16"/>
    </row>
    <row r="538" spans="2:41" x14ac:dyDescent="0.3">
      <c r="B538" s="16"/>
      <c r="C538" s="23"/>
      <c r="D538" s="23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R538" s="16"/>
      <c r="S538" s="16"/>
      <c r="T538" s="16"/>
      <c r="U538" s="16"/>
      <c r="V538" s="16"/>
      <c r="W538" s="16"/>
      <c r="X538" s="16"/>
      <c r="Y538" s="16"/>
      <c r="AA538" s="86">
        <f t="shared" si="31"/>
        <v>0</v>
      </c>
      <c r="AB538" s="86">
        <f t="shared" si="32"/>
        <v>0</v>
      </c>
      <c r="AC538" s="86">
        <f t="shared" si="33"/>
        <v>0</v>
      </c>
      <c r="AI538" s="16"/>
      <c r="AJ538" s="16"/>
      <c r="AN538" s="34"/>
      <c r="AO538" s="16"/>
    </row>
    <row r="539" spans="2:41" x14ac:dyDescent="0.3">
      <c r="B539" s="16"/>
      <c r="C539" s="23"/>
      <c r="D539" s="23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R539" s="16"/>
      <c r="S539" s="16"/>
      <c r="T539" s="16"/>
      <c r="U539" s="16"/>
      <c r="V539" s="16"/>
      <c r="W539" s="16"/>
      <c r="X539" s="16"/>
      <c r="Y539" s="16"/>
      <c r="AA539" s="86">
        <f t="shared" si="31"/>
        <v>0</v>
      </c>
      <c r="AB539" s="86">
        <f t="shared" si="32"/>
        <v>0</v>
      </c>
      <c r="AC539" s="86">
        <f t="shared" si="33"/>
        <v>0</v>
      </c>
      <c r="AI539" s="16"/>
      <c r="AJ539" s="16"/>
      <c r="AN539" s="34"/>
      <c r="AO539" s="16"/>
    </row>
    <row r="540" spans="2:41" x14ac:dyDescent="0.3">
      <c r="B540" s="16"/>
      <c r="C540" s="23"/>
      <c r="D540" s="23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R540" s="16"/>
      <c r="S540" s="16"/>
      <c r="T540" s="16"/>
      <c r="U540" s="16"/>
      <c r="V540" s="16"/>
      <c r="W540" s="16"/>
      <c r="X540" s="16"/>
      <c r="Y540" s="16"/>
      <c r="AA540" s="86">
        <f t="shared" si="31"/>
        <v>0</v>
      </c>
      <c r="AB540" s="86">
        <f t="shared" si="32"/>
        <v>0</v>
      </c>
      <c r="AC540" s="86">
        <f t="shared" si="33"/>
        <v>0</v>
      </c>
      <c r="AI540" s="16"/>
      <c r="AJ540" s="16"/>
      <c r="AN540" s="34"/>
      <c r="AO540" s="16"/>
    </row>
    <row r="541" spans="2:41" x14ac:dyDescent="0.3">
      <c r="B541" s="16"/>
      <c r="C541" s="23"/>
      <c r="D541" s="23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R541" s="16"/>
      <c r="S541" s="16"/>
      <c r="T541" s="16"/>
      <c r="U541" s="16"/>
      <c r="V541" s="16"/>
      <c r="W541" s="16"/>
      <c r="X541" s="16"/>
      <c r="Y541" s="16"/>
      <c r="AA541" s="86">
        <f t="shared" si="31"/>
        <v>0</v>
      </c>
      <c r="AB541" s="86">
        <f t="shared" si="32"/>
        <v>0</v>
      </c>
      <c r="AC541" s="86">
        <f t="shared" si="33"/>
        <v>0</v>
      </c>
      <c r="AI541" s="16"/>
      <c r="AJ541" s="16"/>
      <c r="AN541" s="34"/>
      <c r="AO541" s="16"/>
    </row>
    <row r="542" spans="2:41" x14ac:dyDescent="0.3">
      <c r="B542" s="16"/>
      <c r="C542" s="23"/>
      <c r="D542" s="23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R542" s="16"/>
      <c r="S542" s="16"/>
      <c r="T542" s="16"/>
      <c r="U542" s="16"/>
      <c r="V542" s="16"/>
      <c r="W542" s="16"/>
      <c r="X542" s="16"/>
      <c r="Y542" s="16"/>
      <c r="AA542" s="86">
        <f t="shared" si="31"/>
        <v>0</v>
      </c>
      <c r="AB542" s="86">
        <f t="shared" si="32"/>
        <v>0</v>
      </c>
      <c r="AC542" s="86">
        <f t="shared" si="33"/>
        <v>0</v>
      </c>
      <c r="AI542" s="16"/>
      <c r="AJ542" s="16"/>
      <c r="AN542" s="34"/>
      <c r="AO542" s="16"/>
    </row>
    <row r="543" spans="2:41" x14ac:dyDescent="0.3">
      <c r="B543" s="16"/>
      <c r="C543" s="23"/>
      <c r="D543" s="23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R543" s="16"/>
      <c r="S543" s="16"/>
      <c r="T543" s="16"/>
      <c r="U543" s="16"/>
      <c r="V543" s="16"/>
      <c r="W543" s="16"/>
      <c r="X543" s="16"/>
      <c r="Y543" s="16"/>
      <c r="AA543" s="86">
        <f t="shared" si="31"/>
        <v>0</v>
      </c>
      <c r="AB543" s="86">
        <f t="shared" si="32"/>
        <v>0</v>
      </c>
      <c r="AC543" s="86">
        <f t="shared" si="33"/>
        <v>0</v>
      </c>
      <c r="AI543" s="16"/>
      <c r="AJ543" s="16"/>
      <c r="AN543" s="34"/>
      <c r="AO543" s="16"/>
    </row>
    <row r="544" spans="2:41" x14ac:dyDescent="0.3">
      <c r="B544" s="16"/>
      <c r="C544" s="23"/>
      <c r="D544" s="23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R544" s="16"/>
      <c r="S544" s="16"/>
      <c r="T544" s="16"/>
      <c r="U544" s="16"/>
      <c r="V544" s="16"/>
      <c r="W544" s="16"/>
      <c r="X544" s="16"/>
      <c r="Y544" s="16"/>
      <c r="AA544" s="86">
        <f t="shared" si="31"/>
        <v>0</v>
      </c>
      <c r="AB544" s="86">
        <f t="shared" si="32"/>
        <v>0</v>
      </c>
      <c r="AC544" s="86">
        <f t="shared" si="33"/>
        <v>0</v>
      </c>
      <c r="AI544" s="16"/>
      <c r="AJ544" s="16"/>
      <c r="AN544" s="34"/>
      <c r="AO544" s="16"/>
    </row>
    <row r="545" spans="2:41" x14ac:dyDescent="0.3">
      <c r="B545" s="16"/>
      <c r="C545" s="23"/>
      <c r="D545" s="23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R545" s="16"/>
      <c r="S545" s="16"/>
      <c r="T545" s="16"/>
      <c r="U545" s="16"/>
      <c r="V545" s="16"/>
      <c r="W545" s="16"/>
      <c r="X545" s="16"/>
      <c r="Y545" s="16"/>
      <c r="AA545" s="86">
        <f t="shared" si="31"/>
        <v>0</v>
      </c>
      <c r="AB545" s="86">
        <f t="shared" si="32"/>
        <v>0</v>
      </c>
      <c r="AC545" s="86">
        <f t="shared" si="33"/>
        <v>0</v>
      </c>
      <c r="AI545" s="16"/>
      <c r="AJ545" s="16"/>
      <c r="AN545" s="34"/>
      <c r="AO545" s="16"/>
    </row>
    <row r="546" spans="2:41" x14ac:dyDescent="0.3">
      <c r="B546" s="16"/>
      <c r="C546" s="23"/>
      <c r="D546" s="23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R546" s="16"/>
      <c r="S546" s="16"/>
      <c r="T546" s="16"/>
      <c r="U546" s="16"/>
      <c r="V546" s="16"/>
      <c r="W546" s="16"/>
      <c r="X546" s="16"/>
      <c r="Y546" s="16"/>
      <c r="AA546" s="86">
        <f t="shared" si="31"/>
        <v>0</v>
      </c>
      <c r="AB546" s="86">
        <f t="shared" si="32"/>
        <v>0</v>
      </c>
      <c r="AC546" s="86">
        <f t="shared" si="33"/>
        <v>0</v>
      </c>
      <c r="AI546" s="16"/>
      <c r="AJ546" s="16"/>
      <c r="AN546" s="34"/>
      <c r="AO546" s="16"/>
    </row>
    <row r="547" spans="2:41" x14ac:dyDescent="0.3">
      <c r="B547" s="16"/>
      <c r="C547" s="23"/>
      <c r="D547" s="23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R547" s="16"/>
      <c r="S547" s="16"/>
      <c r="T547" s="16"/>
      <c r="U547" s="16"/>
      <c r="V547" s="16"/>
      <c r="W547" s="16"/>
      <c r="X547" s="16"/>
      <c r="Y547" s="16"/>
      <c r="AA547" s="86">
        <f t="shared" si="31"/>
        <v>0</v>
      </c>
      <c r="AB547" s="86">
        <f t="shared" si="32"/>
        <v>0</v>
      </c>
      <c r="AC547" s="86">
        <f t="shared" si="33"/>
        <v>0</v>
      </c>
      <c r="AI547" s="16"/>
      <c r="AJ547" s="16"/>
      <c r="AN547" s="34"/>
      <c r="AO547" s="16"/>
    </row>
    <row r="548" spans="2:41" x14ac:dyDescent="0.3">
      <c r="B548" s="16"/>
      <c r="C548" s="23"/>
      <c r="D548" s="23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R548" s="16"/>
      <c r="S548" s="16"/>
      <c r="T548" s="16"/>
      <c r="U548" s="16"/>
      <c r="V548" s="16"/>
      <c r="W548" s="16"/>
      <c r="X548" s="16"/>
      <c r="Y548" s="16"/>
      <c r="AA548" s="86">
        <f t="shared" si="31"/>
        <v>0</v>
      </c>
      <c r="AB548" s="86">
        <f t="shared" si="32"/>
        <v>0</v>
      </c>
      <c r="AC548" s="86">
        <f t="shared" si="33"/>
        <v>0</v>
      </c>
      <c r="AI548" s="16"/>
      <c r="AJ548" s="16"/>
      <c r="AN548" s="34"/>
      <c r="AO548" s="16"/>
    </row>
    <row r="549" spans="2:41" x14ac:dyDescent="0.3">
      <c r="B549" s="16"/>
      <c r="C549" s="23"/>
      <c r="D549" s="23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R549" s="16"/>
      <c r="S549" s="16"/>
      <c r="T549" s="16"/>
      <c r="U549" s="16"/>
      <c r="V549" s="16"/>
      <c r="W549" s="16"/>
      <c r="X549" s="16"/>
      <c r="Y549" s="16"/>
      <c r="AA549" s="86">
        <f t="shared" si="31"/>
        <v>0</v>
      </c>
      <c r="AB549" s="86">
        <f t="shared" si="32"/>
        <v>0</v>
      </c>
      <c r="AC549" s="86">
        <f t="shared" si="33"/>
        <v>0</v>
      </c>
      <c r="AI549" s="16"/>
      <c r="AJ549" s="16"/>
      <c r="AN549" s="34"/>
      <c r="AO549" s="16"/>
    </row>
    <row r="550" spans="2:41" x14ac:dyDescent="0.3">
      <c r="B550" s="16"/>
      <c r="C550" s="23"/>
      <c r="D550" s="23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R550" s="16"/>
      <c r="S550" s="16"/>
      <c r="T550" s="16"/>
      <c r="U550" s="16"/>
      <c r="V550" s="16"/>
      <c r="W550" s="16"/>
      <c r="X550" s="16"/>
      <c r="Y550" s="16"/>
      <c r="AA550" s="86">
        <f t="shared" si="31"/>
        <v>0</v>
      </c>
      <c r="AB550" s="86">
        <f t="shared" si="32"/>
        <v>0</v>
      </c>
      <c r="AC550" s="86">
        <f t="shared" si="33"/>
        <v>0</v>
      </c>
      <c r="AI550" s="16"/>
      <c r="AJ550" s="16"/>
      <c r="AN550" s="34"/>
      <c r="AO550" s="16"/>
    </row>
    <row r="551" spans="2:41" x14ac:dyDescent="0.3">
      <c r="B551" s="16"/>
      <c r="C551" s="23"/>
      <c r="D551" s="23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R551" s="16"/>
      <c r="S551" s="16"/>
      <c r="T551" s="16"/>
      <c r="U551" s="16"/>
      <c r="V551" s="16"/>
      <c r="W551" s="16"/>
      <c r="X551" s="16"/>
      <c r="Y551" s="16"/>
      <c r="AA551" s="86">
        <f t="shared" si="31"/>
        <v>0</v>
      </c>
      <c r="AB551" s="86">
        <f t="shared" si="32"/>
        <v>0</v>
      </c>
      <c r="AC551" s="86">
        <f t="shared" si="33"/>
        <v>0</v>
      </c>
      <c r="AI551" s="16"/>
      <c r="AJ551" s="16"/>
      <c r="AN551" s="34"/>
      <c r="AO551" s="16"/>
    </row>
    <row r="552" spans="2:41" x14ac:dyDescent="0.3">
      <c r="B552" s="16"/>
      <c r="C552" s="23"/>
      <c r="D552" s="23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R552" s="16"/>
      <c r="S552" s="16"/>
      <c r="T552" s="16"/>
      <c r="U552" s="16"/>
      <c r="V552" s="16"/>
      <c r="W552" s="16"/>
      <c r="X552" s="16"/>
      <c r="Y552" s="16"/>
      <c r="AA552" s="86">
        <f t="shared" si="31"/>
        <v>0</v>
      </c>
      <c r="AB552" s="86">
        <f t="shared" si="32"/>
        <v>0</v>
      </c>
      <c r="AC552" s="86">
        <f t="shared" si="33"/>
        <v>0</v>
      </c>
      <c r="AI552" s="16"/>
      <c r="AJ552" s="16"/>
      <c r="AN552" s="34"/>
      <c r="AO552" s="16"/>
    </row>
    <row r="553" spans="2:41" x14ac:dyDescent="0.3">
      <c r="B553" s="16"/>
      <c r="C553" s="23"/>
      <c r="D553" s="23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R553" s="16"/>
      <c r="S553" s="16"/>
      <c r="T553" s="16"/>
      <c r="U553" s="16"/>
      <c r="V553" s="16"/>
      <c r="W553" s="16"/>
      <c r="X553" s="16"/>
      <c r="Y553" s="16"/>
      <c r="AA553" s="86">
        <f t="shared" si="31"/>
        <v>0</v>
      </c>
      <c r="AB553" s="86">
        <f t="shared" si="32"/>
        <v>0</v>
      </c>
      <c r="AC553" s="86">
        <f t="shared" si="33"/>
        <v>0</v>
      </c>
      <c r="AI553" s="16"/>
      <c r="AJ553" s="16"/>
      <c r="AN553" s="34"/>
      <c r="AO553" s="16"/>
    </row>
    <row r="554" spans="2:41" x14ac:dyDescent="0.3">
      <c r="B554" s="16"/>
      <c r="C554" s="23"/>
      <c r="D554" s="23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R554" s="16"/>
      <c r="S554" s="16"/>
      <c r="T554" s="16"/>
      <c r="U554" s="16"/>
      <c r="V554" s="16"/>
      <c r="W554" s="16"/>
      <c r="X554" s="16"/>
      <c r="Y554" s="16"/>
      <c r="AA554" s="86">
        <f t="shared" si="31"/>
        <v>0</v>
      </c>
      <c r="AB554" s="86">
        <f t="shared" si="32"/>
        <v>0</v>
      </c>
      <c r="AC554" s="86">
        <f t="shared" si="33"/>
        <v>0</v>
      </c>
      <c r="AI554" s="16"/>
      <c r="AJ554" s="16"/>
      <c r="AN554" s="34"/>
      <c r="AO554" s="16"/>
    </row>
    <row r="555" spans="2:41" x14ac:dyDescent="0.3">
      <c r="B555" s="16"/>
      <c r="C555" s="23"/>
      <c r="D555" s="23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R555" s="16"/>
      <c r="S555" s="16"/>
      <c r="T555" s="16"/>
      <c r="U555" s="16"/>
      <c r="V555" s="16"/>
      <c r="W555" s="16"/>
      <c r="X555" s="16"/>
      <c r="Y555" s="16"/>
      <c r="AA555" s="86">
        <f t="shared" si="31"/>
        <v>0</v>
      </c>
      <c r="AB555" s="86">
        <f t="shared" si="32"/>
        <v>0</v>
      </c>
      <c r="AC555" s="86">
        <f t="shared" si="33"/>
        <v>0</v>
      </c>
      <c r="AI555" s="16"/>
      <c r="AJ555" s="16"/>
      <c r="AN555" s="34"/>
      <c r="AO555" s="16"/>
    </row>
    <row r="556" spans="2:41" x14ac:dyDescent="0.3">
      <c r="B556" s="16"/>
      <c r="C556" s="23"/>
      <c r="D556" s="23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R556" s="16"/>
      <c r="S556" s="16"/>
      <c r="T556" s="16"/>
      <c r="U556" s="16"/>
      <c r="V556" s="16"/>
      <c r="W556" s="16"/>
      <c r="X556" s="16"/>
      <c r="Y556" s="16"/>
      <c r="AA556" s="86">
        <f t="shared" si="31"/>
        <v>0</v>
      </c>
      <c r="AB556" s="86">
        <f t="shared" si="32"/>
        <v>0</v>
      </c>
      <c r="AC556" s="86">
        <f t="shared" si="33"/>
        <v>0</v>
      </c>
      <c r="AI556" s="16"/>
      <c r="AJ556" s="16"/>
      <c r="AN556" s="34"/>
      <c r="AO556" s="16"/>
    </row>
    <row r="557" spans="2:41" x14ac:dyDescent="0.3">
      <c r="B557" s="16"/>
      <c r="C557" s="23"/>
      <c r="D557" s="23"/>
      <c r="M557" s="16"/>
      <c r="N557" s="16"/>
      <c r="O557" s="16"/>
      <c r="P557" s="16"/>
      <c r="R557" s="16"/>
      <c r="S557" s="16"/>
      <c r="T557" s="16"/>
      <c r="U557" s="16"/>
      <c r="V557" s="16"/>
      <c r="W557" s="16"/>
      <c r="X557" s="16"/>
      <c r="Y557" s="16"/>
      <c r="AA557" s="86">
        <f t="shared" si="31"/>
        <v>0</v>
      </c>
      <c r="AB557" s="86">
        <f t="shared" si="32"/>
        <v>0</v>
      </c>
      <c r="AC557" s="86">
        <f t="shared" si="33"/>
        <v>0</v>
      </c>
      <c r="AI557" s="16"/>
      <c r="AJ557" s="16"/>
      <c r="AN557" s="34"/>
      <c r="AO557" s="16"/>
    </row>
    <row r="558" spans="2:41" x14ac:dyDescent="0.3">
      <c r="B558" s="16"/>
      <c r="C558" s="23"/>
      <c r="D558" s="23"/>
      <c r="M558" s="16"/>
      <c r="N558" s="16"/>
      <c r="O558" s="16"/>
      <c r="P558" s="16"/>
      <c r="R558" s="16"/>
      <c r="S558" s="16"/>
      <c r="T558" s="16"/>
      <c r="U558" s="16"/>
      <c r="V558" s="16"/>
      <c r="W558" s="16"/>
      <c r="X558" s="16"/>
      <c r="Y558" s="16"/>
      <c r="AA558" s="86">
        <f t="shared" si="31"/>
        <v>0</v>
      </c>
      <c r="AB558" s="86">
        <f t="shared" si="32"/>
        <v>0</v>
      </c>
      <c r="AC558" s="86">
        <f t="shared" si="33"/>
        <v>0</v>
      </c>
      <c r="AI558" s="16"/>
      <c r="AJ558" s="16"/>
      <c r="AN558" s="34"/>
      <c r="AO558" s="16"/>
    </row>
    <row r="559" spans="2:41" x14ac:dyDescent="0.3">
      <c r="B559" s="16"/>
      <c r="C559" s="23"/>
      <c r="D559" s="23"/>
      <c r="M559" s="16"/>
      <c r="N559" s="16"/>
      <c r="O559" s="16"/>
      <c r="P559" s="16"/>
      <c r="X559" s="16"/>
      <c r="Y559" s="16"/>
      <c r="AA559" s="86">
        <f t="shared" si="31"/>
        <v>0</v>
      </c>
      <c r="AB559" s="86">
        <f t="shared" si="32"/>
        <v>0</v>
      </c>
      <c r="AC559" s="86">
        <f t="shared" si="33"/>
        <v>0</v>
      </c>
      <c r="AI559" s="16"/>
      <c r="AJ559" s="16"/>
      <c r="AN559" s="34"/>
      <c r="AO559" s="16"/>
    </row>
    <row r="560" spans="2:41" x14ac:dyDescent="0.3">
      <c r="B560" s="16"/>
      <c r="C560" s="23"/>
      <c r="D560" s="23"/>
      <c r="M560" s="16"/>
      <c r="N560" s="16"/>
      <c r="O560" s="16"/>
      <c r="P560" s="16"/>
      <c r="X560" s="16"/>
      <c r="Y560" s="16"/>
      <c r="AA560" s="86">
        <f t="shared" si="31"/>
        <v>0</v>
      </c>
      <c r="AB560" s="86">
        <f t="shared" si="32"/>
        <v>0</v>
      </c>
      <c r="AC560" s="86">
        <f t="shared" si="33"/>
        <v>0</v>
      </c>
      <c r="AI560" s="16"/>
      <c r="AJ560" s="16"/>
      <c r="AN560" s="34"/>
      <c r="AO560" s="16"/>
    </row>
    <row r="561" spans="2:53" x14ac:dyDescent="0.3">
      <c r="B561" s="16"/>
      <c r="C561" s="23"/>
      <c r="D561" s="23"/>
      <c r="M561" s="16"/>
      <c r="N561" s="16"/>
      <c r="O561" s="16"/>
      <c r="P561" s="16"/>
      <c r="X561" s="16"/>
      <c r="Y561" s="16"/>
      <c r="AA561" s="86">
        <f t="shared" si="31"/>
        <v>0</v>
      </c>
      <c r="AB561" s="86">
        <f t="shared" si="32"/>
        <v>0</v>
      </c>
      <c r="AC561" s="86">
        <f t="shared" si="33"/>
        <v>0</v>
      </c>
      <c r="AI561" s="16"/>
      <c r="AJ561" s="16"/>
      <c r="AN561" s="34"/>
      <c r="AO561" s="16"/>
    </row>
    <row r="562" spans="2:53" x14ac:dyDescent="0.3">
      <c r="B562" s="16"/>
      <c r="C562" s="23"/>
      <c r="D562" s="23"/>
      <c r="M562" s="16"/>
      <c r="N562" s="16"/>
      <c r="O562" s="16"/>
      <c r="P562" s="16"/>
      <c r="X562" s="16"/>
      <c r="Y562" s="16"/>
      <c r="AA562" s="86">
        <f t="shared" si="31"/>
        <v>0</v>
      </c>
      <c r="AB562" s="86">
        <f t="shared" si="32"/>
        <v>0</v>
      </c>
      <c r="AC562" s="86">
        <f t="shared" si="33"/>
        <v>0</v>
      </c>
      <c r="AI562" s="16"/>
      <c r="AJ562" s="16"/>
      <c r="AN562" s="34"/>
      <c r="AO562" s="16"/>
    </row>
    <row r="563" spans="2:53" x14ac:dyDescent="0.3">
      <c r="B563" s="16"/>
      <c r="C563" s="23"/>
      <c r="D563" s="23"/>
      <c r="AA563" s="86">
        <f t="shared" si="31"/>
        <v>0</v>
      </c>
      <c r="AB563" s="86">
        <f t="shared" si="32"/>
        <v>0</v>
      </c>
      <c r="AC563" s="86">
        <f t="shared" si="33"/>
        <v>0</v>
      </c>
      <c r="AN563" s="34"/>
    </row>
    <row r="564" spans="2:53" x14ac:dyDescent="0.3">
      <c r="B564" s="16"/>
      <c r="C564" s="23"/>
      <c r="D564" s="23"/>
      <c r="AA564" s="86">
        <f t="shared" si="31"/>
        <v>0</v>
      </c>
      <c r="AB564" s="86">
        <f t="shared" si="32"/>
        <v>0</v>
      </c>
      <c r="AC564" s="86">
        <f t="shared" si="33"/>
        <v>0</v>
      </c>
      <c r="AN564" s="34"/>
    </row>
    <row r="565" spans="2:53" x14ac:dyDescent="0.3">
      <c r="B565" s="16"/>
      <c r="C565" s="23"/>
      <c r="D565" s="23"/>
      <c r="AA565" s="86">
        <f t="shared" si="31"/>
        <v>0</v>
      </c>
      <c r="AB565" s="86">
        <f t="shared" si="32"/>
        <v>0</v>
      </c>
      <c r="AC565" s="86">
        <f t="shared" si="33"/>
        <v>0</v>
      </c>
      <c r="AN565" s="34"/>
    </row>
    <row r="566" spans="2:53" x14ac:dyDescent="0.3">
      <c r="B566" s="16"/>
      <c r="C566" s="23"/>
      <c r="D566" s="23"/>
      <c r="AA566" s="86">
        <f t="shared" si="31"/>
        <v>0</v>
      </c>
      <c r="AB566" s="86">
        <f t="shared" si="32"/>
        <v>0</v>
      </c>
      <c r="AC566" s="86">
        <f t="shared" si="33"/>
        <v>0</v>
      </c>
      <c r="AN566" s="34"/>
    </row>
    <row r="567" spans="2:53" x14ac:dyDescent="0.3">
      <c r="B567" s="16"/>
      <c r="C567" s="23"/>
      <c r="D567" s="23"/>
      <c r="AA567" s="86">
        <f t="shared" si="31"/>
        <v>0</v>
      </c>
      <c r="AB567" s="86">
        <f t="shared" si="32"/>
        <v>0</v>
      </c>
      <c r="AC567" s="86">
        <f t="shared" si="33"/>
        <v>0</v>
      </c>
      <c r="AN567" s="34"/>
    </row>
    <row r="568" spans="2:53" s="10" customFormat="1" x14ac:dyDescent="0.3">
      <c r="B568" s="16"/>
      <c r="C568" s="23"/>
      <c r="D568" s="23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86">
        <f t="shared" si="31"/>
        <v>0</v>
      </c>
      <c r="AB568" s="86">
        <f t="shared" si="32"/>
        <v>0</v>
      </c>
      <c r="AC568" s="86">
        <f t="shared" si="33"/>
        <v>0</v>
      </c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34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</row>
    <row r="569" spans="2:53" s="10" customFormat="1" x14ac:dyDescent="0.3">
      <c r="B569" s="16"/>
      <c r="C569" s="23"/>
      <c r="D569" s="23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86">
        <f t="shared" si="31"/>
        <v>0</v>
      </c>
      <c r="AB569" s="86">
        <f t="shared" si="32"/>
        <v>0</v>
      </c>
      <c r="AC569" s="86">
        <f t="shared" si="33"/>
        <v>0</v>
      </c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34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</row>
    <row r="570" spans="2:53" s="10" customFormat="1" x14ac:dyDescent="0.3">
      <c r="B570" s="16"/>
      <c r="C570" s="23"/>
      <c r="D570" s="23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86">
        <f t="shared" si="31"/>
        <v>0</v>
      </c>
      <c r="AB570" s="86">
        <f t="shared" si="32"/>
        <v>0</v>
      </c>
      <c r="AC570" s="86">
        <f t="shared" si="33"/>
        <v>0</v>
      </c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34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</row>
    <row r="571" spans="2:53" s="10" customFormat="1" x14ac:dyDescent="0.3">
      <c r="B571" s="16"/>
      <c r="C571" s="23"/>
      <c r="D571" s="23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86">
        <f t="shared" si="31"/>
        <v>0</v>
      </c>
      <c r="AB571" s="86">
        <f t="shared" si="32"/>
        <v>0</v>
      </c>
      <c r="AC571" s="86">
        <f t="shared" si="33"/>
        <v>0</v>
      </c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34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</row>
    <row r="572" spans="2:53" s="10" customFormat="1" x14ac:dyDescent="0.3">
      <c r="B572" s="16"/>
      <c r="C572" s="23"/>
      <c r="D572" s="23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86">
        <f t="shared" si="31"/>
        <v>0</v>
      </c>
      <c r="AB572" s="86">
        <f t="shared" si="32"/>
        <v>0</v>
      </c>
      <c r="AC572" s="86">
        <f t="shared" si="33"/>
        <v>0</v>
      </c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34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</row>
    <row r="573" spans="2:53" s="10" customFormat="1" x14ac:dyDescent="0.3">
      <c r="B573" s="16"/>
      <c r="C573" s="23"/>
      <c r="D573" s="23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86">
        <f t="shared" si="31"/>
        <v>0</v>
      </c>
      <c r="AB573" s="86">
        <f t="shared" si="32"/>
        <v>0</v>
      </c>
      <c r="AC573" s="86">
        <f t="shared" si="33"/>
        <v>0</v>
      </c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34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</row>
    <row r="574" spans="2:53" s="10" customFormat="1" x14ac:dyDescent="0.3">
      <c r="B574" s="16"/>
      <c r="C574" s="23"/>
      <c r="D574" s="23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86">
        <f t="shared" si="31"/>
        <v>0</v>
      </c>
      <c r="AB574" s="86">
        <f t="shared" si="32"/>
        <v>0</v>
      </c>
      <c r="AC574" s="86">
        <f t="shared" si="33"/>
        <v>0</v>
      </c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34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</row>
    <row r="575" spans="2:53" s="10" customFormat="1" x14ac:dyDescent="0.3">
      <c r="B575" s="16"/>
      <c r="C575" s="23"/>
      <c r="D575" s="23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86">
        <f t="shared" si="31"/>
        <v>0</v>
      </c>
      <c r="AB575" s="86">
        <f t="shared" si="32"/>
        <v>0</v>
      </c>
      <c r="AC575" s="86">
        <f t="shared" si="33"/>
        <v>0</v>
      </c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34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</row>
    <row r="576" spans="2:53" s="10" customFormat="1" x14ac:dyDescent="0.3">
      <c r="B576" s="16"/>
      <c r="C576" s="23"/>
      <c r="D576" s="23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86">
        <f t="shared" si="31"/>
        <v>0</v>
      </c>
      <c r="AB576" s="86">
        <f t="shared" si="32"/>
        <v>0</v>
      </c>
      <c r="AC576" s="86">
        <f t="shared" si="33"/>
        <v>0</v>
      </c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34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</row>
    <row r="577" spans="2:53" s="10" customFormat="1" x14ac:dyDescent="0.3">
      <c r="B577" s="16"/>
      <c r="C577" s="23"/>
      <c r="D577" s="23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86">
        <f t="shared" si="31"/>
        <v>0</v>
      </c>
      <c r="AB577" s="86">
        <f t="shared" si="32"/>
        <v>0</v>
      </c>
      <c r="AC577" s="86">
        <f t="shared" si="33"/>
        <v>0</v>
      </c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34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</row>
    <row r="578" spans="2:53" s="10" customFormat="1" x14ac:dyDescent="0.3">
      <c r="B578" s="16"/>
      <c r="C578" s="23"/>
      <c r="D578" s="23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86">
        <f t="shared" si="31"/>
        <v>0</v>
      </c>
      <c r="AB578" s="86">
        <f t="shared" si="32"/>
        <v>0</v>
      </c>
      <c r="AC578" s="86">
        <f t="shared" si="33"/>
        <v>0</v>
      </c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34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</row>
    <row r="579" spans="2:53" s="10" customFormat="1" x14ac:dyDescent="0.3">
      <c r="B579" s="16"/>
      <c r="C579" s="23"/>
      <c r="D579" s="23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86">
        <f t="shared" si="31"/>
        <v>0</v>
      </c>
      <c r="AB579" s="86">
        <f t="shared" si="32"/>
        <v>0</v>
      </c>
      <c r="AC579" s="86">
        <f t="shared" si="33"/>
        <v>0</v>
      </c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34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</row>
    <row r="580" spans="2:53" s="10" customFormat="1" x14ac:dyDescent="0.3">
      <c r="B580" s="16"/>
      <c r="C580" s="23"/>
      <c r="D580" s="23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86">
        <f t="shared" si="31"/>
        <v>0</v>
      </c>
      <c r="AB580" s="86">
        <f t="shared" si="32"/>
        <v>0</v>
      </c>
      <c r="AC580" s="86">
        <f t="shared" si="33"/>
        <v>0</v>
      </c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34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</row>
    <row r="581" spans="2:53" s="10" customFormat="1" x14ac:dyDescent="0.3">
      <c r="B581" s="16"/>
      <c r="C581" s="23"/>
      <c r="D581" s="23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86">
        <f t="shared" si="31"/>
        <v>0</v>
      </c>
      <c r="AB581" s="86">
        <f t="shared" si="32"/>
        <v>0</v>
      </c>
      <c r="AC581" s="86">
        <f t="shared" si="33"/>
        <v>0</v>
      </c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34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</row>
    <row r="582" spans="2:53" s="10" customFormat="1" x14ac:dyDescent="0.3">
      <c r="B582" s="16"/>
      <c r="C582" s="23"/>
      <c r="D582" s="23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86">
        <f t="shared" si="31"/>
        <v>0</v>
      </c>
      <c r="AB582" s="86">
        <f t="shared" si="32"/>
        <v>0</v>
      </c>
      <c r="AC582" s="86">
        <f t="shared" si="33"/>
        <v>0</v>
      </c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34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</row>
    <row r="583" spans="2:53" s="10" customFormat="1" x14ac:dyDescent="0.3">
      <c r="B583" s="16"/>
      <c r="C583" s="23"/>
      <c r="D583" s="23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86">
        <f t="shared" si="31"/>
        <v>0</v>
      </c>
      <c r="AB583" s="86">
        <f t="shared" si="32"/>
        <v>0</v>
      </c>
      <c r="AC583" s="86">
        <f t="shared" si="33"/>
        <v>0</v>
      </c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34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</row>
    <row r="584" spans="2:53" s="10" customFormat="1" x14ac:dyDescent="0.3">
      <c r="B584" s="16"/>
      <c r="C584" s="23"/>
      <c r="D584" s="23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86">
        <f t="shared" si="31"/>
        <v>0</v>
      </c>
      <c r="AB584" s="86">
        <f t="shared" si="32"/>
        <v>0</v>
      </c>
      <c r="AC584" s="86">
        <f t="shared" si="33"/>
        <v>0</v>
      </c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34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</row>
    <row r="585" spans="2:53" s="10" customFormat="1" x14ac:dyDescent="0.3">
      <c r="B585" s="16"/>
      <c r="C585" s="23"/>
      <c r="D585" s="23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86">
        <f t="shared" si="31"/>
        <v>0</v>
      </c>
      <c r="AB585" s="86">
        <f t="shared" si="32"/>
        <v>0</v>
      </c>
      <c r="AC585" s="86">
        <f t="shared" si="33"/>
        <v>0</v>
      </c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34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</row>
    <row r="586" spans="2:53" s="10" customFormat="1" x14ac:dyDescent="0.3">
      <c r="B586" s="16"/>
      <c r="C586" s="23"/>
      <c r="D586" s="23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86">
        <f t="shared" si="31"/>
        <v>0</v>
      </c>
      <c r="AB586" s="86">
        <f t="shared" si="32"/>
        <v>0</v>
      </c>
      <c r="AC586" s="86">
        <f t="shared" si="33"/>
        <v>0</v>
      </c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34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</row>
    <row r="587" spans="2:53" s="10" customFormat="1" x14ac:dyDescent="0.3">
      <c r="B587" s="16"/>
      <c r="C587" s="23"/>
      <c r="D587" s="23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86">
        <f t="shared" si="31"/>
        <v>0</v>
      </c>
      <c r="AB587" s="86">
        <f t="shared" si="32"/>
        <v>0</v>
      </c>
      <c r="AC587" s="86">
        <f t="shared" si="33"/>
        <v>0</v>
      </c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34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</row>
    <row r="588" spans="2:53" s="10" customFormat="1" x14ac:dyDescent="0.3">
      <c r="B588" s="16"/>
      <c r="C588" s="23"/>
      <c r="D588" s="23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86">
        <f t="shared" si="31"/>
        <v>0</v>
      </c>
      <c r="AB588" s="86">
        <f t="shared" si="32"/>
        <v>0</v>
      </c>
      <c r="AC588" s="86">
        <f t="shared" si="33"/>
        <v>0</v>
      </c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34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</row>
    <row r="589" spans="2:53" s="10" customFormat="1" x14ac:dyDescent="0.3">
      <c r="B589" s="16"/>
      <c r="C589" s="23"/>
      <c r="D589" s="23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86">
        <f t="shared" si="31"/>
        <v>0</v>
      </c>
      <c r="AB589" s="86">
        <f t="shared" si="32"/>
        <v>0</v>
      </c>
      <c r="AC589" s="86">
        <f t="shared" si="33"/>
        <v>0</v>
      </c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34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</row>
    <row r="590" spans="2:53" s="10" customFormat="1" x14ac:dyDescent="0.3">
      <c r="B590" s="16"/>
      <c r="C590" s="23"/>
      <c r="D590" s="23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86">
        <f t="shared" ref="AA590:AA653" si="34">B590*D590</f>
        <v>0</v>
      </c>
      <c r="AB590" s="86">
        <f t="shared" ref="AB590:AB653" si="35">MIN(AA590,B590*ROUND($AB$13,0))</f>
        <v>0</v>
      </c>
      <c r="AC590" s="86">
        <f t="shared" ref="AC590:AC653" si="36">MIN(AA590,B590*ROUND($AC$13,0))</f>
        <v>0</v>
      </c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34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</row>
    <row r="591" spans="2:53" s="10" customFormat="1" x14ac:dyDescent="0.3">
      <c r="B591" s="16"/>
      <c r="C591" s="23"/>
      <c r="D591" s="23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86">
        <f t="shared" si="34"/>
        <v>0</v>
      </c>
      <c r="AB591" s="86">
        <f t="shared" si="35"/>
        <v>0</v>
      </c>
      <c r="AC591" s="86">
        <f t="shared" si="36"/>
        <v>0</v>
      </c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34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</row>
    <row r="592" spans="2:53" s="10" customFormat="1" x14ac:dyDescent="0.3">
      <c r="B592" s="16"/>
      <c r="C592" s="23"/>
      <c r="D592" s="23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86">
        <f t="shared" si="34"/>
        <v>0</v>
      </c>
      <c r="AB592" s="86">
        <f t="shared" si="35"/>
        <v>0</v>
      </c>
      <c r="AC592" s="86">
        <f t="shared" si="36"/>
        <v>0</v>
      </c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34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</row>
    <row r="593" spans="2:53" s="10" customFormat="1" x14ac:dyDescent="0.3">
      <c r="B593" s="16"/>
      <c r="C593" s="23"/>
      <c r="D593" s="23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86">
        <f t="shared" si="34"/>
        <v>0</v>
      </c>
      <c r="AB593" s="86">
        <f t="shared" si="35"/>
        <v>0</v>
      </c>
      <c r="AC593" s="86">
        <f t="shared" si="36"/>
        <v>0</v>
      </c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34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</row>
    <row r="594" spans="2:53" s="10" customFormat="1" x14ac:dyDescent="0.3">
      <c r="B594" s="16"/>
      <c r="C594" s="23"/>
      <c r="D594" s="23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86">
        <f t="shared" si="34"/>
        <v>0</v>
      </c>
      <c r="AB594" s="86">
        <f t="shared" si="35"/>
        <v>0</v>
      </c>
      <c r="AC594" s="86">
        <f t="shared" si="36"/>
        <v>0</v>
      </c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34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</row>
    <row r="595" spans="2:53" s="10" customFormat="1" x14ac:dyDescent="0.3">
      <c r="B595" s="16"/>
      <c r="C595" s="23"/>
      <c r="D595" s="23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86">
        <f t="shared" si="34"/>
        <v>0</v>
      </c>
      <c r="AB595" s="86">
        <f t="shared" si="35"/>
        <v>0</v>
      </c>
      <c r="AC595" s="86">
        <f t="shared" si="36"/>
        <v>0</v>
      </c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34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</row>
    <row r="596" spans="2:53" s="10" customFormat="1" x14ac:dyDescent="0.3">
      <c r="B596" s="16"/>
      <c r="C596" s="23"/>
      <c r="D596" s="23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86">
        <f t="shared" si="34"/>
        <v>0</v>
      </c>
      <c r="AB596" s="86">
        <f t="shared" si="35"/>
        <v>0</v>
      </c>
      <c r="AC596" s="86">
        <f t="shared" si="36"/>
        <v>0</v>
      </c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34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</row>
    <row r="597" spans="2:53" s="10" customFormat="1" x14ac:dyDescent="0.3">
      <c r="B597" s="16"/>
      <c r="C597" s="23"/>
      <c r="D597" s="23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86">
        <f t="shared" si="34"/>
        <v>0</v>
      </c>
      <c r="AB597" s="86">
        <f t="shared" si="35"/>
        <v>0</v>
      </c>
      <c r="AC597" s="86">
        <f t="shared" si="36"/>
        <v>0</v>
      </c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34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</row>
    <row r="598" spans="2:53" s="10" customFormat="1" x14ac:dyDescent="0.3">
      <c r="B598" s="16"/>
      <c r="C598" s="23"/>
      <c r="D598" s="23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86">
        <f t="shared" si="34"/>
        <v>0</v>
      </c>
      <c r="AB598" s="86">
        <f t="shared" si="35"/>
        <v>0</v>
      </c>
      <c r="AC598" s="86">
        <f t="shared" si="36"/>
        <v>0</v>
      </c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34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</row>
    <row r="599" spans="2:53" s="10" customFormat="1" x14ac:dyDescent="0.3">
      <c r="B599" s="16"/>
      <c r="C599" s="23"/>
      <c r="D599" s="23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86">
        <f t="shared" si="34"/>
        <v>0</v>
      </c>
      <c r="AB599" s="86">
        <f t="shared" si="35"/>
        <v>0</v>
      </c>
      <c r="AC599" s="86">
        <f t="shared" si="36"/>
        <v>0</v>
      </c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34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</row>
    <row r="600" spans="2:53" s="10" customFormat="1" x14ac:dyDescent="0.3">
      <c r="B600" s="16"/>
      <c r="C600" s="23"/>
      <c r="D600" s="23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86">
        <f t="shared" si="34"/>
        <v>0</v>
      </c>
      <c r="AB600" s="86">
        <f t="shared" si="35"/>
        <v>0</v>
      </c>
      <c r="AC600" s="86">
        <f t="shared" si="36"/>
        <v>0</v>
      </c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34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</row>
    <row r="601" spans="2:53" s="10" customFormat="1" x14ac:dyDescent="0.3">
      <c r="B601" s="16"/>
      <c r="C601" s="23"/>
      <c r="D601" s="23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86">
        <f t="shared" si="34"/>
        <v>0</v>
      </c>
      <c r="AB601" s="86">
        <f t="shared" si="35"/>
        <v>0</v>
      </c>
      <c r="AC601" s="86">
        <f t="shared" si="36"/>
        <v>0</v>
      </c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34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</row>
    <row r="602" spans="2:53" s="10" customFormat="1" x14ac:dyDescent="0.3">
      <c r="B602" s="16"/>
      <c r="C602" s="23"/>
      <c r="D602" s="23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86">
        <f t="shared" si="34"/>
        <v>0</v>
      </c>
      <c r="AB602" s="86">
        <f t="shared" si="35"/>
        <v>0</v>
      </c>
      <c r="AC602" s="86">
        <f t="shared" si="36"/>
        <v>0</v>
      </c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34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</row>
    <row r="603" spans="2:53" s="10" customFormat="1" x14ac:dyDescent="0.3">
      <c r="B603" s="16"/>
      <c r="C603" s="23"/>
      <c r="D603" s="23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86">
        <f t="shared" si="34"/>
        <v>0</v>
      </c>
      <c r="AB603" s="86">
        <f t="shared" si="35"/>
        <v>0</v>
      </c>
      <c r="AC603" s="86">
        <f t="shared" si="36"/>
        <v>0</v>
      </c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34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</row>
    <row r="604" spans="2:53" s="10" customFormat="1" x14ac:dyDescent="0.3">
      <c r="B604" s="16"/>
      <c r="C604" s="23"/>
      <c r="D604" s="23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86">
        <f t="shared" si="34"/>
        <v>0</v>
      </c>
      <c r="AB604" s="86">
        <f t="shared" si="35"/>
        <v>0</v>
      </c>
      <c r="AC604" s="86">
        <f t="shared" si="36"/>
        <v>0</v>
      </c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34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</row>
    <row r="605" spans="2:53" s="10" customFormat="1" x14ac:dyDescent="0.3">
      <c r="B605" s="16"/>
      <c r="C605" s="23"/>
      <c r="D605" s="23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86">
        <f t="shared" si="34"/>
        <v>0</v>
      </c>
      <c r="AB605" s="86">
        <f t="shared" si="35"/>
        <v>0</v>
      </c>
      <c r="AC605" s="86">
        <f t="shared" si="36"/>
        <v>0</v>
      </c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34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</row>
    <row r="606" spans="2:53" s="10" customFormat="1" x14ac:dyDescent="0.3">
      <c r="B606" s="16"/>
      <c r="C606" s="23"/>
      <c r="D606" s="23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86">
        <f t="shared" si="34"/>
        <v>0</v>
      </c>
      <c r="AB606" s="86">
        <f t="shared" si="35"/>
        <v>0</v>
      </c>
      <c r="AC606" s="86">
        <f t="shared" si="36"/>
        <v>0</v>
      </c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34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</row>
    <row r="607" spans="2:53" s="10" customFormat="1" x14ac:dyDescent="0.3">
      <c r="B607" s="16"/>
      <c r="C607" s="23"/>
      <c r="D607" s="23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86">
        <f t="shared" si="34"/>
        <v>0</v>
      </c>
      <c r="AB607" s="86">
        <f t="shared" si="35"/>
        <v>0</v>
      </c>
      <c r="AC607" s="86">
        <f t="shared" si="36"/>
        <v>0</v>
      </c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34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</row>
    <row r="608" spans="2:53" s="10" customFormat="1" x14ac:dyDescent="0.3">
      <c r="B608" s="16"/>
      <c r="C608" s="23"/>
      <c r="D608" s="23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86">
        <f t="shared" si="34"/>
        <v>0</v>
      </c>
      <c r="AB608" s="86">
        <f t="shared" si="35"/>
        <v>0</v>
      </c>
      <c r="AC608" s="86">
        <f t="shared" si="36"/>
        <v>0</v>
      </c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34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</row>
    <row r="609" spans="2:53" s="10" customFormat="1" x14ac:dyDescent="0.3">
      <c r="B609" s="16"/>
      <c r="C609" s="23"/>
      <c r="D609" s="23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86">
        <f t="shared" si="34"/>
        <v>0</v>
      </c>
      <c r="AB609" s="86">
        <f t="shared" si="35"/>
        <v>0</v>
      </c>
      <c r="AC609" s="86">
        <f t="shared" si="36"/>
        <v>0</v>
      </c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34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</row>
    <row r="610" spans="2:53" s="10" customFormat="1" x14ac:dyDescent="0.3">
      <c r="B610" s="16"/>
      <c r="C610" s="23"/>
      <c r="D610" s="23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86">
        <f t="shared" si="34"/>
        <v>0</v>
      </c>
      <c r="AB610" s="86">
        <f t="shared" si="35"/>
        <v>0</v>
      </c>
      <c r="AC610" s="86">
        <f t="shared" si="36"/>
        <v>0</v>
      </c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34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</row>
    <row r="611" spans="2:53" s="10" customFormat="1" x14ac:dyDescent="0.3">
      <c r="B611" s="16"/>
      <c r="C611" s="23"/>
      <c r="D611" s="23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86">
        <f t="shared" si="34"/>
        <v>0</v>
      </c>
      <c r="AB611" s="86">
        <f t="shared" si="35"/>
        <v>0</v>
      </c>
      <c r="AC611" s="86">
        <f t="shared" si="36"/>
        <v>0</v>
      </c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34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</row>
    <row r="612" spans="2:53" s="10" customFormat="1" x14ac:dyDescent="0.3">
      <c r="B612" s="16"/>
      <c r="C612" s="23"/>
      <c r="D612" s="23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86">
        <f t="shared" si="34"/>
        <v>0</v>
      </c>
      <c r="AB612" s="86">
        <f t="shared" si="35"/>
        <v>0</v>
      </c>
      <c r="AC612" s="86">
        <f t="shared" si="36"/>
        <v>0</v>
      </c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34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</row>
    <row r="613" spans="2:53" s="10" customFormat="1" x14ac:dyDescent="0.3">
      <c r="B613" s="16"/>
      <c r="C613" s="23"/>
      <c r="D613" s="23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86">
        <f t="shared" si="34"/>
        <v>0</v>
      </c>
      <c r="AB613" s="86">
        <f t="shared" si="35"/>
        <v>0</v>
      </c>
      <c r="AC613" s="86">
        <f t="shared" si="36"/>
        <v>0</v>
      </c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34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</row>
    <row r="614" spans="2:53" s="10" customFormat="1" x14ac:dyDescent="0.3">
      <c r="B614" s="16"/>
      <c r="C614" s="23"/>
      <c r="D614" s="23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86">
        <f t="shared" si="34"/>
        <v>0</v>
      </c>
      <c r="AB614" s="86">
        <f t="shared" si="35"/>
        <v>0</v>
      </c>
      <c r="AC614" s="86">
        <f t="shared" si="36"/>
        <v>0</v>
      </c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34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</row>
    <row r="615" spans="2:53" s="10" customFormat="1" x14ac:dyDescent="0.3">
      <c r="B615" s="16"/>
      <c r="C615" s="23"/>
      <c r="D615" s="23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86">
        <f t="shared" si="34"/>
        <v>0</v>
      </c>
      <c r="AB615" s="86">
        <f t="shared" si="35"/>
        <v>0</v>
      </c>
      <c r="AC615" s="86">
        <f t="shared" si="36"/>
        <v>0</v>
      </c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34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</row>
    <row r="616" spans="2:53" s="10" customFormat="1" x14ac:dyDescent="0.3">
      <c r="B616" s="16"/>
      <c r="C616" s="23"/>
      <c r="D616" s="23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86">
        <f t="shared" si="34"/>
        <v>0</v>
      </c>
      <c r="AB616" s="86">
        <f t="shared" si="35"/>
        <v>0</v>
      </c>
      <c r="AC616" s="86">
        <f t="shared" si="36"/>
        <v>0</v>
      </c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34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</row>
    <row r="617" spans="2:53" s="10" customFormat="1" x14ac:dyDescent="0.3">
      <c r="B617" s="16"/>
      <c r="C617" s="23"/>
      <c r="D617" s="23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86">
        <f t="shared" si="34"/>
        <v>0</v>
      </c>
      <c r="AB617" s="86">
        <f t="shared" si="35"/>
        <v>0</v>
      </c>
      <c r="AC617" s="86">
        <f t="shared" si="36"/>
        <v>0</v>
      </c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34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</row>
    <row r="618" spans="2:53" s="10" customFormat="1" x14ac:dyDescent="0.3">
      <c r="B618" s="16"/>
      <c r="C618" s="23"/>
      <c r="D618" s="23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86">
        <f t="shared" si="34"/>
        <v>0</v>
      </c>
      <c r="AB618" s="86">
        <f t="shared" si="35"/>
        <v>0</v>
      </c>
      <c r="AC618" s="86">
        <f t="shared" si="36"/>
        <v>0</v>
      </c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34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</row>
    <row r="619" spans="2:53" s="10" customFormat="1" x14ac:dyDescent="0.3">
      <c r="B619" s="16"/>
      <c r="C619" s="23"/>
      <c r="D619" s="23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86">
        <f t="shared" si="34"/>
        <v>0</v>
      </c>
      <c r="AB619" s="86">
        <f t="shared" si="35"/>
        <v>0</v>
      </c>
      <c r="AC619" s="86">
        <f t="shared" si="36"/>
        <v>0</v>
      </c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34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</row>
    <row r="620" spans="2:53" s="10" customFormat="1" x14ac:dyDescent="0.3">
      <c r="B620" s="16"/>
      <c r="C620" s="23"/>
      <c r="D620" s="23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86">
        <f t="shared" si="34"/>
        <v>0</v>
      </c>
      <c r="AB620" s="86">
        <f t="shared" si="35"/>
        <v>0</v>
      </c>
      <c r="AC620" s="86">
        <f t="shared" si="36"/>
        <v>0</v>
      </c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34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</row>
    <row r="621" spans="2:53" s="10" customFormat="1" x14ac:dyDescent="0.3">
      <c r="B621" s="16"/>
      <c r="C621" s="23"/>
      <c r="D621" s="23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86">
        <f t="shared" si="34"/>
        <v>0</v>
      </c>
      <c r="AB621" s="86">
        <f t="shared" si="35"/>
        <v>0</v>
      </c>
      <c r="AC621" s="86">
        <f t="shared" si="36"/>
        <v>0</v>
      </c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34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</row>
    <row r="622" spans="2:53" s="10" customFormat="1" x14ac:dyDescent="0.3">
      <c r="B622" s="16"/>
      <c r="C622" s="23"/>
      <c r="D622" s="23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86">
        <f t="shared" si="34"/>
        <v>0</v>
      </c>
      <c r="AB622" s="86">
        <f t="shared" si="35"/>
        <v>0</v>
      </c>
      <c r="AC622" s="86">
        <f t="shared" si="36"/>
        <v>0</v>
      </c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34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</row>
    <row r="623" spans="2:53" s="10" customFormat="1" x14ac:dyDescent="0.3">
      <c r="B623" s="16"/>
      <c r="C623" s="23"/>
      <c r="D623" s="23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86">
        <f t="shared" si="34"/>
        <v>0</v>
      </c>
      <c r="AB623" s="86">
        <f t="shared" si="35"/>
        <v>0</v>
      </c>
      <c r="AC623" s="86">
        <f t="shared" si="36"/>
        <v>0</v>
      </c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34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</row>
    <row r="624" spans="2:53" s="10" customFormat="1" x14ac:dyDescent="0.3">
      <c r="B624" s="16"/>
      <c r="C624" s="23"/>
      <c r="D624" s="23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86">
        <f t="shared" si="34"/>
        <v>0</v>
      </c>
      <c r="AB624" s="86">
        <f t="shared" si="35"/>
        <v>0</v>
      </c>
      <c r="AC624" s="86">
        <f t="shared" si="36"/>
        <v>0</v>
      </c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34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</row>
    <row r="625" spans="2:53" s="10" customFormat="1" x14ac:dyDescent="0.3">
      <c r="B625" s="16"/>
      <c r="C625" s="23"/>
      <c r="D625" s="23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86">
        <f t="shared" si="34"/>
        <v>0</v>
      </c>
      <c r="AB625" s="86">
        <f t="shared" si="35"/>
        <v>0</v>
      </c>
      <c r="AC625" s="86">
        <f t="shared" si="36"/>
        <v>0</v>
      </c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34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</row>
    <row r="626" spans="2:53" s="10" customFormat="1" x14ac:dyDescent="0.3">
      <c r="B626" s="16"/>
      <c r="C626" s="23"/>
      <c r="D626" s="23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86">
        <f t="shared" si="34"/>
        <v>0</v>
      </c>
      <c r="AB626" s="86">
        <f t="shared" si="35"/>
        <v>0</v>
      </c>
      <c r="AC626" s="86">
        <f t="shared" si="36"/>
        <v>0</v>
      </c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34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</row>
    <row r="627" spans="2:53" s="10" customFormat="1" x14ac:dyDescent="0.3">
      <c r="B627" s="16"/>
      <c r="C627" s="23"/>
      <c r="D627" s="23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86">
        <f t="shared" si="34"/>
        <v>0</v>
      </c>
      <c r="AB627" s="86">
        <f t="shared" si="35"/>
        <v>0</v>
      </c>
      <c r="AC627" s="86">
        <f t="shared" si="36"/>
        <v>0</v>
      </c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34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</row>
    <row r="628" spans="2:53" s="10" customFormat="1" x14ac:dyDescent="0.3">
      <c r="B628" s="16"/>
      <c r="C628" s="23"/>
      <c r="D628" s="23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86">
        <f t="shared" si="34"/>
        <v>0</v>
      </c>
      <c r="AB628" s="86">
        <f t="shared" si="35"/>
        <v>0</v>
      </c>
      <c r="AC628" s="86">
        <f t="shared" si="36"/>
        <v>0</v>
      </c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34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</row>
    <row r="629" spans="2:53" s="10" customFormat="1" x14ac:dyDescent="0.3">
      <c r="B629" s="16"/>
      <c r="C629" s="23"/>
      <c r="D629" s="23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86">
        <f t="shared" si="34"/>
        <v>0</v>
      </c>
      <c r="AB629" s="86">
        <f t="shared" si="35"/>
        <v>0</v>
      </c>
      <c r="AC629" s="86">
        <f t="shared" si="36"/>
        <v>0</v>
      </c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34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</row>
    <row r="630" spans="2:53" s="10" customFormat="1" x14ac:dyDescent="0.3">
      <c r="B630" s="16"/>
      <c r="C630" s="23"/>
      <c r="D630" s="23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86">
        <f t="shared" si="34"/>
        <v>0</v>
      </c>
      <c r="AB630" s="86">
        <f t="shared" si="35"/>
        <v>0</v>
      </c>
      <c r="AC630" s="86">
        <f t="shared" si="36"/>
        <v>0</v>
      </c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34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</row>
    <row r="631" spans="2:53" s="10" customFormat="1" x14ac:dyDescent="0.3">
      <c r="B631" s="16"/>
      <c r="C631" s="23"/>
      <c r="D631" s="23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86">
        <f t="shared" si="34"/>
        <v>0</v>
      </c>
      <c r="AB631" s="86">
        <f t="shared" si="35"/>
        <v>0</v>
      </c>
      <c r="AC631" s="86">
        <f t="shared" si="36"/>
        <v>0</v>
      </c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34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</row>
    <row r="632" spans="2:53" s="10" customFormat="1" x14ac:dyDescent="0.3">
      <c r="B632" s="16"/>
      <c r="C632" s="23"/>
      <c r="D632" s="23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86">
        <f t="shared" si="34"/>
        <v>0</v>
      </c>
      <c r="AB632" s="86">
        <f t="shared" si="35"/>
        <v>0</v>
      </c>
      <c r="AC632" s="86">
        <f t="shared" si="36"/>
        <v>0</v>
      </c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34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</row>
    <row r="633" spans="2:53" s="10" customFormat="1" x14ac:dyDescent="0.3">
      <c r="B633" s="16"/>
      <c r="C633" s="23"/>
      <c r="D633" s="23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86">
        <f t="shared" si="34"/>
        <v>0</v>
      </c>
      <c r="AB633" s="86">
        <f t="shared" si="35"/>
        <v>0</v>
      </c>
      <c r="AC633" s="86">
        <f t="shared" si="36"/>
        <v>0</v>
      </c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34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</row>
    <row r="634" spans="2:53" s="10" customFormat="1" x14ac:dyDescent="0.3">
      <c r="B634" s="16"/>
      <c r="C634" s="23"/>
      <c r="D634" s="23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86">
        <f t="shared" si="34"/>
        <v>0</v>
      </c>
      <c r="AB634" s="86">
        <f t="shared" si="35"/>
        <v>0</v>
      </c>
      <c r="AC634" s="86">
        <f t="shared" si="36"/>
        <v>0</v>
      </c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34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</row>
    <row r="635" spans="2:53" s="10" customFormat="1" x14ac:dyDescent="0.3">
      <c r="B635" s="16"/>
      <c r="C635" s="23"/>
      <c r="D635" s="23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86">
        <f t="shared" si="34"/>
        <v>0</v>
      </c>
      <c r="AB635" s="86">
        <f t="shared" si="35"/>
        <v>0</v>
      </c>
      <c r="AC635" s="86">
        <f t="shared" si="36"/>
        <v>0</v>
      </c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34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</row>
    <row r="636" spans="2:53" s="10" customFormat="1" x14ac:dyDescent="0.3">
      <c r="B636" s="16"/>
      <c r="C636" s="23"/>
      <c r="D636" s="23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86">
        <f t="shared" si="34"/>
        <v>0</v>
      </c>
      <c r="AB636" s="86">
        <f t="shared" si="35"/>
        <v>0</v>
      </c>
      <c r="AC636" s="86">
        <f t="shared" si="36"/>
        <v>0</v>
      </c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34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</row>
    <row r="637" spans="2:53" s="10" customFormat="1" x14ac:dyDescent="0.3">
      <c r="B637" s="16"/>
      <c r="C637" s="23"/>
      <c r="D637" s="23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86">
        <f t="shared" si="34"/>
        <v>0</v>
      </c>
      <c r="AB637" s="86">
        <f t="shared" si="35"/>
        <v>0</v>
      </c>
      <c r="AC637" s="86">
        <f t="shared" si="36"/>
        <v>0</v>
      </c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34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</row>
    <row r="638" spans="2:53" s="10" customFormat="1" x14ac:dyDescent="0.3">
      <c r="B638" s="16"/>
      <c r="C638" s="23"/>
      <c r="D638" s="23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86">
        <f t="shared" si="34"/>
        <v>0</v>
      </c>
      <c r="AB638" s="86">
        <f t="shared" si="35"/>
        <v>0</v>
      </c>
      <c r="AC638" s="86">
        <f t="shared" si="36"/>
        <v>0</v>
      </c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34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</row>
    <row r="639" spans="2:53" s="10" customFormat="1" x14ac:dyDescent="0.3">
      <c r="B639" s="16"/>
      <c r="C639" s="23"/>
      <c r="D639" s="23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86">
        <f t="shared" si="34"/>
        <v>0</v>
      </c>
      <c r="AB639" s="86">
        <f t="shared" si="35"/>
        <v>0</v>
      </c>
      <c r="AC639" s="86">
        <f t="shared" si="36"/>
        <v>0</v>
      </c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34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</row>
    <row r="640" spans="2:53" s="10" customFormat="1" x14ac:dyDescent="0.3">
      <c r="B640" s="16"/>
      <c r="C640" s="23"/>
      <c r="D640" s="23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86">
        <f t="shared" si="34"/>
        <v>0</v>
      </c>
      <c r="AB640" s="86">
        <f t="shared" si="35"/>
        <v>0</v>
      </c>
      <c r="AC640" s="86">
        <f t="shared" si="36"/>
        <v>0</v>
      </c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34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</row>
    <row r="641" spans="2:53" s="10" customFormat="1" x14ac:dyDescent="0.3">
      <c r="B641" s="16"/>
      <c r="C641" s="23"/>
      <c r="D641" s="23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86">
        <f t="shared" si="34"/>
        <v>0</v>
      </c>
      <c r="AB641" s="86">
        <f t="shared" si="35"/>
        <v>0</v>
      </c>
      <c r="AC641" s="86">
        <f t="shared" si="36"/>
        <v>0</v>
      </c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34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</row>
    <row r="642" spans="2:53" s="10" customFormat="1" x14ac:dyDescent="0.3">
      <c r="B642" s="16"/>
      <c r="C642" s="23"/>
      <c r="D642" s="23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86">
        <f t="shared" si="34"/>
        <v>0</v>
      </c>
      <c r="AB642" s="86">
        <f t="shared" si="35"/>
        <v>0</v>
      </c>
      <c r="AC642" s="86">
        <f t="shared" si="36"/>
        <v>0</v>
      </c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34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</row>
    <row r="643" spans="2:53" s="10" customFormat="1" x14ac:dyDescent="0.3">
      <c r="B643" s="16"/>
      <c r="C643" s="23"/>
      <c r="D643" s="23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86">
        <f t="shared" si="34"/>
        <v>0</v>
      </c>
      <c r="AB643" s="86">
        <f t="shared" si="35"/>
        <v>0</v>
      </c>
      <c r="AC643" s="86">
        <f t="shared" si="36"/>
        <v>0</v>
      </c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34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</row>
    <row r="644" spans="2:53" s="10" customFormat="1" x14ac:dyDescent="0.3">
      <c r="B644" s="16"/>
      <c r="C644" s="23"/>
      <c r="D644" s="23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86">
        <f t="shared" si="34"/>
        <v>0</v>
      </c>
      <c r="AB644" s="86">
        <f t="shared" si="35"/>
        <v>0</v>
      </c>
      <c r="AC644" s="86">
        <f t="shared" si="36"/>
        <v>0</v>
      </c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34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</row>
    <row r="645" spans="2:53" s="10" customFormat="1" x14ac:dyDescent="0.3">
      <c r="B645" s="16"/>
      <c r="C645" s="23"/>
      <c r="D645" s="23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86">
        <f t="shared" si="34"/>
        <v>0</v>
      </c>
      <c r="AB645" s="86">
        <f t="shared" si="35"/>
        <v>0</v>
      </c>
      <c r="AC645" s="86">
        <f t="shared" si="36"/>
        <v>0</v>
      </c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34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</row>
    <row r="646" spans="2:53" s="10" customFormat="1" x14ac:dyDescent="0.3">
      <c r="B646" s="16"/>
      <c r="C646" s="23"/>
      <c r="D646" s="23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86">
        <f t="shared" si="34"/>
        <v>0</v>
      </c>
      <c r="AB646" s="86">
        <f t="shared" si="35"/>
        <v>0</v>
      </c>
      <c r="AC646" s="86">
        <f t="shared" si="36"/>
        <v>0</v>
      </c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34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</row>
    <row r="647" spans="2:53" s="10" customFormat="1" x14ac:dyDescent="0.3">
      <c r="B647" s="16"/>
      <c r="C647" s="23"/>
      <c r="D647" s="23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86">
        <f t="shared" si="34"/>
        <v>0</v>
      </c>
      <c r="AB647" s="86">
        <f t="shared" si="35"/>
        <v>0</v>
      </c>
      <c r="AC647" s="86">
        <f t="shared" si="36"/>
        <v>0</v>
      </c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34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</row>
    <row r="648" spans="2:53" s="10" customFormat="1" x14ac:dyDescent="0.3">
      <c r="B648" s="16"/>
      <c r="C648" s="23"/>
      <c r="D648" s="23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86">
        <f t="shared" si="34"/>
        <v>0</v>
      </c>
      <c r="AB648" s="86">
        <f t="shared" si="35"/>
        <v>0</v>
      </c>
      <c r="AC648" s="86">
        <f t="shared" si="36"/>
        <v>0</v>
      </c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34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</row>
    <row r="649" spans="2:53" s="10" customFormat="1" x14ac:dyDescent="0.3">
      <c r="B649" s="16"/>
      <c r="C649" s="23"/>
      <c r="D649" s="23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86">
        <f t="shared" si="34"/>
        <v>0</v>
      </c>
      <c r="AB649" s="86">
        <f t="shared" si="35"/>
        <v>0</v>
      </c>
      <c r="AC649" s="86">
        <f t="shared" si="36"/>
        <v>0</v>
      </c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34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</row>
    <row r="650" spans="2:53" s="10" customFormat="1" x14ac:dyDescent="0.3">
      <c r="B650" s="16"/>
      <c r="C650" s="23"/>
      <c r="D650" s="23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86">
        <f t="shared" si="34"/>
        <v>0</v>
      </c>
      <c r="AB650" s="86">
        <f t="shared" si="35"/>
        <v>0</v>
      </c>
      <c r="AC650" s="86">
        <f t="shared" si="36"/>
        <v>0</v>
      </c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34"/>
      <c r="AO650" s="9"/>
      <c r="AP650" s="9"/>
      <c r="AQ650" s="9"/>
      <c r="AR650" s="9"/>
      <c r="AS650" s="9"/>
      <c r="AT650" s="9"/>
      <c r="AU650" s="9"/>
      <c r="AV650" s="9"/>
      <c r="AW650" s="9"/>
      <c r="AX650" s="9"/>
      <c r="AY650" s="9"/>
      <c r="AZ650" s="9"/>
      <c r="BA650" s="9"/>
    </row>
    <row r="651" spans="2:53" s="10" customFormat="1" x14ac:dyDescent="0.3">
      <c r="B651" s="16"/>
      <c r="C651" s="23"/>
      <c r="D651" s="23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86">
        <f t="shared" si="34"/>
        <v>0</v>
      </c>
      <c r="AB651" s="86">
        <f t="shared" si="35"/>
        <v>0</v>
      </c>
      <c r="AC651" s="86">
        <f t="shared" si="36"/>
        <v>0</v>
      </c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34"/>
      <c r="AO651" s="9"/>
      <c r="AP651" s="9"/>
      <c r="AQ651" s="9"/>
      <c r="AR651" s="9"/>
      <c r="AS651" s="9"/>
      <c r="AT651" s="9"/>
      <c r="AU651" s="9"/>
      <c r="AV651" s="9"/>
      <c r="AW651" s="9"/>
      <c r="AX651" s="9"/>
      <c r="AY651" s="9"/>
      <c r="AZ651" s="9"/>
      <c r="BA651" s="9"/>
    </row>
    <row r="652" spans="2:53" s="10" customFormat="1" x14ac:dyDescent="0.3">
      <c r="B652" s="16"/>
      <c r="C652" s="23"/>
      <c r="D652" s="23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86">
        <f t="shared" si="34"/>
        <v>0</v>
      </c>
      <c r="AB652" s="86">
        <f t="shared" si="35"/>
        <v>0</v>
      </c>
      <c r="AC652" s="86">
        <f t="shared" si="36"/>
        <v>0</v>
      </c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34"/>
      <c r="AO652" s="9"/>
      <c r="AP652" s="9"/>
      <c r="AQ652" s="9"/>
      <c r="AR652" s="9"/>
      <c r="AS652" s="9"/>
      <c r="AT652" s="9"/>
      <c r="AU652" s="9"/>
      <c r="AV652" s="9"/>
      <c r="AW652" s="9"/>
      <c r="AX652" s="9"/>
      <c r="AY652" s="9"/>
      <c r="AZ652" s="9"/>
      <c r="BA652" s="9"/>
    </row>
    <row r="653" spans="2:53" s="10" customFormat="1" x14ac:dyDescent="0.3">
      <c r="B653" s="16"/>
      <c r="C653" s="23"/>
      <c r="D653" s="23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86">
        <f t="shared" si="34"/>
        <v>0</v>
      </c>
      <c r="AB653" s="86">
        <f t="shared" si="35"/>
        <v>0</v>
      </c>
      <c r="AC653" s="86">
        <f t="shared" si="36"/>
        <v>0</v>
      </c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34"/>
      <c r="AO653" s="9"/>
      <c r="AP653" s="9"/>
      <c r="AQ653" s="9"/>
      <c r="AR653" s="9"/>
      <c r="AS653" s="9"/>
      <c r="AT653" s="9"/>
      <c r="AU653" s="9"/>
      <c r="AV653" s="9"/>
      <c r="AW653" s="9"/>
      <c r="AX653" s="9"/>
      <c r="AY653" s="9"/>
      <c r="AZ653" s="9"/>
      <c r="BA653" s="9"/>
    </row>
    <row r="654" spans="2:53" s="10" customFormat="1" x14ac:dyDescent="0.3">
      <c r="B654" s="16"/>
      <c r="C654" s="23"/>
      <c r="D654" s="23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86">
        <f t="shared" ref="AA654:AA717" si="37">B654*D654</f>
        <v>0</v>
      </c>
      <c r="AB654" s="86">
        <f t="shared" ref="AB654:AB717" si="38">MIN(AA654,B654*ROUND($AB$13,0))</f>
        <v>0</v>
      </c>
      <c r="AC654" s="86">
        <f t="shared" ref="AC654:AC717" si="39">MIN(AA654,B654*ROUND($AC$13,0))</f>
        <v>0</v>
      </c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34"/>
      <c r="AO654" s="9"/>
      <c r="AP654" s="9"/>
      <c r="AQ654" s="9"/>
      <c r="AR654" s="9"/>
      <c r="AS654" s="9"/>
      <c r="AT654" s="9"/>
      <c r="AU654" s="9"/>
      <c r="AV654" s="9"/>
      <c r="AW654" s="9"/>
      <c r="AX654" s="9"/>
      <c r="AY654" s="9"/>
      <c r="AZ654" s="9"/>
      <c r="BA654" s="9"/>
    </row>
    <row r="655" spans="2:53" s="10" customFormat="1" x14ac:dyDescent="0.3">
      <c r="B655" s="16"/>
      <c r="C655" s="23"/>
      <c r="D655" s="23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86">
        <f t="shared" si="37"/>
        <v>0</v>
      </c>
      <c r="AB655" s="86">
        <f t="shared" si="38"/>
        <v>0</v>
      </c>
      <c r="AC655" s="86">
        <f t="shared" si="39"/>
        <v>0</v>
      </c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34"/>
      <c r="AO655" s="9"/>
      <c r="AP655" s="9"/>
      <c r="AQ655" s="9"/>
      <c r="AR655" s="9"/>
      <c r="AS655" s="9"/>
      <c r="AT655" s="9"/>
      <c r="AU655" s="9"/>
      <c r="AV655" s="9"/>
      <c r="AW655" s="9"/>
      <c r="AX655" s="9"/>
      <c r="AY655" s="9"/>
      <c r="AZ655" s="9"/>
      <c r="BA655" s="9"/>
    </row>
    <row r="656" spans="2:53" s="10" customFormat="1" x14ac:dyDescent="0.3">
      <c r="B656" s="16"/>
      <c r="C656" s="23"/>
      <c r="D656" s="23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86">
        <f t="shared" si="37"/>
        <v>0</v>
      </c>
      <c r="AB656" s="86">
        <f t="shared" si="38"/>
        <v>0</v>
      </c>
      <c r="AC656" s="86">
        <f t="shared" si="39"/>
        <v>0</v>
      </c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34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</row>
    <row r="657" spans="2:53" s="10" customFormat="1" x14ac:dyDescent="0.3">
      <c r="B657" s="16"/>
      <c r="C657" s="23"/>
      <c r="D657" s="23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86">
        <f t="shared" si="37"/>
        <v>0</v>
      </c>
      <c r="AB657" s="86">
        <f t="shared" si="38"/>
        <v>0</v>
      </c>
      <c r="AC657" s="86">
        <f t="shared" si="39"/>
        <v>0</v>
      </c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34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</row>
    <row r="658" spans="2:53" s="10" customFormat="1" x14ac:dyDescent="0.3">
      <c r="B658" s="16"/>
      <c r="C658" s="23"/>
      <c r="D658" s="23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86">
        <f t="shared" si="37"/>
        <v>0</v>
      </c>
      <c r="AB658" s="86">
        <f t="shared" si="38"/>
        <v>0</v>
      </c>
      <c r="AC658" s="86">
        <f t="shared" si="39"/>
        <v>0</v>
      </c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34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</row>
    <row r="659" spans="2:53" s="10" customFormat="1" x14ac:dyDescent="0.3">
      <c r="B659" s="16"/>
      <c r="C659" s="23"/>
      <c r="D659" s="23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86">
        <f t="shared" si="37"/>
        <v>0</v>
      </c>
      <c r="AB659" s="86">
        <f t="shared" si="38"/>
        <v>0</v>
      </c>
      <c r="AC659" s="86">
        <f t="shared" si="39"/>
        <v>0</v>
      </c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34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</row>
    <row r="660" spans="2:53" s="10" customFormat="1" x14ac:dyDescent="0.3">
      <c r="B660" s="16"/>
      <c r="C660" s="23"/>
      <c r="D660" s="23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86">
        <f t="shared" si="37"/>
        <v>0</v>
      </c>
      <c r="AB660" s="86">
        <f t="shared" si="38"/>
        <v>0</v>
      </c>
      <c r="AC660" s="86">
        <f t="shared" si="39"/>
        <v>0</v>
      </c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34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</row>
    <row r="661" spans="2:53" s="10" customFormat="1" x14ac:dyDescent="0.3">
      <c r="B661" s="16"/>
      <c r="C661" s="23"/>
      <c r="D661" s="23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86">
        <f t="shared" si="37"/>
        <v>0</v>
      </c>
      <c r="AB661" s="86">
        <f t="shared" si="38"/>
        <v>0</v>
      </c>
      <c r="AC661" s="86">
        <f t="shared" si="39"/>
        <v>0</v>
      </c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34"/>
      <c r="AO661" s="9"/>
      <c r="AP661" s="9"/>
      <c r="AQ661" s="9"/>
      <c r="AR661" s="9"/>
      <c r="AS661" s="9"/>
      <c r="AT661" s="9"/>
      <c r="AU661" s="9"/>
      <c r="AV661" s="9"/>
      <c r="AW661" s="9"/>
      <c r="AX661" s="9"/>
      <c r="AY661" s="9"/>
      <c r="AZ661" s="9"/>
      <c r="BA661" s="9"/>
    </row>
    <row r="662" spans="2:53" s="10" customFormat="1" x14ac:dyDescent="0.3">
      <c r="B662" s="16"/>
      <c r="C662" s="23"/>
      <c r="D662" s="23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86">
        <f t="shared" si="37"/>
        <v>0</v>
      </c>
      <c r="AB662" s="86">
        <f t="shared" si="38"/>
        <v>0</v>
      </c>
      <c r="AC662" s="86">
        <f t="shared" si="39"/>
        <v>0</v>
      </c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34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</row>
    <row r="663" spans="2:53" s="10" customFormat="1" x14ac:dyDescent="0.3">
      <c r="B663" s="16"/>
      <c r="C663" s="23"/>
      <c r="D663" s="23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86">
        <f t="shared" si="37"/>
        <v>0</v>
      </c>
      <c r="AB663" s="86">
        <f t="shared" si="38"/>
        <v>0</v>
      </c>
      <c r="AC663" s="86">
        <f t="shared" si="39"/>
        <v>0</v>
      </c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34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</row>
    <row r="664" spans="2:53" s="10" customFormat="1" x14ac:dyDescent="0.3">
      <c r="B664" s="16"/>
      <c r="C664" s="23"/>
      <c r="D664" s="23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86">
        <f t="shared" si="37"/>
        <v>0</v>
      </c>
      <c r="AB664" s="86">
        <f t="shared" si="38"/>
        <v>0</v>
      </c>
      <c r="AC664" s="86">
        <f t="shared" si="39"/>
        <v>0</v>
      </c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34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</row>
    <row r="665" spans="2:53" s="10" customFormat="1" x14ac:dyDescent="0.3">
      <c r="B665" s="16"/>
      <c r="C665" s="23"/>
      <c r="D665" s="23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86">
        <f t="shared" si="37"/>
        <v>0</v>
      </c>
      <c r="AB665" s="86">
        <f t="shared" si="38"/>
        <v>0</v>
      </c>
      <c r="AC665" s="86">
        <f t="shared" si="39"/>
        <v>0</v>
      </c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34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</row>
    <row r="666" spans="2:53" s="10" customFormat="1" x14ac:dyDescent="0.3">
      <c r="B666" s="16"/>
      <c r="C666" s="23"/>
      <c r="D666" s="23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86">
        <f t="shared" si="37"/>
        <v>0</v>
      </c>
      <c r="AB666" s="86">
        <f t="shared" si="38"/>
        <v>0</v>
      </c>
      <c r="AC666" s="86">
        <f t="shared" si="39"/>
        <v>0</v>
      </c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34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</row>
    <row r="667" spans="2:53" s="10" customFormat="1" x14ac:dyDescent="0.3">
      <c r="B667" s="16"/>
      <c r="C667" s="23"/>
      <c r="D667" s="23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86">
        <f t="shared" si="37"/>
        <v>0</v>
      </c>
      <c r="AB667" s="86">
        <f t="shared" si="38"/>
        <v>0</v>
      </c>
      <c r="AC667" s="86">
        <f t="shared" si="39"/>
        <v>0</v>
      </c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34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</row>
    <row r="668" spans="2:53" s="10" customFormat="1" x14ac:dyDescent="0.3">
      <c r="B668" s="16"/>
      <c r="C668" s="23"/>
      <c r="D668" s="23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86">
        <f t="shared" si="37"/>
        <v>0</v>
      </c>
      <c r="AB668" s="86">
        <f t="shared" si="38"/>
        <v>0</v>
      </c>
      <c r="AC668" s="86">
        <f t="shared" si="39"/>
        <v>0</v>
      </c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34"/>
      <c r="AO668" s="9"/>
      <c r="AP668" s="9"/>
      <c r="AQ668" s="9"/>
      <c r="AR668" s="9"/>
      <c r="AS668" s="9"/>
      <c r="AT668" s="9"/>
      <c r="AU668" s="9"/>
      <c r="AV668" s="9"/>
      <c r="AW668" s="9"/>
      <c r="AX668" s="9"/>
      <c r="AY668" s="9"/>
      <c r="AZ668" s="9"/>
      <c r="BA668" s="9"/>
    </row>
    <row r="669" spans="2:53" s="10" customFormat="1" x14ac:dyDescent="0.3">
      <c r="B669" s="16"/>
      <c r="C669" s="23"/>
      <c r="D669" s="23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86">
        <f t="shared" si="37"/>
        <v>0</v>
      </c>
      <c r="AB669" s="86">
        <f t="shared" si="38"/>
        <v>0</v>
      </c>
      <c r="AC669" s="86">
        <f t="shared" si="39"/>
        <v>0</v>
      </c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34"/>
      <c r="AO669" s="9"/>
      <c r="AP669" s="9"/>
      <c r="AQ669" s="9"/>
      <c r="AR669" s="9"/>
      <c r="AS669" s="9"/>
      <c r="AT669" s="9"/>
      <c r="AU669" s="9"/>
      <c r="AV669" s="9"/>
      <c r="AW669" s="9"/>
      <c r="AX669" s="9"/>
      <c r="AY669" s="9"/>
      <c r="AZ669" s="9"/>
      <c r="BA669" s="9"/>
    </row>
    <row r="670" spans="2:53" s="10" customFormat="1" x14ac:dyDescent="0.3">
      <c r="B670" s="16"/>
      <c r="C670" s="23"/>
      <c r="D670" s="23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86">
        <f t="shared" si="37"/>
        <v>0</v>
      </c>
      <c r="AB670" s="86">
        <f t="shared" si="38"/>
        <v>0</v>
      </c>
      <c r="AC670" s="86">
        <f t="shared" si="39"/>
        <v>0</v>
      </c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34"/>
      <c r="AO670" s="9"/>
      <c r="AP670" s="9"/>
      <c r="AQ670" s="9"/>
      <c r="AR670" s="9"/>
      <c r="AS670" s="9"/>
      <c r="AT670" s="9"/>
      <c r="AU670" s="9"/>
      <c r="AV670" s="9"/>
      <c r="AW670" s="9"/>
      <c r="AX670" s="9"/>
      <c r="AY670" s="9"/>
      <c r="AZ670" s="9"/>
      <c r="BA670" s="9"/>
    </row>
    <row r="671" spans="2:53" s="10" customFormat="1" x14ac:dyDescent="0.3">
      <c r="B671" s="16"/>
      <c r="C671" s="23"/>
      <c r="D671" s="23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86">
        <f t="shared" si="37"/>
        <v>0</v>
      </c>
      <c r="AB671" s="86">
        <f t="shared" si="38"/>
        <v>0</v>
      </c>
      <c r="AC671" s="86">
        <f t="shared" si="39"/>
        <v>0</v>
      </c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34"/>
      <c r="AO671" s="9"/>
      <c r="AP671" s="9"/>
      <c r="AQ671" s="9"/>
      <c r="AR671" s="9"/>
      <c r="AS671" s="9"/>
      <c r="AT671" s="9"/>
      <c r="AU671" s="9"/>
      <c r="AV671" s="9"/>
      <c r="AW671" s="9"/>
      <c r="AX671" s="9"/>
      <c r="AY671" s="9"/>
      <c r="AZ671" s="9"/>
      <c r="BA671" s="9"/>
    </row>
    <row r="672" spans="2:53" s="10" customFormat="1" x14ac:dyDescent="0.3">
      <c r="B672" s="16"/>
      <c r="C672" s="23"/>
      <c r="D672" s="23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86">
        <f t="shared" si="37"/>
        <v>0</v>
      </c>
      <c r="AB672" s="86">
        <f t="shared" si="38"/>
        <v>0</v>
      </c>
      <c r="AC672" s="86">
        <f t="shared" si="39"/>
        <v>0</v>
      </c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34"/>
      <c r="AO672" s="9"/>
      <c r="AP672" s="9"/>
      <c r="AQ672" s="9"/>
      <c r="AR672" s="9"/>
      <c r="AS672" s="9"/>
      <c r="AT672" s="9"/>
      <c r="AU672" s="9"/>
      <c r="AV672" s="9"/>
      <c r="AW672" s="9"/>
      <c r="AX672" s="9"/>
      <c r="AY672" s="9"/>
      <c r="AZ672" s="9"/>
      <c r="BA672" s="9"/>
    </row>
    <row r="673" spans="2:53" s="10" customFormat="1" x14ac:dyDescent="0.3">
      <c r="B673" s="16"/>
      <c r="C673" s="23"/>
      <c r="D673" s="23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86">
        <f t="shared" si="37"/>
        <v>0</v>
      </c>
      <c r="AB673" s="86">
        <f t="shared" si="38"/>
        <v>0</v>
      </c>
      <c r="AC673" s="86">
        <f t="shared" si="39"/>
        <v>0</v>
      </c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34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</row>
    <row r="674" spans="2:53" s="10" customFormat="1" x14ac:dyDescent="0.3">
      <c r="B674" s="16"/>
      <c r="C674" s="23"/>
      <c r="D674" s="23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86">
        <f t="shared" si="37"/>
        <v>0</v>
      </c>
      <c r="AB674" s="86">
        <f t="shared" si="38"/>
        <v>0</v>
      </c>
      <c r="AC674" s="86">
        <f t="shared" si="39"/>
        <v>0</v>
      </c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34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</row>
    <row r="675" spans="2:53" s="10" customFormat="1" x14ac:dyDescent="0.3">
      <c r="B675" s="16"/>
      <c r="C675" s="23"/>
      <c r="D675" s="23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86">
        <f t="shared" si="37"/>
        <v>0</v>
      </c>
      <c r="AB675" s="86">
        <f t="shared" si="38"/>
        <v>0</v>
      </c>
      <c r="AC675" s="86">
        <f t="shared" si="39"/>
        <v>0</v>
      </c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34"/>
      <c r="AO675" s="9"/>
      <c r="AP675" s="9"/>
      <c r="AQ675" s="9"/>
      <c r="AR675" s="9"/>
      <c r="AS675" s="9"/>
      <c r="AT675" s="9"/>
      <c r="AU675" s="9"/>
      <c r="AV675" s="9"/>
      <c r="AW675" s="9"/>
      <c r="AX675" s="9"/>
      <c r="AY675" s="9"/>
      <c r="AZ675" s="9"/>
      <c r="BA675" s="9"/>
    </row>
    <row r="676" spans="2:53" s="10" customFormat="1" x14ac:dyDescent="0.3">
      <c r="B676" s="16"/>
      <c r="C676" s="23"/>
      <c r="D676" s="23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86">
        <f t="shared" si="37"/>
        <v>0</v>
      </c>
      <c r="AB676" s="86">
        <f t="shared" si="38"/>
        <v>0</v>
      </c>
      <c r="AC676" s="86">
        <f t="shared" si="39"/>
        <v>0</v>
      </c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34"/>
      <c r="AO676" s="9"/>
      <c r="AP676" s="9"/>
      <c r="AQ676" s="9"/>
      <c r="AR676" s="9"/>
      <c r="AS676" s="9"/>
      <c r="AT676" s="9"/>
      <c r="AU676" s="9"/>
      <c r="AV676" s="9"/>
      <c r="AW676" s="9"/>
      <c r="AX676" s="9"/>
      <c r="AY676" s="9"/>
      <c r="AZ676" s="9"/>
      <c r="BA676" s="9"/>
    </row>
    <row r="677" spans="2:53" s="10" customFormat="1" x14ac:dyDescent="0.3">
      <c r="B677" s="16"/>
      <c r="C677" s="23"/>
      <c r="D677" s="23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86">
        <f t="shared" si="37"/>
        <v>0</v>
      </c>
      <c r="AB677" s="86">
        <f t="shared" si="38"/>
        <v>0</v>
      </c>
      <c r="AC677" s="86">
        <f t="shared" si="39"/>
        <v>0</v>
      </c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34"/>
      <c r="AO677" s="9"/>
      <c r="AP677" s="9"/>
      <c r="AQ677" s="9"/>
      <c r="AR677" s="9"/>
      <c r="AS677" s="9"/>
      <c r="AT677" s="9"/>
      <c r="AU677" s="9"/>
      <c r="AV677" s="9"/>
      <c r="AW677" s="9"/>
      <c r="AX677" s="9"/>
      <c r="AY677" s="9"/>
      <c r="AZ677" s="9"/>
      <c r="BA677" s="9"/>
    </row>
    <row r="678" spans="2:53" s="10" customFormat="1" x14ac:dyDescent="0.3">
      <c r="B678" s="16"/>
      <c r="C678" s="23"/>
      <c r="D678" s="23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86">
        <f t="shared" si="37"/>
        <v>0</v>
      </c>
      <c r="AB678" s="86">
        <f t="shared" si="38"/>
        <v>0</v>
      </c>
      <c r="AC678" s="86">
        <f t="shared" si="39"/>
        <v>0</v>
      </c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34"/>
      <c r="AO678" s="9"/>
      <c r="AP678" s="9"/>
      <c r="AQ678" s="9"/>
      <c r="AR678" s="9"/>
      <c r="AS678" s="9"/>
      <c r="AT678" s="9"/>
      <c r="AU678" s="9"/>
      <c r="AV678" s="9"/>
      <c r="AW678" s="9"/>
      <c r="AX678" s="9"/>
      <c r="AY678" s="9"/>
      <c r="AZ678" s="9"/>
      <c r="BA678" s="9"/>
    </row>
    <row r="679" spans="2:53" s="10" customFormat="1" x14ac:dyDescent="0.3">
      <c r="B679" s="16"/>
      <c r="C679" s="23"/>
      <c r="D679" s="23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86">
        <f t="shared" si="37"/>
        <v>0</v>
      </c>
      <c r="AB679" s="86">
        <f t="shared" si="38"/>
        <v>0</v>
      </c>
      <c r="AC679" s="86">
        <f t="shared" si="39"/>
        <v>0</v>
      </c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34"/>
      <c r="AO679" s="9"/>
      <c r="AP679" s="9"/>
      <c r="AQ679" s="9"/>
      <c r="AR679" s="9"/>
      <c r="AS679" s="9"/>
      <c r="AT679" s="9"/>
      <c r="AU679" s="9"/>
      <c r="AV679" s="9"/>
      <c r="AW679" s="9"/>
      <c r="AX679" s="9"/>
      <c r="AY679" s="9"/>
      <c r="AZ679" s="9"/>
      <c r="BA679" s="9"/>
    </row>
    <row r="680" spans="2:53" s="10" customFormat="1" x14ac:dyDescent="0.3">
      <c r="B680" s="16"/>
      <c r="C680" s="23"/>
      <c r="D680" s="23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86">
        <f t="shared" si="37"/>
        <v>0</v>
      </c>
      <c r="AB680" s="86">
        <f t="shared" si="38"/>
        <v>0</v>
      </c>
      <c r="AC680" s="86">
        <f t="shared" si="39"/>
        <v>0</v>
      </c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34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</row>
    <row r="681" spans="2:53" s="10" customFormat="1" x14ac:dyDescent="0.3">
      <c r="B681" s="16"/>
      <c r="C681" s="23"/>
      <c r="D681" s="23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86">
        <f t="shared" si="37"/>
        <v>0</v>
      </c>
      <c r="AB681" s="86">
        <f t="shared" si="38"/>
        <v>0</v>
      </c>
      <c r="AC681" s="86">
        <f t="shared" si="39"/>
        <v>0</v>
      </c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34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</row>
    <row r="682" spans="2:53" s="10" customFormat="1" x14ac:dyDescent="0.3">
      <c r="B682" s="16"/>
      <c r="C682" s="23"/>
      <c r="D682" s="23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86">
        <f t="shared" si="37"/>
        <v>0</v>
      </c>
      <c r="AB682" s="86">
        <f t="shared" si="38"/>
        <v>0</v>
      </c>
      <c r="AC682" s="86">
        <f t="shared" si="39"/>
        <v>0</v>
      </c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34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</row>
    <row r="683" spans="2:53" s="10" customFormat="1" x14ac:dyDescent="0.3">
      <c r="B683" s="16"/>
      <c r="C683" s="23"/>
      <c r="D683" s="23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86">
        <f t="shared" si="37"/>
        <v>0</v>
      </c>
      <c r="AB683" s="86">
        <f t="shared" si="38"/>
        <v>0</v>
      </c>
      <c r="AC683" s="86">
        <f t="shared" si="39"/>
        <v>0</v>
      </c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34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</row>
    <row r="684" spans="2:53" s="10" customFormat="1" x14ac:dyDescent="0.3">
      <c r="B684" s="16"/>
      <c r="C684" s="23"/>
      <c r="D684" s="23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86">
        <f t="shared" si="37"/>
        <v>0</v>
      </c>
      <c r="AB684" s="86">
        <f t="shared" si="38"/>
        <v>0</v>
      </c>
      <c r="AC684" s="86">
        <f t="shared" si="39"/>
        <v>0</v>
      </c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34"/>
      <c r="AO684" s="9"/>
      <c r="AP684" s="9"/>
      <c r="AQ684" s="9"/>
      <c r="AR684" s="9"/>
      <c r="AS684" s="9"/>
      <c r="AT684" s="9"/>
      <c r="AU684" s="9"/>
      <c r="AV684" s="9"/>
      <c r="AW684" s="9"/>
      <c r="AX684" s="9"/>
      <c r="AY684" s="9"/>
      <c r="AZ684" s="9"/>
      <c r="BA684" s="9"/>
    </row>
    <row r="685" spans="2:53" s="10" customFormat="1" x14ac:dyDescent="0.3">
      <c r="B685" s="16"/>
      <c r="C685" s="23"/>
      <c r="D685" s="23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86">
        <f t="shared" si="37"/>
        <v>0</v>
      </c>
      <c r="AB685" s="86">
        <f t="shared" si="38"/>
        <v>0</v>
      </c>
      <c r="AC685" s="86">
        <f t="shared" si="39"/>
        <v>0</v>
      </c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34"/>
      <c r="AO685" s="9"/>
      <c r="AP685" s="9"/>
      <c r="AQ685" s="9"/>
      <c r="AR685" s="9"/>
      <c r="AS685" s="9"/>
      <c r="AT685" s="9"/>
      <c r="AU685" s="9"/>
      <c r="AV685" s="9"/>
      <c r="AW685" s="9"/>
      <c r="AX685" s="9"/>
      <c r="AY685" s="9"/>
      <c r="AZ685" s="9"/>
      <c r="BA685" s="9"/>
    </row>
    <row r="686" spans="2:53" s="10" customFormat="1" x14ac:dyDescent="0.3">
      <c r="B686" s="16"/>
      <c r="C686" s="23"/>
      <c r="D686" s="23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86">
        <f t="shared" si="37"/>
        <v>0</v>
      </c>
      <c r="AB686" s="86">
        <f t="shared" si="38"/>
        <v>0</v>
      </c>
      <c r="AC686" s="86">
        <f t="shared" si="39"/>
        <v>0</v>
      </c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34"/>
      <c r="AO686" s="9"/>
      <c r="AP686" s="9"/>
      <c r="AQ686" s="9"/>
      <c r="AR686" s="9"/>
      <c r="AS686" s="9"/>
      <c r="AT686" s="9"/>
      <c r="AU686" s="9"/>
      <c r="AV686" s="9"/>
      <c r="AW686" s="9"/>
      <c r="AX686" s="9"/>
      <c r="AY686" s="9"/>
      <c r="AZ686" s="9"/>
      <c r="BA686" s="9"/>
    </row>
    <row r="687" spans="2:53" s="10" customFormat="1" x14ac:dyDescent="0.3">
      <c r="B687" s="16"/>
      <c r="C687" s="23"/>
      <c r="D687" s="23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86">
        <f t="shared" si="37"/>
        <v>0</v>
      </c>
      <c r="AB687" s="86">
        <f t="shared" si="38"/>
        <v>0</v>
      </c>
      <c r="AC687" s="86">
        <f t="shared" si="39"/>
        <v>0</v>
      </c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34"/>
      <c r="AO687" s="9"/>
      <c r="AP687" s="9"/>
      <c r="AQ687" s="9"/>
      <c r="AR687" s="9"/>
      <c r="AS687" s="9"/>
      <c r="AT687" s="9"/>
      <c r="AU687" s="9"/>
      <c r="AV687" s="9"/>
      <c r="AW687" s="9"/>
      <c r="AX687" s="9"/>
      <c r="AY687" s="9"/>
      <c r="AZ687" s="9"/>
      <c r="BA687" s="9"/>
    </row>
    <row r="688" spans="2:53" s="10" customFormat="1" x14ac:dyDescent="0.3">
      <c r="B688" s="16"/>
      <c r="C688" s="23"/>
      <c r="D688" s="23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86">
        <f t="shared" si="37"/>
        <v>0</v>
      </c>
      <c r="AB688" s="86">
        <f t="shared" si="38"/>
        <v>0</v>
      </c>
      <c r="AC688" s="86">
        <f t="shared" si="39"/>
        <v>0</v>
      </c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34"/>
      <c r="AO688" s="9"/>
      <c r="AP688" s="9"/>
      <c r="AQ688" s="9"/>
      <c r="AR688" s="9"/>
      <c r="AS688" s="9"/>
      <c r="AT688" s="9"/>
      <c r="AU688" s="9"/>
      <c r="AV688" s="9"/>
      <c r="AW688" s="9"/>
      <c r="AX688" s="9"/>
      <c r="AY688" s="9"/>
      <c r="AZ688" s="9"/>
      <c r="BA688" s="9"/>
    </row>
    <row r="689" spans="2:53" s="10" customFormat="1" x14ac:dyDescent="0.3">
      <c r="B689" s="16"/>
      <c r="C689" s="23"/>
      <c r="D689" s="23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86">
        <f t="shared" si="37"/>
        <v>0</v>
      </c>
      <c r="AB689" s="86">
        <f t="shared" si="38"/>
        <v>0</v>
      </c>
      <c r="AC689" s="86">
        <f t="shared" si="39"/>
        <v>0</v>
      </c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34"/>
      <c r="AO689" s="9"/>
      <c r="AP689" s="9"/>
      <c r="AQ689" s="9"/>
      <c r="AR689" s="9"/>
      <c r="AS689" s="9"/>
      <c r="AT689" s="9"/>
      <c r="AU689" s="9"/>
      <c r="AV689" s="9"/>
      <c r="AW689" s="9"/>
      <c r="AX689" s="9"/>
      <c r="AY689" s="9"/>
      <c r="AZ689" s="9"/>
      <c r="BA689" s="9"/>
    </row>
    <row r="690" spans="2:53" s="10" customFormat="1" x14ac:dyDescent="0.3">
      <c r="B690" s="16"/>
      <c r="C690" s="23"/>
      <c r="D690" s="23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86">
        <f t="shared" si="37"/>
        <v>0</v>
      </c>
      <c r="AB690" s="86">
        <f t="shared" si="38"/>
        <v>0</v>
      </c>
      <c r="AC690" s="86">
        <f t="shared" si="39"/>
        <v>0</v>
      </c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34"/>
      <c r="AO690" s="9"/>
      <c r="AP690" s="9"/>
      <c r="AQ690" s="9"/>
      <c r="AR690" s="9"/>
      <c r="AS690" s="9"/>
      <c r="AT690" s="9"/>
      <c r="AU690" s="9"/>
      <c r="AV690" s="9"/>
      <c r="AW690" s="9"/>
      <c r="AX690" s="9"/>
      <c r="AY690" s="9"/>
      <c r="AZ690" s="9"/>
      <c r="BA690" s="9"/>
    </row>
    <row r="691" spans="2:53" s="10" customFormat="1" x14ac:dyDescent="0.3">
      <c r="B691" s="16"/>
      <c r="C691" s="23"/>
      <c r="D691" s="23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86">
        <f t="shared" si="37"/>
        <v>0</v>
      </c>
      <c r="AB691" s="86">
        <f t="shared" si="38"/>
        <v>0</v>
      </c>
      <c r="AC691" s="86">
        <f t="shared" si="39"/>
        <v>0</v>
      </c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34"/>
      <c r="AO691" s="9"/>
      <c r="AP691" s="9"/>
      <c r="AQ691" s="9"/>
      <c r="AR691" s="9"/>
      <c r="AS691" s="9"/>
      <c r="AT691" s="9"/>
      <c r="AU691" s="9"/>
      <c r="AV691" s="9"/>
      <c r="AW691" s="9"/>
      <c r="AX691" s="9"/>
      <c r="AY691" s="9"/>
      <c r="AZ691" s="9"/>
      <c r="BA691" s="9"/>
    </row>
    <row r="692" spans="2:53" s="10" customFormat="1" x14ac:dyDescent="0.3">
      <c r="B692" s="16"/>
      <c r="C692" s="23"/>
      <c r="D692" s="23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86">
        <f t="shared" si="37"/>
        <v>0</v>
      </c>
      <c r="AB692" s="86">
        <f t="shared" si="38"/>
        <v>0</v>
      </c>
      <c r="AC692" s="86">
        <f t="shared" si="39"/>
        <v>0</v>
      </c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34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</row>
    <row r="693" spans="2:53" s="10" customFormat="1" x14ac:dyDescent="0.3">
      <c r="B693" s="16"/>
      <c r="C693" s="23"/>
      <c r="D693" s="23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86">
        <f t="shared" si="37"/>
        <v>0</v>
      </c>
      <c r="AB693" s="86">
        <f t="shared" si="38"/>
        <v>0</v>
      </c>
      <c r="AC693" s="86">
        <f t="shared" si="39"/>
        <v>0</v>
      </c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34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</row>
    <row r="694" spans="2:53" s="10" customFormat="1" x14ac:dyDescent="0.3">
      <c r="B694" s="16"/>
      <c r="C694" s="23"/>
      <c r="D694" s="23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86">
        <f t="shared" si="37"/>
        <v>0</v>
      </c>
      <c r="AB694" s="86">
        <f t="shared" si="38"/>
        <v>0</v>
      </c>
      <c r="AC694" s="86">
        <f t="shared" si="39"/>
        <v>0</v>
      </c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34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</row>
    <row r="695" spans="2:53" s="10" customFormat="1" x14ac:dyDescent="0.3">
      <c r="B695" s="16"/>
      <c r="C695" s="23"/>
      <c r="D695" s="23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86">
        <f t="shared" si="37"/>
        <v>0</v>
      </c>
      <c r="AB695" s="86">
        <f t="shared" si="38"/>
        <v>0</v>
      </c>
      <c r="AC695" s="86">
        <f t="shared" si="39"/>
        <v>0</v>
      </c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34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</row>
    <row r="696" spans="2:53" s="10" customFormat="1" x14ac:dyDescent="0.3">
      <c r="B696" s="16"/>
      <c r="C696" s="23"/>
      <c r="D696" s="23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86">
        <f t="shared" si="37"/>
        <v>0</v>
      </c>
      <c r="AB696" s="86">
        <f t="shared" si="38"/>
        <v>0</v>
      </c>
      <c r="AC696" s="86">
        <f t="shared" si="39"/>
        <v>0</v>
      </c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34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</row>
    <row r="697" spans="2:53" s="10" customFormat="1" x14ac:dyDescent="0.3">
      <c r="B697" s="16"/>
      <c r="C697" s="23"/>
      <c r="D697" s="23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86">
        <f t="shared" si="37"/>
        <v>0</v>
      </c>
      <c r="AB697" s="86">
        <f t="shared" si="38"/>
        <v>0</v>
      </c>
      <c r="AC697" s="86">
        <f t="shared" si="39"/>
        <v>0</v>
      </c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34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</row>
    <row r="698" spans="2:53" s="10" customFormat="1" x14ac:dyDescent="0.3">
      <c r="B698" s="16"/>
      <c r="C698" s="23"/>
      <c r="D698" s="23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86">
        <f t="shared" si="37"/>
        <v>0</v>
      </c>
      <c r="AB698" s="86">
        <f t="shared" si="38"/>
        <v>0</v>
      </c>
      <c r="AC698" s="86">
        <f t="shared" si="39"/>
        <v>0</v>
      </c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34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</row>
    <row r="699" spans="2:53" s="10" customFormat="1" x14ac:dyDescent="0.3">
      <c r="B699" s="16"/>
      <c r="C699" s="23"/>
      <c r="D699" s="23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86">
        <f t="shared" si="37"/>
        <v>0</v>
      </c>
      <c r="AB699" s="86">
        <f t="shared" si="38"/>
        <v>0</v>
      </c>
      <c r="AC699" s="86">
        <f t="shared" si="39"/>
        <v>0</v>
      </c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34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</row>
    <row r="700" spans="2:53" s="10" customFormat="1" x14ac:dyDescent="0.3">
      <c r="B700" s="16"/>
      <c r="C700" s="23"/>
      <c r="D700" s="23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86">
        <f t="shared" si="37"/>
        <v>0</v>
      </c>
      <c r="AB700" s="86">
        <f t="shared" si="38"/>
        <v>0</v>
      </c>
      <c r="AC700" s="86">
        <f t="shared" si="39"/>
        <v>0</v>
      </c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34"/>
      <c r="AO700" s="9"/>
      <c r="AP700" s="9"/>
      <c r="AQ700" s="9"/>
      <c r="AR700" s="9"/>
      <c r="AS700" s="9"/>
      <c r="AT700" s="9"/>
      <c r="AU700" s="9"/>
      <c r="AV700" s="9"/>
      <c r="AW700" s="9"/>
      <c r="AX700" s="9"/>
      <c r="AY700" s="9"/>
      <c r="AZ700" s="9"/>
      <c r="BA700" s="9"/>
    </row>
    <row r="701" spans="2:53" s="10" customFormat="1" x14ac:dyDescent="0.3">
      <c r="B701" s="16"/>
      <c r="C701" s="23"/>
      <c r="D701" s="23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86">
        <f t="shared" si="37"/>
        <v>0</v>
      </c>
      <c r="AB701" s="86">
        <f t="shared" si="38"/>
        <v>0</v>
      </c>
      <c r="AC701" s="86">
        <f t="shared" si="39"/>
        <v>0</v>
      </c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34"/>
      <c r="AO701" s="9"/>
      <c r="AP701" s="9"/>
      <c r="AQ701" s="9"/>
      <c r="AR701" s="9"/>
      <c r="AS701" s="9"/>
      <c r="AT701" s="9"/>
      <c r="AU701" s="9"/>
      <c r="AV701" s="9"/>
      <c r="AW701" s="9"/>
      <c r="AX701" s="9"/>
      <c r="AY701" s="9"/>
      <c r="AZ701" s="9"/>
      <c r="BA701" s="9"/>
    </row>
    <row r="702" spans="2:53" s="10" customFormat="1" x14ac:dyDescent="0.3">
      <c r="B702" s="16"/>
      <c r="C702" s="23"/>
      <c r="D702" s="23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86">
        <f t="shared" si="37"/>
        <v>0</v>
      </c>
      <c r="AB702" s="86">
        <f t="shared" si="38"/>
        <v>0</v>
      </c>
      <c r="AC702" s="86">
        <f t="shared" si="39"/>
        <v>0</v>
      </c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34"/>
      <c r="AO702" s="9"/>
      <c r="AP702" s="9"/>
      <c r="AQ702" s="9"/>
      <c r="AR702" s="9"/>
      <c r="AS702" s="9"/>
      <c r="AT702" s="9"/>
      <c r="AU702" s="9"/>
      <c r="AV702" s="9"/>
      <c r="AW702" s="9"/>
      <c r="AX702" s="9"/>
      <c r="AY702" s="9"/>
      <c r="AZ702" s="9"/>
      <c r="BA702" s="9"/>
    </row>
    <row r="703" spans="2:53" s="10" customFormat="1" x14ac:dyDescent="0.3">
      <c r="B703" s="16"/>
      <c r="C703" s="23"/>
      <c r="D703" s="23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86">
        <f t="shared" si="37"/>
        <v>0</v>
      </c>
      <c r="AB703" s="86">
        <f t="shared" si="38"/>
        <v>0</v>
      </c>
      <c r="AC703" s="86">
        <f t="shared" si="39"/>
        <v>0</v>
      </c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34"/>
      <c r="AO703" s="9"/>
      <c r="AP703" s="9"/>
      <c r="AQ703" s="9"/>
      <c r="AR703" s="9"/>
      <c r="AS703" s="9"/>
      <c r="AT703" s="9"/>
      <c r="AU703" s="9"/>
      <c r="AV703" s="9"/>
      <c r="AW703" s="9"/>
      <c r="AX703" s="9"/>
      <c r="AY703" s="9"/>
      <c r="AZ703" s="9"/>
      <c r="BA703" s="9"/>
    </row>
    <row r="704" spans="2:53" s="10" customFormat="1" x14ac:dyDescent="0.3">
      <c r="B704" s="16"/>
      <c r="C704" s="23"/>
      <c r="D704" s="23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86">
        <f t="shared" si="37"/>
        <v>0</v>
      </c>
      <c r="AB704" s="86">
        <f t="shared" si="38"/>
        <v>0</v>
      </c>
      <c r="AC704" s="86">
        <f t="shared" si="39"/>
        <v>0</v>
      </c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34"/>
      <c r="AO704" s="9"/>
      <c r="AP704" s="9"/>
      <c r="AQ704" s="9"/>
      <c r="AR704" s="9"/>
      <c r="AS704" s="9"/>
      <c r="AT704" s="9"/>
      <c r="AU704" s="9"/>
      <c r="AV704" s="9"/>
      <c r="AW704" s="9"/>
      <c r="AX704" s="9"/>
      <c r="AY704" s="9"/>
      <c r="AZ704" s="9"/>
      <c r="BA704" s="9"/>
    </row>
    <row r="705" spans="2:53" s="10" customFormat="1" x14ac:dyDescent="0.3">
      <c r="B705" s="16"/>
      <c r="C705" s="23"/>
      <c r="D705" s="23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86">
        <f t="shared" si="37"/>
        <v>0</v>
      </c>
      <c r="AB705" s="86">
        <f t="shared" si="38"/>
        <v>0</v>
      </c>
      <c r="AC705" s="86">
        <f t="shared" si="39"/>
        <v>0</v>
      </c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34"/>
      <c r="AO705" s="9"/>
      <c r="AP705" s="9"/>
      <c r="AQ705" s="9"/>
      <c r="AR705" s="9"/>
      <c r="AS705" s="9"/>
      <c r="AT705" s="9"/>
      <c r="AU705" s="9"/>
      <c r="AV705" s="9"/>
      <c r="AW705" s="9"/>
      <c r="AX705" s="9"/>
      <c r="AY705" s="9"/>
      <c r="AZ705" s="9"/>
      <c r="BA705" s="9"/>
    </row>
    <row r="706" spans="2:53" s="10" customFormat="1" x14ac:dyDescent="0.3">
      <c r="B706" s="16"/>
      <c r="C706" s="23"/>
      <c r="D706" s="23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86">
        <f t="shared" si="37"/>
        <v>0</v>
      </c>
      <c r="AB706" s="86">
        <f t="shared" si="38"/>
        <v>0</v>
      </c>
      <c r="AC706" s="86">
        <f t="shared" si="39"/>
        <v>0</v>
      </c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34"/>
      <c r="AO706" s="9"/>
      <c r="AP706" s="9"/>
      <c r="AQ706" s="9"/>
      <c r="AR706" s="9"/>
      <c r="AS706" s="9"/>
      <c r="AT706" s="9"/>
      <c r="AU706" s="9"/>
      <c r="AV706" s="9"/>
      <c r="AW706" s="9"/>
      <c r="AX706" s="9"/>
      <c r="AY706" s="9"/>
      <c r="AZ706" s="9"/>
      <c r="BA706" s="9"/>
    </row>
    <row r="707" spans="2:53" s="10" customFormat="1" x14ac:dyDescent="0.3">
      <c r="B707" s="16"/>
      <c r="C707" s="23"/>
      <c r="D707" s="23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86">
        <f t="shared" si="37"/>
        <v>0</v>
      </c>
      <c r="AB707" s="86">
        <f t="shared" si="38"/>
        <v>0</v>
      </c>
      <c r="AC707" s="86">
        <f t="shared" si="39"/>
        <v>0</v>
      </c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34"/>
      <c r="AO707" s="9"/>
      <c r="AP707" s="9"/>
      <c r="AQ707" s="9"/>
      <c r="AR707" s="9"/>
      <c r="AS707" s="9"/>
      <c r="AT707" s="9"/>
      <c r="AU707" s="9"/>
      <c r="AV707" s="9"/>
      <c r="AW707" s="9"/>
      <c r="AX707" s="9"/>
      <c r="AY707" s="9"/>
      <c r="AZ707" s="9"/>
      <c r="BA707" s="9"/>
    </row>
    <row r="708" spans="2:53" s="10" customFormat="1" x14ac:dyDescent="0.3">
      <c r="B708" s="16"/>
      <c r="C708" s="23"/>
      <c r="D708" s="23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86">
        <f t="shared" si="37"/>
        <v>0</v>
      </c>
      <c r="AB708" s="86">
        <f t="shared" si="38"/>
        <v>0</v>
      </c>
      <c r="AC708" s="86">
        <f t="shared" si="39"/>
        <v>0</v>
      </c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34"/>
      <c r="AO708" s="9"/>
      <c r="AP708" s="9"/>
      <c r="AQ708" s="9"/>
      <c r="AR708" s="9"/>
      <c r="AS708" s="9"/>
      <c r="AT708" s="9"/>
      <c r="AU708" s="9"/>
      <c r="AV708" s="9"/>
      <c r="AW708" s="9"/>
      <c r="AX708" s="9"/>
      <c r="AY708" s="9"/>
      <c r="AZ708" s="9"/>
      <c r="BA708" s="9"/>
    </row>
    <row r="709" spans="2:53" s="10" customFormat="1" x14ac:dyDescent="0.3">
      <c r="B709" s="16"/>
      <c r="C709" s="23"/>
      <c r="D709" s="23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86">
        <f t="shared" si="37"/>
        <v>0</v>
      </c>
      <c r="AB709" s="86">
        <f t="shared" si="38"/>
        <v>0</v>
      </c>
      <c r="AC709" s="86">
        <f t="shared" si="39"/>
        <v>0</v>
      </c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34"/>
      <c r="AO709" s="9"/>
      <c r="AP709" s="9"/>
      <c r="AQ709" s="9"/>
      <c r="AR709" s="9"/>
      <c r="AS709" s="9"/>
      <c r="AT709" s="9"/>
      <c r="AU709" s="9"/>
      <c r="AV709" s="9"/>
      <c r="AW709" s="9"/>
      <c r="AX709" s="9"/>
      <c r="AY709" s="9"/>
      <c r="AZ709" s="9"/>
      <c r="BA709" s="9"/>
    </row>
    <row r="710" spans="2:53" s="10" customFormat="1" x14ac:dyDescent="0.3">
      <c r="B710" s="16"/>
      <c r="C710" s="23"/>
      <c r="D710" s="23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86">
        <f t="shared" si="37"/>
        <v>0</v>
      </c>
      <c r="AB710" s="86">
        <f t="shared" si="38"/>
        <v>0</v>
      </c>
      <c r="AC710" s="86">
        <f t="shared" si="39"/>
        <v>0</v>
      </c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34"/>
      <c r="AO710" s="9"/>
      <c r="AP710" s="9"/>
      <c r="AQ710" s="9"/>
      <c r="AR710" s="9"/>
      <c r="AS710" s="9"/>
      <c r="AT710" s="9"/>
      <c r="AU710" s="9"/>
      <c r="AV710" s="9"/>
      <c r="AW710" s="9"/>
      <c r="AX710" s="9"/>
      <c r="AY710" s="9"/>
      <c r="AZ710" s="9"/>
      <c r="BA710" s="9"/>
    </row>
    <row r="711" spans="2:53" s="10" customFormat="1" x14ac:dyDescent="0.3">
      <c r="B711" s="16"/>
      <c r="C711" s="23"/>
      <c r="D711" s="23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86">
        <f t="shared" si="37"/>
        <v>0</v>
      </c>
      <c r="AB711" s="86">
        <f t="shared" si="38"/>
        <v>0</v>
      </c>
      <c r="AC711" s="86">
        <f t="shared" si="39"/>
        <v>0</v>
      </c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34"/>
      <c r="AO711" s="9"/>
      <c r="AP711" s="9"/>
      <c r="AQ711" s="9"/>
      <c r="AR711" s="9"/>
      <c r="AS711" s="9"/>
      <c r="AT711" s="9"/>
      <c r="AU711" s="9"/>
      <c r="AV711" s="9"/>
      <c r="AW711" s="9"/>
      <c r="AX711" s="9"/>
      <c r="AY711" s="9"/>
      <c r="AZ711" s="9"/>
      <c r="BA711" s="9"/>
    </row>
    <row r="712" spans="2:53" s="10" customFormat="1" x14ac:dyDescent="0.3">
      <c r="B712" s="16"/>
      <c r="C712" s="23"/>
      <c r="D712" s="23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86">
        <f t="shared" si="37"/>
        <v>0</v>
      </c>
      <c r="AB712" s="86">
        <f t="shared" si="38"/>
        <v>0</v>
      </c>
      <c r="AC712" s="86">
        <f t="shared" si="39"/>
        <v>0</v>
      </c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34"/>
      <c r="AO712" s="9"/>
      <c r="AP712" s="9"/>
      <c r="AQ712" s="9"/>
      <c r="AR712" s="9"/>
      <c r="AS712" s="9"/>
      <c r="AT712" s="9"/>
      <c r="AU712" s="9"/>
      <c r="AV712" s="9"/>
      <c r="AW712" s="9"/>
      <c r="AX712" s="9"/>
      <c r="AY712" s="9"/>
      <c r="AZ712" s="9"/>
      <c r="BA712" s="9"/>
    </row>
    <row r="713" spans="2:53" s="10" customFormat="1" x14ac:dyDescent="0.3">
      <c r="B713" s="16"/>
      <c r="C713" s="23"/>
      <c r="D713" s="23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86">
        <f t="shared" si="37"/>
        <v>0</v>
      </c>
      <c r="AB713" s="86">
        <f t="shared" si="38"/>
        <v>0</v>
      </c>
      <c r="AC713" s="86">
        <f t="shared" si="39"/>
        <v>0</v>
      </c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34"/>
      <c r="AO713" s="9"/>
      <c r="AP713" s="9"/>
      <c r="AQ713" s="9"/>
      <c r="AR713" s="9"/>
      <c r="AS713" s="9"/>
      <c r="AT713" s="9"/>
      <c r="AU713" s="9"/>
      <c r="AV713" s="9"/>
      <c r="AW713" s="9"/>
      <c r="AX713" s="9"/>
      <c r="AY713" s="9"/>
      <c r="AZ713" s="9"/>
      <c r="BA713" s="9"/>
    </row>
    <row r="714" spans="2:53" s="10" customFormat="1" x14ac:dyDescent="0.3">
      <c r="B714" s="16"/>
      <c r="C714" s="23"/>
      <c r="D714" s="23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86">
        <f t="shared" si="37"/>
        <v>0</v>
      </c>
      <c r="AB714" s="86">
        <f t="shared" si="38"/>
        <v>0</v>
      </c>
      <c r="AC714" s="86">
        <f t="shared" si="39"/>
        <v>0</v>
      </c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34"/>
      <c r="AO714" s="9"/>
      <c r="AP714" s="9"/>
      <c r="AQ714" s="9"/>
      <c r="AR714" s="9"/>
      <c r="AS714" s="9"/>
      <c r="AT714" s="9"/>
      <c r="AU714" s="9"/>
      <c r="AV714" s="9"/>
      <c r="AW714" s="9"/>
      <c r="AX714" s="9"/>
      <c r="AY714" s="9"/>
      <c r="AZ714" s="9"/>
      <c r="BA714" s="9"/>
    </row>
    <row r="715" spans="2:53" s="10" customFormat="1" x14ac:dyDescent="0.3">
      <c r="B715" s="16"/>
      <c r="C715" s="23"/>
      <c r="D715" s="23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86">
        <f t="shared" si="37"/>
        <v>0</v>
      </c>
      <c r="AB715" s="86">
        <f t="shared" si="38"/>
        <v>0</v>
      </c>
      <c r="AC715" s="86">
        <f t="shared" si="39"/>
        <v>0</v>
      </c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34"/>
      <c r="AO715" s="9"/>
      <c r="AP715" s="9"/>
      <c r="AQ715" s="9"/>
      <c r="AR715" s="9"/>
      <c r="AS715" s="9"/>
      <c r="AT715" s="9"/>
      <c r="AU715" s="9"/>
      <c r="AV715" s="9"/>
      <c r="AW715" s="9"/>
      <c r="AX715" s="9"/>
      <c r="AY715" s="9"/>
      <c r="AZ715" s="9"/>
      <c r="BA715" s="9"/>
    </row>
    <row r="716" spans="2:53" s="10" customFormat="1" x14ac:dyDescent="0.3">
      <c r="B716" s="16"/>
      <c r="C716" s="23"/>
      <c r="D716" s="23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86">
        <f t="shared" si="37"/>
        <v>0</v>
      </c>
      <c r="AB716" s="86">
        <f t="shared" si="38"/>
        <v>0</v>
      </c>
      <c r="AC716" s="86">
        <f t="shared" si="39"/>
        <v>0</v>
      </c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34"/>
      <c r="AO716" s="9"/>
      <c r="AP716" s="9"/>
      <c r="AQ716" s="9"/>
      <c r="AR716" s="9"/>
      <c r="AS716" s="9"/>
      <c r="AT716" s="9"/>
      <c r="AU716" s="9"/>
      <c r="AV716" s="9"/>
      <c r="AW716" s="9"/>
      <c r="AX716" s="9"/>
      <c r="AY716" s="9"/>
      <c r="AZ716" s="9"/>
      <c r="BA716" s="9"/>
    </row>
    <row r="717" spans="2:53" s="10" customFormat="1" x14ac:dyDescent="0.3">
      <c r="B717" s="16"/>
      <c r="C717" s="23"/>
      <c r="D717" s="23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86">
        <f t="shared" si="37"/>
        <v>0</v>
      </c>
      <c r="AB717" s="86">
        <f t="shared" si="38"/>
        <v>0</v>
      </c>
      <c r="AC717" s="86">
        <f t="shared" si="39"/>
        <v>0</v>
      </c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34"/>
      <c r="AO717" s="9"/>
      <c r="AP717" s="9"/>
      <c r="AQ717" s="9"/>
      <c r="AR717" s="9"/>
      <c r="AS717" s="9"/>
      <c r="AT717" s="9"/>
      <c r="AU717" s="9"/>
      <c r="AV717" s="9"/>
      <c r="AW717" s="9"/>
      <c r="AX717" s="9"/>
      <c r="AY717" s="9"/>
      <c r="AZ717" s="9"/>
      <c r="BA717" s="9"/>
    </row>
    <row r="718" spans="2:53" s="10" customFormat="1" x14ac:dyDescent="0.3">
      <c r="B718" s="16"/>
      <c r="C718" s="23"/>
      <c r="D718" s="23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86">
        <f t="shared" ref="AA718:AA781" si="40">B718*D718</f>
        <v>0</v>
      </c>
      <c r="AB718" s="86">
        <f t="shared" ref="AB718:AB781" si="41">MIN(AA718,B718*ROUND($AB$13,0))</f>
        <v>0</v>
      </c>
      <c r="AC718" s="86">
        <f t="shared" ref="AC718:AC781" si="42">MIN(AA718,B718*ROUND($AC$13,0))</f>
        <v>0</v>
      </c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34"/>
      <c r="AO718" s="9"/>
      <c r="AP718" s="9"/>
      <c r="AQ718" s="9"/>
      <c r="AR718" s="9"/>
      <c r="AS718" s="9"/>
      <c r="AT718" s="9"/>
      <c r="AU718" s="9"/>
      <c r="AV718" s="9"/>
      <c r="AW718" s="9"/>
      <c r="AX718" s="9"/>
      <c r="AY718" s="9"/>
      <c r="AZ718" s="9"/>
      <c r="BA718" s="9"/>
    </row>
    <row r="719" spans="2:53" s="10" customFormat="1" x14ac:dyDescent="0.3">
      <c r="B719" s="16"/>
      <c r="C719" s="23"/>
      <c r="D719" s="23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86">
        <f t="shared" si="40"/>
        <v>0</v>
      </c>
      <c r="AB719" s="86">
        <f t="shared" si="41"/>
        <v>0</v>
      </c>
      <c r="AC719" s="86">
        <f t="shared" si="42"/>
        <v>0</v>
      </c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34"/>
      <c r="AO719" s="9"/>
      <c r="AP719" s="9"/>
      <c r="AQ719" s="9"/>
      <c r="AR719" s="9"/>
      <c r="AS719" s="9"/>
      <c r="AT719" s="9"/>
      <c r="AU719" s="9"/>
      <c r="AV719" s="9"/>
      <c r="AW719" s="9"/>
      <c r="AX719" s="9"/>
      <c r="AY719" s="9"/>
      <c r="AZ719" s="9"/>
      <c r="BA719" s="9"/>
    </row>
    <row r="720" spans="2:53" s="10" customFormat="1" x14ac:dyDescent="0.3">
      <c r="B720" s="16"/>
      <c r="C720" s="23"/>
      <c r="D720" s="23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86">
        <f t="shared" si="40"/>
        <v>0</v>
      </c>
      <c r="AB720" s="86">
        <f t="shared" si="41"/>
        <v>0</v>
      </c>
      <c r="AC720" s="86">
        <f t="shared" si="42"/>
        <v>0</v>
      </c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34"/>
      <c r="AO720" s="9"/>
      <c r="AP720" s="9"/>
      <c r="AQ720" s="9"/>
      <c r="AR720" s="9"/>
      <c r="AS720" s="9"/>
      <c r="AT720" s="9"/>
      <c r="AU720" s="9"/>
      <c r="AV720" s="9"/>
      <c r="AW720" s="9"/>
      <c r="AX720" s="9"/>
      <c r="AY720" s="9"/>
      <c r="AZ720" s="9"/>
      <c r="BA720" s="9"/>
    </row>
    <row r="721" spans="2:53" s="10" customFormat="1" x14ac:dyDescent="0.3">
      <c r="B721" s="16"/>
      <c r="C721" s="23"/>
      <c r="D721" s="23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86">
        <f t="shared" si="40"/>
        <v>0</v>
      </c>
      <c r="AB721" s="86">
        <f t="shared" si="41"/>
        <v>0</v>
      </c>
      <c r="AC721" s="86">
        <f t="shared" si="42"/>
        <v>0</v>
      </c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34"/>
      <c r="AO721" s="9"/>
      <c r="AP721" s="9"/>
      <c r="AQ721" s="9"/>
      <c r="AR721" s="9"/>
      <c r="AS721" s="9"/>
      <c r="AT721" s="9"/>
      <c r="AU721" s="9"/>
      <c r="AV721" s="9"/>
      <c r="AW721" s="9"/>
      <c r="AX721" s="9"/>
      <c r="AY721" s="9"/>
      <c r="AZ721" s="9"/>
      <c r="BA721" s="9"/>
    </row>
    <row r="722" spans="2:53" s="10" customFormat="1" x14ac:dyDescent="0.3">
      <c r="B722" s="16"/>
      <c r="C722" s="23"/>
      <c r="D722" s="23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86">
        <f t="shared" si="40"/>
        <v>0</v>
      </c>
      <c r="AB722" s="86">
        <f t="shared" si="41"/>
        <v>0</v>
      </c>
      <c r="AC722" s="86">
        <f t="shared" si="42"/>
        <v>0</v>
      </c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34"/>
      <c r="AO722" s="9"/>
      <c r="AP722" s="9"/>
      <c r="AQ722" s="9"/>
      <c r="AR722" s="9"/>
      <c r="AS722" s="9"/>
      <c r="AT722" s="9"/>
      <c r="AU722" s="9"/>
      <c r="AV722" s="9"/>
      <c r="AW722" s="9"/>
      <c r="AX722" s="9"/>
      <c r="AY722" s="9"/>
      <c r="AZ722" s="9"/>
      <c r="BA722" s="9"/>
    </row>
    <row r="723" spans="2:53" s="10" customFormat="1" x14ac:dyDescent="0.3">
      <c r="B723" s="16"/>
      <c r="C723" s="23"/>
      <c r="D723" s="23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86">
        <f t="shared" si="40"/>
        <v>0</v>
      </c>
      <c r="AB723" s="86">
        <f t="shared" si="41"/>
        <v>0</v>
      </c>
      <c r="AC723" s="86">
        <f t="shared" si="42"/>
        <v>0</v>
      </c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34"/>
      <c r="AO723" s="9"/>
      <c r="AP723" s="9"/>
      <c r="AQ723" s="9"/>
      <c r="AR723" s="9"/>
      <c r="AS723" s="9"/>
      <c r="AT723" s="9"/>
      <c r="AU723" s="9"/>
      <c r="AV723" s="9"/>
      <c r="AW723" s="9"/>
      <c r="AX723" s="9"/>
      <c r="AY723" s="9"/>
      <c r="AZ723" s="9"/>
      <c r="BA723" s="9"/>
    </row>
    <row r="724" spans="2:53" s="10" customFormat="1" x14ac:dyDescent="0.3">
      <c r="B724" s="16"/>
      <c r="C724" s="23"/>
      <c r="D724" s="23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86">
        <f t="shared" si="40"/>
        <v>0</v>
      </c>
      <c r="AB724" s="86">
        <f t="shared" si="41"/>
        <v>0</v>
      </c>
      <c r="AC724" s="86">
        <f t="shared" si="42"/>
        <v>0</v>
      </c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34"/>
      <c r="AO724" s="9"/>
      <c r="AP724" s="9"/>
      <c r="AQ724" s="9"/>
      <c r="AR724" s="9"/>
      <c r="AS724" s="9"/>
      <c r="AT724" s="9"/>
      <c r="AU724" s="9"/>
      <c r="AV724" s="9"/>
      <c r="AW724" s="9"/>
      <c r="AX724" s="9"/>
      <c r="AY724" s="9"/>
      <c r="AZ724" s="9"/>
      <c r="BA724" s="9"/>
    </row>
    <row r="725" spans="2:53" s="10" customFormat="1" x14ac:dyDescent="0.3">
      <c r="B725" s="16"/>
      <c r="C725" s="23"/>
      <c r="D725" s="23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86">
        <f t="shared" si="40"/>
        <v>0</v>
      </c>
      <c r="AB725" s="86">
        <f t="shared" si="41"/>
        <v>0</v>
      </c>
      <c r="AC725" s="86">
        <f t="shared" si="42"/>
        <v>0</v>
      </c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34"/>
      <c r="AO725" s="9"/>
      <c r="AP725" s="9"/>
      <c r="AQ725" s="9"/>
      <c r="AR725" s="9"/>
      <c r="AS725" s="9"/>
      <c r="AT725" s="9"/>
      <c r="AU725" s="9"/>
      <c r="AV725" s="9"/>
      <c r="AW725" s="9"/>
      <c r="AX725" s="9"/>
      <c r="AY725" s="9"/>
      <c r="AZ725" s="9"/>
      <c r="BA725" s="9"/>
    </row>
    <row r="726" spans="2:53" s="10" customFormat="1" x14ac:dyDescent="0.3">
      <c r="B726" s="16"/>
      <c r="C726" s="23"/>
      <c r="D726" s="23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86">
        <f t="shared" si="40"/>
        <v>0</v>
      </c>
      <c r="AB726" s="86">
        <f t="shared" si="41"/>
        <v>0</v>
      </c>
      <c r="AC726" s="86">
        <f t="shared" si="42"/>
        <v>0</v>
      </c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34"/>
      <c r="AO726" s="9"/>
      <c r="AP726" s="9"/>
      <c r="AQ726" s="9"/>
      <c r="AR726" s="9"/>
      <c r="AS726" s="9"/>
      <c r="AT726" s="9"/>
      <c r="AU726" s="9"/>
      <c r="AV726" s="9"/>
      <c r="AW726" s="9"/>
      <c r="AX726" s="9"/>
      <c r="AY726" s="9"/>
      <c r="AZ726" s="9"/>
      <c r="BA726" s="9"/>
    </row>
    <row r="727" spans="2:53" s="10" customFormat="1" x14ac:dyDescent="0.3">
      <c r="B727" s="16"/>
      <c r="C727" s="23"/>
      <c r="D727" s="23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86">
        <f t="shared" si="40"/>
        <v>0</v>
      </c>
      <c r="AB727" s="86">
        <f t="shared" si="41"/>
        <v>0</v>
      </c>
      <c r="AC727" s="86">
        <f t="shared" si="42"/>
        <v>0</v>
      </c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34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</row>
    <row r="728" spans="2:53" s="10" customFormat="1" x14ac:dyDescent="0.3">
      <c r="B728" s="16"/>
      <c r="C728" s="23"/>
      <c r="D728" s="23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86">
        <f t="shared" si="40"/>
        <v>0</v>
      </c>
      <c r="AB728" s="86">
        <f t="shared" si="41"/>
        <v>0</v>
      </c>
      <c r="AC728" s="86">
        <f t="shared" si="42"/>
        <v>0</v>
      </c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34"/>
      <c r="AO728" s="9"/>
      <c r="AP728" s="9"/>
      <c r="AQ728" s="9"/>
      <c r="AR728" s="9"/>
      <c r="AS728" s="9"/>
      <c r="AT728" s="9"/>
      <c r="AU728" s="9"/>
      <c r="AV728" s="9"/>
      <c r="AW728" s="9"/>
      <c r="AX728" s="9"/>
      <c r="AY728" s="9"/>
      <c r="AZ728" s="9"/>
      <c r="BA728" s="9"/>
    </row>
    <row r="729" spans="2:53" s="10" customFormat="1" x14ac:dyDescent="0.3">
      <c r="B729" s="16"/>
      <c r="C729" s="23"/>
      <c r="D729" s="23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86">
        <f t="shared" si="40"/>
        <v>0</v>
      </c>
      <c r="AB729" s="86">
        <f t="shared" si="41"/>
        <v>0</v>
      </c>
      <c r="AC729" s="86">
        <f t="shared" si="42"/>
        <v>0</v>
      </c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34"/>
      <c r="AO729" s="9"/>
      <c r="AP729" s="9"/>
      <c r="AQ729" s="9"/>
      <c r="AR729" s="9"/>
      <c r="AS729" s="9"/>
      <c r="AT729" s="9"/>
      <c r="AU729" s="9"/>
      <c r="AV729" s="9"/>
      <c r="AW729" s="9"/>
      <c r="AX729" s="9"/>
      <c r="AY729" s="9"/>
      <c r="AZ729" s="9"/>
      <c r="BA729" s="9"/>
    </row>
    <row r="730" spans="2:53" s="10" customFormat="1" x14ac:dyDescent="0.3">
      <c r="B730" s="16"/>
      <c r="C730" s="23"/>
      <c r="D730" s="23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86">
        <f t="shared" si="40"/>
        <v>0</v>
      </c>
      <c r="AB730" s="86">
        <f t="shared" si="41"/>
        <v>0</v>
      </c>
      <c r="AC730" s="86">
        <f t="shared" si="42"/>
        <v>0</v>
      </c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34"/>
      <c r="AO730" s="9"/>
      <c r="AP730" s="9"/>
      <c r="AQ730" s="9"/>
      <c r="AR730" s="9"/>
      <c r="AS730" s="9"/>
      <c r="AT730" s="9"/>
      <c r="AU730" s="9"/>
      <c r="AV730" s="9"/>
      <c r="AW730" s="9"/>
      <c r="AX730" s="9"/>
      <c r="AY730" s="9"/>
      <c r="AZ730" s="9"/>
      <c r="BA730" s="9"/>
    </row>
    <row r="731" spans="2:53" s="10" customFormat="1" x14ac:dyDescent="0.3">
      <c r="B731" s="16"/>
      <c r="C731" s="23"/>
      <c r="D731" s="23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86">
        <f t="shared" si="40"/>
        <v>0</v>
      </c>
      <c r="AB731" s="86">
        <f t="shared" si="41"/>
        <v>0</v>
      </c>
      <c r="AC731" s="86">
        <f t="shared" si="42"/>
        <v>0</v>
      </c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34"/>
      <c r="AO731" s="9"/>
      <c r="AP731" s="9"/>
      <c r="AQ731" s="9"/>
      <c r="AR731" s="9"/>
      <c r="AS731" s="9"/>
      <c r="AT731" s="9"/>
      <c r="AU731" s="9"/>
      <c r="AV731" s="9"/>
      <c r="AW731" s="9"/>
      <c r="AX731" s="9"/>
      <c r="AY731" s="9"/>
      <c r="AZ731" s="9"/>
      <c r="BA731" s="9"/>
    </row>
    <row r="732" spans="2:53" s="10" customFormat="1" x14ac:dyDescent="0.3">
      <c r="B732" s="16"/>
      <c r="C732" s="23"/>
      <c r="D732" s="23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86">
        <f t="shared" si="40"/>
        <v>0</v>
      </c>
      <c r="AB732" s="86">
        <f t="shared" si="41"/>
        <v>0</v>
      </c>
      <c r="AC732" s="86">
        <f t="shared" si="42"/>
        <v>0</v>
      </c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34"/>
      <c r="AO732" s="9"/>
      <c r="AP732" s="9"/>
      <c r="AQ732" s="9"/>
      <c r="AR732" s="9"/>
      <c r="AS732" s="9"/>
      <c r="AT732" s="9"/>
      <c r="AU732" s="9"/>
      <c r="AV732" s="9"/>
      <c r="AW732" s="9"/>
      <c r="AX732" s="9"/>
      <c r="AY732" s="9"/>
      <c r="AZ732" s="9"/>
      <c r="BA732" s="9"/>
    </row>
    <row r="733" spans="2:53" s="10" customFormat="1" x14ac:dyDescent="0.3">
      <c r="B733" s="16"/>
      <c r="C733" s="23"/>
      <c r="D733" s="23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86">
        <f t="shared" si="40"/>
        <v>0</v>
      </c>
      <c r="AB733" s="86">
        <f t="shared" si="41"/>
        <v>0</v>
      </c>
      <c r="AC733" s="86">
        <f t="shared" si="42"/>
        <v>0</v>
      </c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34"/>
      <c r="AO733" s="9"/>
      <c r="AP733" s="9"/>
      <c r="AQ733" s="9"/>
      <c r="AR733" s="9"/>
      <c r="AS733" s="9"/>
      <c r="AT733" s="9"/>
      <c r="AU733" s="9"/>
      <c r="AV733" s="9"/>
      <c r="AW733" s="9"/>
      <c r="AX733" s="9"/>
      <c r="AY733" s="9"/>
      <c r="AZ733" s="9"/>
      <c r="BA733" s="9"/>
    </row>
    <row r="734" spans="2:53" s="10" customFormat="1" x14ac:dyDescent="0.3">
      <c r="B734" s="16"/>
      <c r="C734" s="23"/>
      <c r="D734" s="23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86">
        <f t="shared" si="40"/>
        <v>0</v>
      </c>
      <c r="AB734" s="86">
        <f t="shared" si="41"/>
        <v>0</v>
      </c>
      <c r="AC734" s="86">
        <f t="shared" si="42"/>
        <v>0</v>
      </c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34"/>
      <c r="AO734" s="9"/>
      <c r="AP734" s="9"/>
      <c r="AQ734" s="9"/>
      <c r="AR734" s="9"/>
      <c r="AS734" s="9"/>
      <c r="AT734" s="9"/>
      <c r="AU734" s="9"/>
      <c r="AV734" s="9"/>
      <c r="AW734" s="9"/>
      <c r="AX734" s="9"/>
      <c r="AY734" s="9"/>
      <c r="AZ734" s="9"/>
      <c r="BA734" s="9"/>
    </row>
    <row r="735" spans="2:53" s="10" customFormat="1" x14ac:dyDescent="0.3">
      <c r="B735" s="16"/>
      <c r="C735" s="23"/>
      <c r="D735" s="23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86">
        <f t="shared" si="40"/>
        <v>0</v>
      </c>
      <c r="AB735" s="86">
        <f t="shared" si="41"/>
        <v>0</v>
      </c>
      <c r="AC735" s="86">
        <f t="shared" si="42"/>
        <v>0</v>
      </c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34"/>
      <c r="AO735" s="9"/>
      <c r="AP735" s="9"/>
      <c r="AQ735" s="9"/>
      <c r="AR735" s="9"/>
      <c r="AS735" s="9"/>
      <c r="AT735" s="9"/>
      <c r="AU735" s="9"/>
      <c r="AV735" s="9"/>
      <c r="AW735" s="9"/>
      <c r="AX735" s="9"/>
      <c r="AY735" s="9"/>
      <c r="AZ735" s="9"/>
      <c r="BA735" s="9"/>
    </row>
    <row r="736" spans="2:53" s="10" customFormat="1" x14ac:dyDescent="0.3">
      <c r="B736" s="16"/>
      <c r="C736" s="23"/>
      <c r="D736" s="23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86">
        <f t="shared" si="40"/>
        <v>0</v>
      </c>
      <c r="AB736" s="86">
        <f t="shared" si="41"/>
        <v>0</v>
      </c>
      <c r="AC736" s="86">
        <f t="shared" si="42"/>
        <v>0</v>
      </c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34"/>
      <c r="AO736" s="9"/>
      <c r="AP736" s="9"/>
      <c r="AQ736" s="9"/>
      <c r="AR736" s="9"/>
      <c r="AS736" s="9"/>
      <c r="AT736" s="9"/>
      <c r="AU736" s="9"/>
      <c r="AV736" s="9"/>
      <c r="AW736" s="9"/>
      <c r="AX736" s="9"/>
      <c r="AY736" s="9"/>
      <c r="AZ736" s="9"/>
      <c r="BA736" s="9"/>
    </row>
    <row r="737" spans="2:53" s="10" customFormat="1" x14ac:dyDescent="0.3">
      <c r="B737" s="16"/>
      <c r="C737" s="23"/>
      <c r="D737" s="23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86">
        <f t="shared" si="40"/>
        <v>0</v>
      </c>
      <c r="AB737" s="86">
        <f t="shared" si="41"/>
        <v>0</v>
      </c>
      <c r="AC737" s="86">
        <f t="shared" si="42"/>
        <v>0</v>
      </c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34"/>
      <c r="AO737" s="9"/>
      <c r="AP737" s="9"/>
      <c r="AQ737" s="9"/>
      <c r="AR737" s="9"/>
      <c r="AS737" s="9"/>
      <c r="AT737" s="9"/>
      <c r="AU737" s="9"/>
      <c r="AV737" s="9"/>
      <c r="AW737" s="9"/>
      <c r="AX737" s="9"/>
      <c r="AY737" s="9"/>
      <c r="AZ737" s="9"/>
      <c r="BA737" s="9"/>
    </row>
    <row r="738" spans="2:53" s="10" customFormat="1" x14ac:dyDescent="0.3">
      <c r="B738" s="16"/>
      <c r="C738" s="23"/>
      <c r="D738" s="23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86">
        <f t="shared" si="40"/>
        <v>0</v>
      </c>
      <c r="AB738" s="86">
        <f t="shared" si="41"/>
        <v>0</v>
      </c>
      <c r="AC738" s="86">
        <f t="shared" si="42"/>
        <v>0</v>
      </c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34"/>
      <c r="AO738" s="9"/>
      <c r="AP738" s="9"/>
      <c r="AQ738" s="9"/>
      <c r="AR738" s="9"/>
      <c r="AS738" s="9"/>
      <c r="AT738" s="9"/>
      <c r="AU738" s="9"/>
      <c r="AV738" s="9"/>
      <c r="AW738" s="9"/>
      <c r="AX738" s="9"/>
      <c r="AY738" s="9"/>
      <c r="AZ738" s="9"/>
      <c r="BA738" s="9"/>
    </row>
    <row r="739" spans="2:53" s="10" customFormat="1" x14ac:dyDescent="0.3">
      <c r="B739" s="16"/>
      <c r="C739" s="23"/>
      <c r="D739" s="23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86">
        <f t="shared" si="40"/>
        <v>0</v>
      </c>
      <c r="AB739" s="86">
        <f t="shared" si="41"/>
        <v>0</v>
      </c>
      <c r="AC739" s="86">
        <f t="shared" si="42"/>
        <v>0</v>
      </c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34"/>
      <c r="AO739" s="9"/>
      <c r="AP739" s="9"/>
      <c r="AQ739" s="9"/>
      <c r="AR739" s="9"/>
      <c r="AS739" s="9"/>
      <c r="AT739" s="9"/>
      <c r="AU739" s="9"/>
      <c r="AV739" s="9"/>
      <c r="AW739" s="9"/>
      <c r="AX739" s="9"/>
      <c r="AY739" s="9"/>
      <c r="AZ739" s="9"/>
      <c r="BA739" s="9"/>
    </row>
    <row r="740" spans="2:53" s="10" customFormat="1" x14ac:dyDescent="0.3">
      <c r="B740" s="16"/>
      <c r="C740" s="23"/>
      <c r="D740" s="23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86">
        <f t="shared" si="40"/>
        <v>0</v>
      </c>
      <c r="AB740" s="86">
        <f t="shared" si="41"/>
        <v>0</v>
      </c>
      <c r="AC740" s="86">
        <f t="shared" si="42"/>
        <v>0</v>
      </c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34"/>
      <c r="AO740" s="9"/>
      <c r="AP740" s="9"/>
      <c r="AQ740" s="9"/>
      <c r="AR740" s="9"/>
      <c r="AS740" s="9"/>
      <c r="AT740" s="9"/>
      <c r="AU740" s="9"/>
      <c r="AV740" s="9"/>
      <c r="AW740" s="9"/>
      <c r="AX740" s="9"/>
      <c r="AY740" s="9"/>
      <c r="AZ740" s="9"/>
      <c r="BA740" s="9"/>
    </row>
    <row r="741" spans="2:53" s="10" customFormat="1" x14ac:dyDescent="0.3">
      <c r="B741" s="16"/>
      <c r="C741" s="23"/>
      <c r="D741" s="23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86">
        <f t="shared" si="40"/>
        <v>0</v>
      </c>
      <c r="AB741" s="86">
        <f t="shared" si="41"/>
        <v>0</v>
      </c>
      <c r="AC741" s="86">
        <f t="shared" si="42"/>
        <v>0</v>
      </c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34"/>
      <c r="AO741" s="9"/>
      <c r="AP741" s="9"/>
      <c r="AQ741" s="9"/>
      <c r="AR741" s="9"/>
      <c r="AS741" s="9"/>
      <c r="AT741" s="9"/>
      <c r="AU741" s="9"/>
      <c r="AV741" s="9"/>
      <c r="AW741" s="9"/>
      <c r="AX741" s="9"/>
      <c r="AY741" s="9"/>
      <c r="AZ741" s="9"/>
      <c r="BA741" s="9"/>
    </row>
    <row r="742" spans="2:53" s="10" customFormat="1" x14ac:dyDescent="0.3">
      <c r="B742" s="16"/>
      <c r="C742" s="23"/>
      <c r="D742" s="23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86">
        <f t="shared" si="40"/>
        <v>0</v>
      </c>
      <c r="AB742" s="86">
        <f t="shared" si="41"/>
        <v>0</v>
      </c>
      <c r="AC742" s="86">
        <f t="shared" si="42"/>
        <v>0</v>
      </c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34"/>
      <c r="AO742" s="9"/>
      <c r="AP742" s="9"/>
      <c r="AQ742" s="9"/>
      <c r="AR742" s="9"/>
      <c r="AS742" s="9"/>
      <c r="AT742" s="9"/>
      <c r="AU742" s="9"/>
      <c r="AV742" s="9"/>
      <c r="AW742" s="9"/>
      <c r="AX742" s="9"/>
      <c r="AY742" s="9"/>
      <c r="AZ742" s="9"/>
      <c r="BA742" s="9"/>
    </row>
    <row r="743" spans="2:53" s="10" customFormat="1" x14ac:dyDescent="0.3">
      <c r="B743" s="16"/>
      <c r="C743" s="23"/>
      <c r="D743" s="23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86">
        <f t="shared" si="40"/>
        <v>0</v>
      </c>
      <c r="AB743" s="86">
        <f t="shared" si="41"/>
        <v>0</v>
      </c>
      <c r="AC743" s="86">
        <f t="shared" si="42"/>
        <v>0</v>
      </c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34"/>
      <c r="AO743" s="9"/>
      <c r="AP743" s="9"/>
      <c r="AQ743" s="9"/>
      <c r="AR743" s="9"/>
      <c r="AS743" s="9"/>
      <c r="AT743" s="9"/>
      <c r="AU743" s="9"/>
      <c r="AV743" s="9"/>
      <c r="AW743" s="9"/>
      <c r="AX743" s="9"/>
      <c r="AY743" s="9"/>
      <c r="AZ743" s="9"/>
      <c r="BA743" s="9"/>
    </row>
    <row r="744" spans="2:53" s="10" customFormat="1" x14ac:dyDescent="0.3">
      <c r="B744" s="16"/>
      <c r="C744" s="23"/>
      <c r="D744" s="23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86">
        <f t="shared" si="40"/>
        <v>0</v>
      </c>
      <c r="AB744" s="86">
        <f t="shared" si="41"/>
        <v>0</v>
      </c>
      <c r="AC744" s="86">
        <f t="shared" si="42"/>
        <v>0</v>
      </c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34"/>
      <c r="AO744" s="9"/>
      <c r="AP744" s="9"/>
      <c r="AQ744" s="9"/>
      <c r="AR744" s="9"/>
      <c r="AS744" s="9"/>
      <c r="AT744" s="9"/>
      <c r="AU744" s="9"/>
      <c r="AV744" s="9"/>
      <c r="AW744" s="9"/>
      <c r="AX744" s="9"/>
      <c r="AY744" s="9"/>
      <c r="AZ744" s="9"/>
      <c r="BA744" s="9"/>
    </row>
    <row r="745" spans="2:53" s="10" customFormat="1" x14ac:dyDescent="0.3">
      <c r="B745" s="16"/>
      <c r="C745" s="23"/>
      <c r="D745" s="23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86">
        <f t="shared" si="40"/>
        <v>0</v>
      </c>
      <c r="AB745" s="86">
        <f t="shared" si="41"/>
        <v>0</v>
      </c>
      <c r="AC745" s="86">
        <f t="shared" si="42"/>
        <v>0</v>
      </c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34"/>
      <c r="AO745" s="9"/>
      <c r="AP745" s="9"/>
      <c r="AQ745" s="9"/>
      <c r="AR745" s="9"/>
      <c r="AS745" s="9"/>
      <c r="AT745" s="9"/>
      <c r="AU745" s="9"/>
      <c r="AV745" s="9"/>
      <c r="AW745" s="9"/>
      <c r="AX745" s="9"/>
      <c r="AY745" s="9"/>
      <c r="AZ745" s="9"/>
      <c r="BA745" s="9"/>
    </row>
    <row r="746" spans="2:53" s="10" customFormat="1" x14ac:dyDescent="0.3">
      <c r="B746" s="16"/>
      <c r="C746" s="23"/>
      <c r="D746" s="23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86">
        <f t="shared" si="40"/>
        <v>0</v>
      </c>
      <c r="AB746" s="86">
        <f t="shared" si="41"/>
        <v>0</v>
      </c>
      <c r="AC746" s="86">
        <f t="shared" si="42"/>
        <v>0</v>
      </c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34"/>
      <c r="AO746" s="9"/>
      <c r="AP746" s="9"/>
      <c r="AQ746" s="9"/>
      <c r="AR746" s="9"/>
      <c r="AS746" s="9"/>
      <c r="AT746" s="9"/>
      <c r="AU746" s="9"/>
      <c r="AV746" s="9"/>
      <c r="AW746" s="9"/>
      <c r="AX746" s="9"/>
      <c r="AY746" s="9"/>
      <c r="AZ746" s="9"/>
      <c r="BA746" s="9"/>
    </row>
    <row r="747" spans="2:53" s="10" customFormat="1" x14ac:dyDescent="0.3">
      <c r="B747" s="16"/>
      <c r="C747" s="23"/>
      <c r="D747" s="23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86">
        <f t="shared" si="40"/>
        <v>0</v>
      </c>
      <c r="AB747" s="86">
        <f t="shared" si="41"/>
        <v>0</v>
      </c>
      <c r="AC747" s="86">
        <f t="shared" si="42"/>
        <v>0</v>
      </c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34"/>
      <c r="AO747" s="9"/>
      <c r="AP747" s="9"/>
      <c r="AQ747" s="9"/>
      <c r="AR747" s="9"/>
      <c r="AS747" s="9"/>
      <c r="AT747" s="9"/>
      <c r="AU747" s="9"/>
      <c r="AV747" s="9"/>
      <c r="AW747" s="9"/>
      <c r="AX747" s="9"/>
      <c r="AY747" s="9"/>
      <c r="AZ747" s="9"/>
      <c r="BA747" s="9"/>
    </row>
    <row r="748" spans="2:53" s="10" customFormat="1" x14ac:dyDescent="0.3">
      <c r="B748" s="16"/>
      <c r="C748" s="23"/>
      <c r="D748" s="23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86">
        <f t="shared" si="40"/>
        <v>0</v>
      </c>
      <c r="AB748" s="86">
        <f t="shared" si="41"/>
        <v>0</v>
      </c>
      <c r="AC748" s="86">
        <f t="shared" si="42"/>
        <v>0</v>
      </c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34"/>
      <c r="AO748" s="9"/>
      <c r="AP748" s="9"/>
      <c r="AQ748" s="9"/>
      <c r="AR748" s="9"/>
      <c r="AS748" s="9"/>
      <c r="AT748" s="9"/>
      <c r="AU748" s="9"/>
      <c r="AV748" s="9"/>
      <c r="AW748" s="9"/>
      <c r="AX748" s="9"/>
      <c r="AY748" s="9"/>
      <c r="AZ748" s="9"/>
      <c r="BA748" s="9"/>
    </row>
    <row r="749" spans="2:53" s="10" customFormat="1" x14ac:dyDescent="0.3">
      <c r="B749" s="16"/>
      <c r="C749" s="23"/>
      <c r="D749" s="23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86">
        <f t="shared" si="40"/>
        <v>0</v>
      </c>
      <c r="AB749" s="86">
        <f t="shared" si="41"/>
        <v>0</v>
      </c>
      <c r="AC749" s="86">
        <f t="shared" si="42"/>
        <v>0</v>
      </c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34"/>
      <c r="AO749" s="9"/>
      <c r="AP749" s="9"/>
      <c r="AQ749" s="9"/>
      <c r="AR749" s="9"/>
      <c r="AS749" s="9"/>
      <c r="AT749" s="9"/>
      <c r="AU749" s="9"/>
      <c r="AV749" s="9"/>
      <c r="AW749" s="9"/>
      <c r="AX749" s="9"/>
      <c r="AY749" s="9"/>
      <c r="AZ749" s="9"/>
      <c r="BA749" s="9"/>
    </row>
    <row r="750" spans="2:53" s="10" customFormat="1" x14ac:dyDescent="0.3">
      <c r="B750" s="16"/>
      <c r="C750" s="23"/>
      <c r="D750" s="23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86">
        <f t="shared" si="40"/>
        <v>0</v>
      </c>
      <c r="AB750" s="86">
        <f t="shared" si="41"/>
        <v>0</v>
      </c>
      <c r="AC750" s="86">
        <f t="shared" si="42"/>
        <v>0</v>
      </c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34"/>
      <c r="AO750" s="9"/>
      <c r="AP750" s="9"/>
      <c r="AQ750" s="9"/>
      <c r="AR750" s="9"/>
      <c r="AS750" s="9"/>
      <c r="AT750" s="9"/>
      <c r="AU750" s="9"/>
      <c r="AV750" s="9"/>
      <c r="AW750" s="9"/>
      <c r="AX750" s="9"/>
      <c r="AY750" s="9"/>
      <c r="AZ750" s="9"/>
      <c r="BA750" s="9"/>
    </row>
    <row r="751" spans="2:53" s="10" customFormat="1" x14ac:dyDescent="0.3">
      <c r="B751" s="16"/>
      <c r="C751" s="23"/>
      <c r="D751" s="23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86">
        <f t="shared" si="40"/>
        <v>0</v>
      </c>
      <c r="AB751" s="86">
        <f t="shared" si="41"/>
        <v>0</v>
      </c>
      <c r="AC751" s="86">
        <f t="shared" si="42"/>
        <v>0</v>
      </c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34"/>
      <c r="AO751" s="9"/>
      <c r="AP751" s="9"/>
      <c r="AQ751" s="9"/>
      <c r="AR751" s="9"/>
      <c r="AS751" s="9"/>
      <c r="AT751" s="9"/>
      <c r="AU751" s="9"/>
      <c r="AV751" s="9"/>
      <c r="AW751" s="9"/>
      <c r="AX751" s="9"/>
      <c r="AY751" s="9"/>
      <c r="AZ751" s="9"/>
      <c r="BA751" s="9"/>
    </row>
    <row r="752" spans="2:53" s="10" customFormat="1" x14ac:dyDescent="0.3">
      <c r="B752" s="16"/>
      <c r="C752" s="23"/>
      <c r="D752" s="23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86">
        <f t="shared" si="40"/>
        <v>0</v>
      </c>
      <c r="AB752" s="86">
        <f t="shared" si="41"/>
        <v>0</v>
      </c>
      <c r="AC752" s="86">
        <f t="shared" si="42"/>
        <v>0</v>
      </c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34"/>
      <c r="AO752" s="9"/>
      <c r="AP752" s="9"/>
      <c r="AQ752" s="9"/>
      <c r="AR752" s="9"/>
      <c r="AS752" s="9"/>
      <c r="AT752" s="9"/>
      <c r="AU752" s="9"/>
      <c r="AV752" s="9"/>
      <c r="AW752" s="9"/>
      <c r="AX752" s="9"/>
      <c r="AY752" s="9"/>
      <c r="AZ752" s="9"/>
      <c r="BA752" s="9"/>
    </row>
    <row r="753" spans="2:53" s="10" customFormat="1" x14ac:dyDescent="0.3">
      <c r="B753" s="16"/>
      <c r="C753" s="23"/>
      <c r="D753" s="23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86">
        <f t="shared" si="40"/>
        <v>0</v>
      </c>
      <c r="AB753" s="86">
        <f t="shared" si="41"/>
        <v>0</v>
      </c>
      <c r="AC753" s="86">
        <f t="shared" si="42"/>
        <v>0</v>
      </c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34"/>
      <c r="AO753" s="9"/>
      <c r="AP753" s="9"/>
      <c r="AQ753" s="9"/>
      <c r="AR753" s="9"/>
      <c r="AS753" s="9"/>
      <c r="AT753" s="9"/>
      <c r="AU753" s="9"/>
      <c r="AV753" s="9"/>
      <c r="AW753" s="9"/>
      <c r="AX753" s="9"/>
      <c r="AY753" s="9"/>
      <c r="AZ753" s="9"/>
      <c r="BA753" s="9"/>
    </row>
    <row r="754" spans="2:53" s="10" customFormat="1" x14ac:dyDescent="0.3">
      <c r="B754" s="16"/>
      <c r="C754" s="23"/>
      <c r="D754" s="23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86">
        <f t="shared" si="40"/>
        <v>0</v>
      </c>
      <c r="AB754" s="86">
        <f t="shared" si="41"/>
        <v>0</v>
      </c>
      <c r="AC754" s="86">
        <f t="shared" si="42"/>
        <v>0</v>
      </c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34"/>
      <c r="AO754" s="9"/>
      <c r="AP754" s="9"/>
      <c r="AQ754" s="9"/>
      <c r="AR754" s="9"/>
      <c r="AS754" s="9"/>
      <c r="AT754" s="9"/>
      <c r="AU754" s="9"/>
      <c r="AV754" s="9"/>
      <c r="AW754" s="9"/>
      <c r="AX754" s="9"/>
      <c r="AY754" s="9"/>
      <c r="AZ754" s="9"/>
      <c r="BA754" s="9"/>
    </row>
    <row r="755" spans="2:53" s="10" customFormat="1" x14ac:dyDescent="0.3">
      <c r="B755" s="16"/>
      <c r="C755" s="23"/>
      <c r="D755" s="23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86">
        <f t="shared" si="40"/>
        <v>0</v>
      </c>
      <c r="AB755" s="86">
        <f t="shared" si="41"/>
        <v>0</v>
      </c>
      <c r="AC755" s="86">
        <f t="shared" si="42"/>
        <v>0</v>
      </c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34"/>
      <c r="AO755" s="9"/>
      <c r="AP755" s="9"/>
      <c r="AQ755" s="9"/>
      <c r="AR755" s="9"/>
      <c r="AS755" s="9"/>
      <c r="AT755" s="9"/>
      <c r="AU755" s="9"/>
      <c r="AV755" s="9"/>
      <c r="AW755" s="9"/>
      <c r="AX755" s="9"/>
      <c r="AY755" s="9"/>
      <c r="AZ755" s="9"/>
      <c r="BA755" s="9"/>
    </row>
    <row r="756" spans="2:53" s="10" customFormat="1" x14ac:dyDescent="0.3">
      <c r="B756" s="16"/>
      <c r="C756" s="23"/>
      <c r="D756" s="23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86">
        <f t="shared" si="40"/>
        <v>0</v>
      </c>
      <c r="AB756" s="86">
        <f t="shared" si="41"/>
        <v>0</v>
      </c>
      <c r="AC756" s="86">
        <f t="shared" si="42"/>
        <v>0</v>
      </c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34"/>
      <c r="AO756" s="9"/>
      <c r="AP756" s="9"/>
      <c r="AQ756" s="9"/>
      <c r="AR756" s="9"/>
      <c r="AS756" s="9"/>
      <c r="AT756" s="9"/>
      <c r="AU756" s="9"/>
      <c r="AV756" s="9"/>
      <c r="AW756" s="9"/>
      <c r="AX756" s="9"/>
      <c r="AY756" s="9"/>
      <c r="AZ756" s="9"/>
      <c r="BA756" s="9"/>
    </row>
    <row r="757" spans="2:53" s="10" customFormat="1" x14ac:dyDescent="0.3">
      <c r="B757" s="16"/>
      <c r="C757" s="23"/>
      <c r="D757" s="23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86">
        <f t="shared" si="40"/>
        <v>0</v>
      </c>
      <c r="AB757" s="86">
        <f t="shared" si="41"/>
        <v>0</v>
      </c>
      <c r="AC757" s="86">
        <f t="shared" si="42"/>
        <v>0</v>
      </c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34"/>
      <c r="AO757" s="9"/>
      <c r="AP757" s="9"/>
      <c r="AQ757" s="9"/>
      <c r="AR757" s="9"/>
      <c r="AS757" s="9"/>
      <c r="AT757" s="9"/>
      <c r="AU757" s="9"/>
      <c r="AV757" s="9"/>
      <c r="AW757" s="9"/>
      <c r="AX757" s="9"/>
      <c r="AY757" s="9"/>
      <c r="AZ757" s="9"/>
      <c r="BA757" s="9"/>
    </row>
    <row r="758" spans="2:53" s="10" customFormat="1" x14ac:dyDescent="0.3">
      <c r="B758" s="16"/>
      <c r="C758" s="23"/>
      <c r="D758" s="23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86">
        <f t="shared" si="40"/>
        <v>0</v>
      </c>
      <c r="AB758" s="86">
        <f t="shared" si="41"/>
        <v>0</v>
      </c>
      <c r="AC758" s="86">
        <f t="shared" si="42"/>
        <v>0</v>
      </c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34"/>
      <c r="AO758" s="9"/>
      <c r="AP758" s="9"/>
      <c r="AQ758" s="9"/>
      <c r="AR758" s="9"/>
      <c r="AS758" s="9"/>
      <c r="AT758" s="9"/>
      <c r="AU758" s="9"/>
      <c r="AV758" s="9"/>
      <c r="AW758" s="9"/>
      <c r="AX758" s="9"/>
      <c r="AY758" s="9"/>
      <c r="AZ758" s="9"/>
      <c r="BA758" s="9"/>
    </row>
    <row r="759" spans="2:53" s="10" customFormat="1" x14ac:dyDescent="0.3">
      <c r="B759" s="16"/>
      <c r="C759" s="23"/>
      <c r="D759" s="23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86">
        <f t="shared" si="40"/>
        <v>0</v>
      </c>
      <c r="AB759" s="86">
        <f t="shared" si="41"/>
        <v>0</v>
      </c>
      <c r="AC759" s="86">
        <f t="shared" si="42"/>
        <v>0</v>
      </c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34"/>
      <c r="AO759" s="9"/>
      <c r="AP759" s="9"/>
      <c r="AQ759" s="9"/>
      <c r="AR759" s="9"/>
      <c r="AS759" s="9"/>
      <c r="AT759" s="9"/>
      <c r="AU759" s="9"/>
      <c r="AV759" s="9"/>
      <c r="AW759" s="9"/>
      <c r="AX759" s="9"/>
      <c r="AY759" s="9"/>
      <c r="AZ759" s="9"/>
      <c r="BA759" s="9"/>
    </row>
    <row r="760" spans="2:53" s="10" customFormat="1" x14ac:dyDescent="0.3">
      <c r="B760" s="16"/>
      <c r="C760" s="23"/>
      <c r="D760" s="23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86">
        <f t="shared" si="40"/>
        <v>0</v>
      </c>
      <c r="AB760" s="86">
        <f t="shared" si="41"/>
        <v>0</v>
      </c>
      <c r="AC760" s="86">
        <f t="shared" si="42"/>
        <v>0</v>
      </c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34"/>
      <c r="AO760" s="9"/>
      <c r="AP760" s="9"/>
      <c r="AQ760" s="9"/>
      <c r="AR760" s="9"/>
      <c r="AS760" s="9"/>
      <c r="AT760" s="9"/>
      <c r="AU760" s="9"/>
      <c r="AV760" s="9"/>
      <c r="AW760" s="9"/>
      <c r="AX760" s="9"/>
      <c r="AY760" s="9"/>
      <c r="AZ760" s="9"/>
      <c r="BA760" s="9"/>
    </row>
    <row r="761" spans="2:53" s="10" customFormat="1" x14ac:dyDescent="0.3">
      <c r="B761" s="16"/>
      <c r="C761" s="23"/>
      <c r="D761" s="23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86">
        <f t="shared" si="40"/>
        <v>0</v>
      </c>
      <c r="AB761" s="86">
        <f t="shared" si="41"/>
        <v>0</v>
      </c>
      <c r="AC761" s="86">
        <f t="shared" si="42"/>
        <v>0</v>
      </c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34"/>
      <c r="AO761" s="9"/>
      <c r="AP761" s="9"/>
      <c r="AQ761" s="9"/>
      <c r="AR761" s="9"/>
      <c r="AS761" s="9"/>
      <c r="AT761" s="9"/>
      <c r="AU761" s="9"/>
      <c r="AV761" s="9"/>
      <c r="AW761" s="9"/>
      <c r="AX761" s="9"/>
      <c r="AY761" s="9"/>
      <c r="AZ761" s="9"/>
      <c r="BA761" s="9"/>
    </row>
    <row r="762" spans="2:53" s="10" customFormat="1" x14ac:dyDescent="0.3">
      <c r="B762" s="16"/>
      <c r="C762" s="23"/>
      <c r="D762" s="23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86">
        <f t="shared" si="40"/>
        <v>0</v>
      </c>
      <c r="AB762" s="86">
        <f t="shared" si="41"/>
        <v>0</v>
      </c>
      <c r="AC762" s="86">
        <f t="shared" si="42"/>
        <v>0</v>
      </c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34"/>
      <c r="AO762" s="9"/>
      <c r="AP762" s="9"/>
      <c r="AQ762" s="9"/>
      <c r="AR762" s="9"/>
      <c r="AS762" s="9"/>
      <c r="AT762" s="9"/>
      <c r="AU762" s="9"/>
      <c r="AV762" s="9"/>
      <c r="AW762" s="9"/>
      <c r="AX762" s="9"/>
      <c r="AY762" s="9"/>
      <c r="AZ762" s="9"/>
      <c r="BA762" s="9"/>
    </row>
    <row r="763" spans="2:53" s="10" customFormat="1" x14ac:dyDescent="0.3">
      <c r="B763" s="16"/>
      <c r="C763" s="23"/>
      <c r="D763" s="23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86">
        <f t="shared" si="40"/>
        <v>0</v>
      </c>
      <c r="AB763" s="86">
        <f t="shared" si="41"/>
        <v>0</v>
      </c>
      <c r="AC763" s="86">
        <f t="shared" si="42"/>
        <v>0</v>
      </c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34"/>
      <c r="AO763" s="9"/>
      <c r="AP763" s="9"/>
      <c r="AQ763" s="9"/>
      <c r="AR763" s="9"/>
      <c r="AS763" s="9"/>
      <c r="AT763" s="9"/>
      <c r="AU763" s="9"/>
      <c r="AV763" s="9"/>
      <c r="AW763" s="9"/>
      <c r="AX763" s="9"/>
      <c r="AY763" s="9"/>
      <c r="AZ763" s="9"/>
      <c r="BA763" s="9"/>
    </row>
    <row r="764" spans="2:53" s="10" customFormat="1" x14ac:dyDescent="0.3">
      <c r="B764" s="16"/>
      <c r="C764" s="23"/>
      <c r="D764" s="23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86">
        <f t="shared" si="40"/>
        <v>0</v>
      </c>
      <c r="AB764" s="86">
        <f t="shared" si="41"/>
        <v>0</v>
      </c>
      <c r="AC764" s="86">
        <f t="shared" si="42"/>
        <v>0</v>
      </c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34"/>
      <c r="AO764" s="9"/>
      <c r="AP764" s="9"/>
      <c r="AQ764" s="9"/>
      <c r="AR764" s="9"/>
      <c r="AS764" s="9"/>
      <c r="AT764" s="9"/>
      <c r="AU764" s="9"/>
      <c r="AV764" s="9"/>
      <c r="AW764" s="9"/>
      <c r="AX764" s="9"/>
      <c r="AY764" s="9"/>
      <c r="AZ764" s="9"/>
      <c r="BA764" s="9"/>
    </row>
    <row r="765" spans="2:53" s="10" customFormat="1" x14ac:dyDescent="0.3">
      <c r="B765" s="16"/>
      <c r="C765" s="23"/>
      <c r="D765" s="23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86">
        <f t="shared" si="40"/>
        <v>0</v>
      </c>
      <c r="AB765" s="86">
        <f t="shared" si="41"/>
        <v>0</v>
      </c>
      <c r="AC765" s="86">
        <f t="shared" si="42"/>
        <v>0</v>
      </c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34"/>
      <c r="AO765" s="9"/>
      <c r="AP765" s="9"/>
      <c r="AQ765" s="9"/>
      <c r="AR765" s="9"/>
      <c r="AS765" s="9"/>
      <c r="AT765" s="9"/>
      <c r="AU765" s="9"/>
      <c r="AV765" s="9"/>
      <c r="AW765" s="9"/>
      <c r="AX765" s="9"/>
      <c r="AY765" s="9"/>
      <c r="AZ765" s="9"/>
      <c r="BA765" s="9"/>
    </row>
    <row r="766" spans="2:53" s="10" customFormat="1" x14ac:dyDescent="0.3">
      <c r="B766" s="16"/>
      <c r="C766" s="23"/>
      <c r="D766" s="23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86">
        <f t="shared" si="40"/>
        <v>0</v>
      </c>
      <c r="AB766" s="86">
        <f t="shared" si="41"/>
        <v>0</v>
      </c>
      <c r="AC766" s="86">
        <f t="shared" si="42"/>
        <v>0</v>
      </c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34"/>
      <c r="AO766" s="9"/>
      <c r="AP766" s="9"/>
      <c r="AQ766" s="9"/>
      <c r="AR766" s="9"/>
      <c r="AS766" s="9"/>
      <c r="AT766" s="9"/>
      <c r="AU766" s="9"/>
      <c r="AV766" s="9"/>
      <c r="AW766" s="9"/>
      <c r="AX766" s="9"/>
      <c r="AY766" s="9"/>
      <c r="AZ766" s="9"/>
      <c r="BA766" s="9"/>
    </row>
    <row r="767" spans="2:53" s="10" customFormat="1" x14ac:dyDescent="0.3">
      <c r="B767" s="16"/>
      <c r="C767" s="23"/>
      <c r="D767" s="23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86">
        <f t="shared" si="40"/>
        <v>0</v>
      </c>
      <c r="AB767" s="86">
        <f t="shared" si="41"/>
        <v>0</v>
      </c>
      <c r="AC767" s="86">
        <f t="shared" si="42"/>
        <v>0</v>
      </c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34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  <c r="AZ767" s="9"/>
      <c r="BA767" s="9"/>
    </row>
    <row r="768" spans="2:53" s="10" customFormat="1" x14ac:dyDescent="0.3">
      <c r="B768" s="16"/>
      <c r="C768" s="23"/>
      <c r="D768" s="23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86">
        <f t="shared" si="40"/>
        <v>0</v>
      </c>
      <c r="AB768" s="86">
        <f t="shared" si="41"/>
        <v>0</v>
      </c>
      <c r="AC768" s="86">
        <f t="shared" si="42"/>
        <v>0</v>
      </c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34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  <c r="AZ768" s="9"/>
      <c r="BA768" s="9"/>
    </row>
    <row r="769" spans="2:53" s="10" customFormat="1" x14ac:dyDescent="0.3">
      <c r="B769" s="16"/>
      <c r="C769" s="23"/>
      <c r="D769" s="23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86">
        <f t="shared" si="40"/>
        <v>0</v>
      </c>
      <c r="AB769" s="86">
        <f t="shared" si="41"/>
        <v>0</v>
      </c>
      <c r="AC769" s="86">
        <f t="shared" si="42"/>
        <v>0</v>
      </c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34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  <c r="AZ769" s="9"/>
      <c r="BA769" s="9"/>
    </row>
    <row r="770" spans="2:53" s="10" customFormat="1" x14ac:dyDescent="0.3">
      <c r="B770" s="16"/>
      <c r="C770" s="23"/>
      <c r="D770" s="23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86">
        <f t="shared" si="40"/>
        <v>0</v>
      </c>
      <c r="AB770" s="86">
        <f t="shared" si="41"/>
        <v>0</v>
      </c>
      <c r="AC770" s="86">
        <f t="shared" si="42"/>
        <v>0</v>
      </c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34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  <c r="AZ770" s="9"/>
      <c r="BA770" s="9"/>
    </row>
    <row r="771" spans="2:53" s="10" customFormat="1" x14ac:dyDescent="0.3">
      <c r="B771" s="16"/>
      <c r="C771" s="23"/>
      <c r="D771" s="23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86">
        <f t="shared" si="40"/>
        <v>0</v>
      </c>
      <c r="AB771" s="86">
        <f t="shared" si="41"/>
        <v>0</v>
      </c>
      <c r="AC771" s="86">
        <f t="shared" si="42"/>
        <v>0</v>
      </c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34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  <c r="AZ771" s="9"/>
      <c r="BA771" s="9"/>
    </row>
    <row r="772" spans="2:53" s="10" customFormat="1" x14ac:dyDescent="0.3">
      <c r="B772" s="16"/>
      <c r="C772" s="23"/>
      <c r="D772" s="23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86">
        <f t="shared" si="40"/>
        <v>0</v>
      </c>
      <c r="AB772" s="86">
        <f t="shared" si="41"/>
        <v>0</v>
      </c>
      <c r="AC772" s="86">
        <f t="shared" si="42"/>
        <v>0</v>
      </c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34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  <c r="AZ772" s="9"/>
      <c r="BA772" s="9"/>
    </row>
    <row r="773" spans="2:53" s="10" customFormat="1" x14ac:dyDescent="0.3">
      <c r="B773" s="16"/>
      <c r="C773" s="23"/>
      <c r="D773" s="23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86">
        <f t="shared" si="40"/>
        <v>0</v>
      </c>
      <c r="AB773" s="86">
        <f t="shared" si="41"/>
        <v>0</v>
      </c>
      <c r="AC773" s="86">
        <f t="shared" si="42"/>
        <v>0</v>
      </c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34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  <c r="AZ773" s="9"/>
      <c r="BA773" s="9"/>
    </row>
    <row r="774" spans="2:53" s="10" customFormat="1" x14ac:dyDescent="0.3">
      <c r="B774" s="16"/>
      <c r="C774" s="23"/>
      <c r="D774" s="23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86">
        <f t="shared" si="40"/>
        <v>0</v>
      </c>
      <c r="AB774" s="86">
        <f t="shared" si="41"/>
        <v>0</v>
      </c>
      <c r="AC774" s="86">
        <f t="shared" si="42"/>
        <v>0</v>
      </c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34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  <c r="AZ774" s="9"/>
      <c r="BA774" s="9"/>
    </row>
    <row r="775" spans="2:53" s="10" customFormat="1" x14ac:dyDescent="0.3">
      <c r="B775" s="16"/>
      <c r="C775" s="23"/>
      <c r="D775" s="23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86">
        <f t="shared" si="40"/>
        <v>0</v>
      </c>
      <c r="AB775" s="86">
        <f t="shared" si="41"/>
        <v>0</v>
      </c>
      <c r="AC775" s="86">
        <f t="shared" si="42"/>
        <v>0</v>
      </c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34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  <c r="AZ775" s="9"/>
      <c r="BA775" s="9"/>
    </row>
    <row r="776" spans="2:53" s="10" customFormat="1" x14ac:dyDescent="0.3">
      <c r="B776" s="16"/>
      <c r="C776" s="23"/>
      <c r="D776" s="23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86">
        <f t="shared" si="40"/>
        <v>0</v>
      </c>
      <c r="AB776" s="86">
        <f t="shared" si="41"/>
        <v>0</v>
      </c>
      <c r="AC776" s="86">
        <f t="shared" si="42"/>
        <v>0</v>
      </c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34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  <c r="AZ776" s="9"/>
      <c r="BA776" s="9"/>
    </row>
    <row r="777" spans="2:53" s="10" customFormat="1" x14ac:dyDescent="0.3">
      <c r="B777" s="16"/>
      <c r="C777" s="23"/>
      <c r="D777" s="23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86">
        <f t="shared" si="40"/>
        <v>0</v>
      </c>
      <c r="AB777" s="86">
        <f t="shared" si="41"/>
        <v>0</v>
      </c>
      <c r="AC777" s="86">
        <f t="shared" si="42"/>
        <v>0</v>
      </c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34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  <c r="AZ777" s="9"/>
      <c r="BA777" s="9"/>
    </row>
    <row r="778" spans="2:53" s="10" customFormat="1" x14ac:dyDescent="0.3">
      <c r="B778" s="16"/>
      <c r="C778" s="23"/>
      <c r="D778" s="23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86">
        <f t="shared" si="40"/>
        <v>0</v>
      </c>
      <c r="AB778" s="86">
        <f t="shared" si="41"/>
        <v>0</v>
      </c>
      <c r="AC778" s="86">
        <f t="shared" si="42"/>
        <v>0</v>
      </c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34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</row>
    <row r="779" spans="2:53" s="10" customFormat="1" x14ac:dyDescent="0.3">
      <c r="B779" s="16"/>
      <c r="C779" s="23"/>
      <c r="D779" s="23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86">
        <f t="shared" si="40"/>
        <v>0</v>
      </c>
      <c r="AB779" s="86">
        <f t="shared" si="41"/>
        <v>0</v>
      </c>
      <c r="AC779" s="86">
        <f t="shared" si="42"/>
        <v>0</v>
      </c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34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  <c r="AZ779" s="9"/>
      <c r="BA779" s="9"/>
    </row>
    <row r="780" spans="2:53" s="10" customFormat="1" x14ac:dyDescent="0.3">
      <c r="B780" s="16"/>
      <c r="C780" s="23"/>
      <c r="D780" s="23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86">
        <f t="shared" si="40"/>
        <v>0</v>
      </c>
      <c r="AB780" s="86">
        <f t="shared" si="41"/>
        <v>0</v>
      </c>
      <c r="AC780" s="86">
        <f t="shared" si="42"/>
        <v>0</v>
      </c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34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</row>
    <row r="781" spans="2:53" s="10" customFormat="1" x14ac:dyDescent="0.3">
      <c r="B781" s="16"/>
      <c r="C781" s="23"/>
      <c r="D781" s="23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86">
        <f t="shared" si="40"/>
        <v>0</v>
      </c>
      <c r="AB781" s="86">
        <f t="shared" si="41"/>
        <v>0</v>
      </c>
      <c r="AC781" s="86">
        <f t="shared" si="42"/>
        <v>0</v>
      </c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34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</row>
    <row r="782" spans="2:53" s="10" customFormat="1" x14ac:dyDescent="0.3">
      <c r="B782" s="16"/>
      <c r="C782" s="23"/>
      <c r="D782" s="23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86">
        <f t="shared" ref="AA782:AA845" si="43">B782*D782</f>
        <v>0</v>
      </c>
      <c r="AB782" s="86">
        <f t="shared" ref="AB782:AB845" si="44">MIN(AA782,B782*ROUND($AB$13,0))</f>
        <v>0</v>
      </c>
      <c r="AC782" s="86">
        <f t="shared" ref="AC782:AC845" si="45">MIN(AA782,B782*ROUND($AC$13,0))</f>
        <v>0</v>
      </c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34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</row>
    <row r="783" spans="2:53" s="10" customFormat="1" x14ac:dyDescent="0.3">
      <c r="B783" s="16"/>
      <c r="C783" s="23"/>
      <c r="D783" s="23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86">
        <f t="shared" si="43"/>
        <v>0</v>
      </c>
      <c r="AB783" s="86">
        <f t="shared" si="44"/>
        <v>0</v>
      </c>
      <c r="AC783" s="86">
        <f t="shared" si="45"/>
        <v>0</v>
      </c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34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</row>
    <row r="784" spans="2:53" s="10" customFormat="1" x14ac:dyDescent="0.3">
      <c r="B784" s="16"/>
      <c r="C784" s="23"/>
      <c r="D784" s="23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86">
        <f t="shared" si="43"/>
        <v>0</v>
      </c>
      <c r="AB784" s="86">
        <f t="shared" si="44"/>
        <v>0</v>
      </c>
      <c r="AC784" s="86">
        <f t="shared" si="45"/>
        <v>0</v>
      </c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34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</row>
    <row r="785" spans="2:53" s="10" customFormat="1" x14ac:dyDescent="0.3">
      <c r="B785" s="16"/>
      <c r="C785" s="23"/>
      <c r="D785" s="23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86">
        <f t="shared" si="43"/>
        <v>0</v>
      </c>
      <c r="AB785" s="86">
        <f t="shared" si="44"/>
        <v>0</v>
      </c>
      <c r="AC785" s="86">
        <f t="shared" si="45"/>
        <v>0</v>
      </c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34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</row>
    <row r="786" spans="2:53" s="10" customFormat="1" x14ac:dyDescent="0.3">
      <c r="B786" s="16"/>
      <c r="C786" s="23"/>
      <c r="D786" s="23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86">
        <f t="shared" si="43"/>
        <v>0</v>
      </c>
      <c r="AB786" s="86">
        <f t="shared" si="44"/>
        <v>0</v>
      </c>
      <c r="AC786" s="86">
        <f t="shared" si="45"/>
        <v>0</v>
      </c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34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</row>
    <row r="787" spans="2:53" s="10" customFormat="1" x14ac:dyDescent="0.3">
      <c r="B787" s="16"/>
      <c r="C787" s="23"/>
      <c r="D787" s="23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86">
        <f t="shared" si="43"/>
        <v>0</v>
      </c>
      <c r="AB787" s="86">
        <f t="shared" si="44"/>
        <v>0</v>
      </c>
      <c r="AC787" s="86">
        <f t="shared" si="45"/>
        <v>0</v>
      </c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34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</row>
    <row r="788" spans="2:53" s="10" customFormat="1" x14ac:dyDescent="0.3">
      <c r="B788" s="16"/>
      <c r="C788" s="23"/>
      <c r="D788" s="23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86">
        <f t="shared" si="43"/>
        <v>0</v>
      </c>
      <c r="AB788" s="86">
        <f t="shared" si="44"/>
        <v>0</v>
      </c>
      <c r="AC788" s="86">
        <f t="shared" si="45"/>
        <v>0</v>
      </c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34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  <c r="AZ788" s="9"/>
      <c r="BA788" s="9"/>
    </row>
    <row r="789" spans="2:53" s="10" customFormat="1" x14ac:dyDescent="0.3">
      <c r="B789" s="16"/>
      <c r="C789" s="23"/>
      <c r="D789" s="23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86">
        <f t="shared" si="43"/>
        <v>0</v>
      </c>
      <c r="AB789" s="86">
        <f t="shared" si="44"/>
        <v>0</v>
      </c>
      <c r="AC789" s="86">
        <f t="shared" si="45"/>
        <v>0</v>
      </c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34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  <c r="AZ789" s="9"/>
      <c r="BA789" s="9"/>
    </row>
    <row r="790" spans="2:53" s="10" customFormat="1" x14ac:dyDescent="0.3">
      <c r="B790" s="16"/>
      <c r="C790" s="23"/>
      <c r="D790" s="23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86">
        <f t="shared" si="43"/>
        <v>0</v>
      </c>
      <c r="AB790" s="86">
        <f t="shared" si="44"/>
        <v>0</v>
      </c>
      <c r="AC790" s="86">
        <f t="shared" si="45"/>
        <v>0</v>
      </c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34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</row>
    <row r="791" spans="2:53" s="10" customFormat="1" x14ac:dyDescent="0.3">
      <c r="B791" s="16"/>
      <c r="C791" s="23"/>
      <c r="D791" s="23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86">
        <f t="shared" si="43"/>
        <v>0</v>
      </c>
      <c r="AB791" s="86">
        <f t="shared" si="44"/>
        <v>0</v>
      </c>
      <c r="AC791" s="86">
        <f t="shared" si="45"/>
        <v>0</v>
      </c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34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</row>
    <row r="792" spans="2:53" s="10" customFormat="1" x14ac:dyDescent="0.3">
      <c r="B792" s="16"/>
      <c r="C792" s="23"/>
      <c r="D792" s="23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86">
        <f t="shared" si="43"/>
        <v>0</v>
      </c>
      <c r="AB792" s="86">
        <f t="shared" si="44"/>
        <v>0</v>
      </c>
      <c r="AC792" s="86">
        <f t="shared" si="45"/>
        <v>0</v>
      </c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34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</row>
    <row r="793" spans="2:53" s="10" customFormat="1" x14ac:dyDescent="0.3">
      <c r="B793" s="16"/>
      <c r="C793" s="23"/>
      <c r="D793" s="23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86">
        <f t="shared" si="43"/>
        <v>0</v>
      </c>
      <c r="AB793" s="86">
        <f t="shared" si="44"/>
        <v>0</v>
      </c>
      <c r="AC793" s="86">
        <f t="shared" si="45"/>
        <v>0</v>
      </c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34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</row>
    <row r="794" spans="2:53" s="10" customFormat="1" x14ac:dyDescent="0.3">
      <c r="B794" s="16"/>
      <c r="C794" s="23"/>
      <c r="D794" s="23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86">
        <f t="shared" si="43"/>
        <v>0</v>
      </c>
      <c r="AB794" s="86">
        <f t="shared" si="44"/>
        <v>0</v>
      </c>
      <c r="AC794" s="86">
        <f t="shared" si="45"/>
        <v>0</v>
      </c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34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  <c r="AZ794" s="9"/>
      <c r="BA794" s="9"/>
    </row>
    <row r="795" spans="2:53" s="10" customFormat="1" x14ac:dyDescent="0.3">
      <c r="B795" s="16"/>
      <c r="C795" s="23"/>
      <c r="D795" s="23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86">
        <f t="shared" si="43"/>
        <v>0</v>
      </c>
      <c r="AB795" s="86">
        <f t="shared" si="44"/>
        <v>0</v>
      </c>
      <c r="AC795" s="86">
        <f t="shared" si="45"/>
        <v>0</v>
      </c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34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  <c r="AZ795" s="9"/>
      <c r="BA795" s="9"/>
    </row>
    <row r="796" spans="2:53" s="10" customFormat="1" x14ac:dyDescent="0.3">
      <c r="B796" s="16"/>
      <c r="C796" s="23"/>
      <c r="D796" s="23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86">
        <f t="shared" si="43"/>
        <v>0</v>
      </c>
      <c r="AB796" s="86">
        <f t="shared" si="44"/>
        <v>0</v>
      </c>
      <c r="AC796" s="86">
        <f t="shared" si="45"/>
        <v>0</v>
      </c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34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</row>
    <row r="797" spans="2:53" s="10" customFormat="1" x14ac:dyDescent="0.3">
      <c r="B797" s="16"/>
      <c r="C797" s="23"/>
      <c r="D797" s="23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86">
        <f t="shared" si="43"/>
        <v>0</v>
      </c>
      <c r="AB797" s="86">
        <f t="shared" si="44"/>
        <v>0</v>
      </c>
      <c r="AC797" s="86">
        <f t="shared" si="45"/>
        <v>0</v>
      </c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34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</row>
    <row r="798" spans="2:53" s="10" customFormat="1" x14ac:dyDescent="0.3">
      <c r="B798" s="16"/>
      <c r="C798" s="23"/>
      <c r="D798" s="23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86">
        <f t="shared" si="43"/>
        <v>0</v>
      </c>
      <c r="AB798" s="86">
        <f t="shared" si="44"/>
        <v>0</v>
      </c>
      <c r="AC798" s="86">
        <f t="shared" si="45"/>
        <v>0</v>
      </c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34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</row>
    <row r="799" spans="2:53" s="10" customFormat="1" x14ac:dyDescent="0.3">
      <c r="B799" s="16"/>
      <c r="C799" s="23"/>
      <c r="D799" s="23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86">
        <f t="shared" si="43"/>
        <v>0</v>
      </c>
      <c r="AB799" s="86">
        <f t="shared" si="44"/>
        <v>0</v>
      </c>
      <c r="AC799" s="86">
        <f t="shared" si="45"/>
        <v>0</v>
      </c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34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</row>
    <row r="800" spans="2:53" s="10" customFormat="1" x14ac:dyDescent="0.3">
      <c r="B800" s="16"/>
      <c r="C800" s="23"/>
      <c r="D800" s="23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86">
        <f t="shared" si="43"/>
        <v>0</v>
      </c>
      <c r="AB800" s="86">
        <f t="shared" si="44"/>
        <v>0</v>
      </c>
      <c r="AC800" s="86">
        <f t="shared" si="45"/>
        <v>0</v>
      </c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34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</row>
    <row r="801" spans="2:53" s="10" customFormat="1" x14ac:dyDescent="0.3">
      <c r="B801" s="16"/>
      <c r="C801" s="23"/>
      <c r="D801" s="23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86">
        <f t="shared" si="43"/>
        <v>0</v>
      </c>
      <c r="AB801" s="86">
        <f t="shared" si="44"/>
        <v>0</v>
      </c>
      <c r="AC801" s="86">
        <f t="shared" si="45"/>
        <v>0</v>
      </c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34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</row>
    <row r="802" spans="2:53" s="10" customFormat="1" x14ac:dyDescent="0.3">
      <c r="B802" s="16"/>
      <c r="C802" s="23"/>
      <c r="D802" s="23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86">
        <f t="shared" si="43"/>
        <v>0</v>
      </c>
      <c r="AB802" s="86">
        <f t="shared" si="44"/>
        <v>0</v>
      </c>
      <c r="AC802" s="86">
        <f t="shared" si="45"/>
        <v>0</v>
      </c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34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  <c r="AZ802" s="9"/>
      <c r="BA802" s="9"/>
    </row>
    <row r="803" spans="2:53" s="10" customFormat="1" x14ac:dyDescent="0.3">
      <c r="B803" s="16"/>
      <c r="C803" s="23"/>
      <c r="D803" s="23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86">
        <f t="shared" si="43"/>
        <v>0</v>
      </c>
      <c r="AB803" s="86">
        <f t="shared" si="44"/>
        <v>0</v>
      </c>
      <c r="AC803" s="86">
        <f t="shared" si="45"/>
        <v>0</v>
      </c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34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  <c r="AZ803" s="9"/>
      <c r="BA803" s="9"/>
    </row>
    <row r="804" spans="2:53" s="10" customFormat="1" x14ac:dyDescent="0.3">
      <c r="B804" s="16"/>
      <c r="C804" s="23"/>
      <c r="D804" s="23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86">
        <f t="shared" si="43"/>
        <v>0</v>
      </c>
      <c r="AB804" s="86">
        <f t="shared" si="44"/>
        <v>0</v>
      </c>
      <c r="AC804" s="86">
        <f t="shared" si="45"/>
        <v>0</v>
      </c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34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  <c r="AZ804" s="9"/>
      <c r="BA804" s="9"/>
    </row>
    <row r="805" spans="2:53" s="10" customFormat="1" x14ac:dyDescent="0.3">
      <c r="B805" s="16"/>
      <c r="C805" s="23"/>
      <c r="D805" s="23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86">
        <f t="shared" si="43"/>
        <v>0</v>
      </c>
      <c r="AB805" s="86">
        <f t="shared" si="44"/>
        <v>0</v>
      </c>
      <c r="AC805" s="86">
        <f t="shared" si="45"/>
        <v>0</v>
      </c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34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  <c r="AZ805" s="9"/>
      <c r="BA805" s="9"/>
    </row>
    <row r="806" spans="2:53" s="10" customFormat="1" x14ac:dyDescent="0.3">
      <c r="B806" s="16"/>
      <c r="C806" s="23"/>
      <c r="D806" s="23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86">
        <f t="shared" si="43"/>
        <v>0</v>
      </c>
      <c r="AB806" s="86">
        <f t="shared" si="44"/>
        <v>0</v>
      </c>
      <c r="AC806" s="86">
        <f t="shared" si="45"/>
        <v>0</v>
      </c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34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</row>
    <row r="807" spans="2:53" s="10" customFormat="1" x14ac:dyDescent="0.3">
      <c r="B807" s="16"/>
      <c r="C807" s="23"/>
      <c r="D807" s="23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86">
        <f t="shared" si="43"/>
        <v>0</v>
      </c>
      <c r="AB807" s="86">
        <f t="shared" si="44"/>
        <v>0</v>
      </c>
      <c r="AC807" s="86">
        <f t="shared" si="45"/>
        <v>0</v>
      </c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34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</row>
    <row r="808" spans="2:53" s="10" customFormat="1" x14ac:dyDescent="0.3">
      <c r="B808" s="16"/>
      <c r="C808" s="23"/>
      <c r="D808" s="23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86">
        <f t="shared" si="43"/>
        <v>0</v>
      </c>
      <c r="AB808" s="86">
        <f t="shared" si="44"/>
        <v>0</v>
      </c>
      <c r="AC808" s="86">
        <f t="shared" si="45"/>
        <v>0</v>
      </c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34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</row>
    <row r="809" spans="2:53" s="10" customFormat="1" x14ac:dyDescent="0.3">
      <c r="B809" s="16"/>
      <c r="C809" s="23"/>
      <c r="D809" s="23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86">
        <f t="shared" si="43"/>
        <v>0</v>
      </c>
      <c r="AB809" s="86">
        <f t="shared" si="44"/>
        <v>0</v>
      </c>
      <c r="AC809" s="86">
        <f t="shared" si="45"/>
        <v>0</v>
      </c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34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</row>
    <row r="810" spans="2:53" s="10" customFormat="1" x14ac:dyDescent="0.3">
      <c r="B810" s="16"/>
      <c r="C810" s="23"/>
      <c r="D810" s="23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86">
        <f t="shared" si="43"/>
        <v>0</v>
      </c>
      <c r="AB810" s="86">
        <f t="shared" si="44"/>
        <v>0</v>
      </c>
      <c r="AC810" s="86">
        <f t="shared" si="45"/>
        <v>0</v>
      </c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34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</row>
    <row r="811" spans="2:53" s="10" customFormat="1" x14ac:dyDescent="0.3">
      <c r="B811" s="16"/>
      <c r="C811" s="23"/>
      <c r="D811" s="23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86">
        <f t="shared" si="43"/>
        <v>0</v>
      </c>
      <c r="AB811" s="86">
        <f t="shared" si="44"/>
        <v>0</v>
      </c>
      <c r="AC811" s="86">
        <f t="shared" si="45"/>
        <v>0</v>
      </c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34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</row>
    <row r="812" spans="2:53" s="10" customFormat="1" x14ac:dyDescent="0.3">
      <c r="B812" s="16"/>
      <c r="C812" s="23"/>
      <c r="D812" s="23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86">
        <f t="shared" si="43"/>
        <v>0</v>
      </c>
      <c r="AB812" s="86">
        <f t="shared" si="44"/>
        <v>0</v>
      </c>
      <c r="AC812" s="86">
        <f t="shared" si="45"/>
        <v>0</v>
      </c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34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</row>
    <row r="813" spans="2:53" s="10" customFormat="1" x14ac:dyDescent="0.3">
      <c r="B813" s="16"/>
      <c r="C813" s="23"/>
      <c r="D813" s="23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86">
        <f t="shared" si="43"/>
        <v>0</v>
      </c>
      <c r="AB813" s="86">
        <f t="shared" si="44"/>
        <v>0</v>
      </c>
      <c r="AC813" s="86">
        <f t="shared" si="45"/>
        <v>0</v>
      </c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34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</row>
    <row r="814" spans="2:53" s="10" customFormat="1" x14ac:dyDescent="0.3">
      <c r="B814" s="16"/>
      <c r="C814" s="23"/>
      <c r="D814" s="23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86">
        <f t="shared" si="43"/>
        <v>0</v>
      </c>
      <c r="AB814" s="86">
        <f t="shared" si="44"/>
        <v>0</v>
      </c>
      <c r="AC814" s="86">
        <f t="shared" si="45"/>
        <v>0</v>
      </c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34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</row>
    <row r="815" spans="2:53" s="10" customFormat="1" x14ac:dyDescent="0.3">
      <c r="B815" s="16"/>
      <c r="C815" s="23"/>
      <c r="D815" s="23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86">
        <f t="shared" si="43"/>
        <v>0</v>
      </c>
      <c r="AB815" s="86">
        <f t="shared" si="44"/>
        <v>0</v>
      </c>
      <c r="AC815" s="86">
        <f t="shared" si="45"/>
        <v>0</v>
      </c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34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</row>
    <row r="816" spans="2:53" s="10" customFormat="1" x14ac:dyDescent="0.3">
      <c r="B816" s="16"/>
      <c r="C816" s="23"/>
      <c r="D816" s="23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86">
        <f t="shared" si="43"/>
        <v>0</v>
      </c>
      <c r="AB816" s="86">
        <f t="shared" si="44"/>
        <v>0</v>
      </c>
      <c r="AC816" s="86">
        <f t="shared" si="45"/>
        <v>0</v>
      </c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34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</row>
    <row r="817" spans="2:53" s="10" customFormat="1" x14ac:dyDescent="0.3">
      <c r="B817" s="16"/>
      <c r="C817" s="23"/>
      <c r="D817" s="23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86">
        <f t="shared" si="43"/>
        <v>0</v>
      </c>
      <c r="AB817" s="86">
        <f t="shared" si="44"/>
        <v>0</v>
      </c>
      <c r="AC817" s="86">
        <f t="shared" si="45"/>
        <v>0</v>
      </c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34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  <c r="AZ817" s="9"/>
      <c r="BA817" s="9"/>
    </row>
    <row r="818" spans="2:53" s="10" customFormat="1" x14ac:dyDescent="0.3">
      <c r="B818" s="16"/>
      <c r="C818" s="23"/>
      <c r="D818" s="23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86">
        <f t="shared" si="43"/>
        <v>0</v>
      </c>
      <c r="AB818" s="86">
        <f t="shared" si="44"/>
        <v>0</v>
      </c>
      <c r="AC818" s="86">
        <f t="shared" si="45"/>
        <v>0</v>
      </c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34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  <c r="AZ818" s="9"/>
      <c r="BA818" s="9"/>
    </row>
    <row r="819" spans="2:53" s="10" customFormat="1" x14ac:dyDescent="0.3">
      <c r="B819" s="16"/>
      <c r="C819" s="23"/>
      <c r="D819" s="23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86">
        <f t="shared" si="43"/>
        <v>0</v>
      </c>
      <c r="AB819" s="86">
        <f t="shared" si="44"/>
        <v>0</v>
      </c>
      <c r="AC819" s="86">
        <f t="shared" si="45"/>
        <v>0</v>
      </c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34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  <c r="AZ819" s="9"/>
      <c r="BA819" s="9"/>
    </row>
    <row r="820" spans="2:53" s="10" customFormat="1" x14ac:dyDescent="0.3">
      <c r="B820" s="16"/>
      <c r="C820" s="23"/>
      <c r="D820" s="23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86">
        <f t="shared" si="43"/>
        <v>0</v>
      </c>
      <c r="AB820" s="86">
        <f t="shared" si="44"/>
        <v>0</v>
      </c>
      <c r="AC820" s="86">
        <f t="shared" si="45"/>
        <v>0</v>
      </c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34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  <c r="AZ820" s="9"/>
      <c r="BA820" s="9"/>
    </row>
    <row r="821" spans="2:53" s="10" customFormat="1" x14ac:dyDescent="0.3">
      <c r="B821" s="16"/>
      <c r="C821" s="23"/>
      <c r="D821" s="23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86">
        <f t="shared" si="43"/>
        <v>0</v>
      </c>
      <c r="AB821" s="86">
        <f t="shared" si="44"/>
        <v>0</v>
      </c>
      <c r="AC821" s="86">
        <f t="shared" si="45"/>
        <v>0</v>
      </c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34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  <c r="AZ821" s="9"/>
      <c r="BA821" s="9"/>
    </row>
    <row r="822" spans="2:53" s="10" customFormat="1" x14ac:dyDescent="0.3">
      <c r="B822" s="16"/>
      <c r="C822" s="23"/>
      <c r="D822" s="23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86">
        <f t="shared" si="43"/>
        <v>0</v>
      </c>
      <c r="AB822" s="86">
        <f t="shared" si="44"/>
        <v>0</v>
      </c>
      <c r="AC822" s="86">
        <f t="shared" si="45"/>
        <v>0</v>
      </c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34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</row>
    <row r="823" spans="2:53" s="10" customFormat="1" x14ac:dyDescent="0.3">
      <c r="B823" s="16"/>
      <c r="C823" s="23"/>
      <c r="D823" s="23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86">
        <f t="shared" si="43"/>
        <v>0</v>
      </c>
      <c r="AB823" s="86">
        <f t="shared" si="44"/>
        <v>0</v>
      </c>
      <c r="AC823" s="86">
        <f t="shared" si="45"/>
        <v>0</v>
      </c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34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</row>
    <row r="824" spans="2:53" s="10" customFormat="1" x14ac:dyDescent="0.3">
      <c r="B824" s="16"/>
      <c r="C824" s="23"/>
      <c r="D824" s="23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86">
        <f t="shared" si="43"/>
        <v>0</v>
      </c>
      <c r="AB824" s="86">
        <f t="shared" si="44"/>
        <v>0</v>
      </c>
      <c r="AC824" s="86">
        <f t="shared" si="45"/>
        <v>0</v>
      </c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34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</row>
    <row r="825" spans="2:53" s="10" customFormat="1" x14ac:dyDescent="0.3">
      <c r="B825" s="16"/>
      <c r="C825" s="23"/>
      <c r="D825" s="23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86">
        <f t="shared" si="43"/>
        <v>0</v>
      </c>
      <c r="AB825" s="86">
        <f t="shared" si="44"/>
        <v>0</v>
      </c>
      <c r="AC825" s="86">
        <f t="shared" si="45"/>
        <v>0</v>
      </c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34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  <c r="AZ825" s="9"/>
      <c r="BA825" s="9"/>
    </row>
    <row r="826" spans="2:53" s="10" customFormat="1" x14ac:dyDescent="0.3">
      <c r="B826" s="16"/>
      <c r="C826" s="23"/>
      <c r="D826" s="23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86">
        <f t="shared" si="43"/>
        <v>0</v>
      </c>
      <c r="AB826" s="86">
        <f t="shared" si="44"/>
        <v>0</v>
      </c>
      <c r="AC826" s="86">
        <f t="shared" si="45"/>
        <v>0</v>
      </c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34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  <c r="AZ826" s="9"/>
      <c r="BA826" s="9"/>
    </row>
    <row r="827" spans="2:53" s="10" customFormat="1" x14ac:dyDescent="0.3">
      <c r="B827" s="16"/>
      <c r="C827" s="23"/>
      <c r="D827" s="23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86">
        <f t="shared" si="43"/>
        <v>0</v>
      </c>
      <c r="AB827" s="86">
        <f t="shared" si="44"/>
        <v>0</v>
      </c>
      <c r="AC827" s="86">
        <f t="shared" si="45"/>
        <v>0</v>
      </c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34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</row>
    <row r="828" spans="2:53" s="10" customFormat="1" x14ac:dyDescent="0.3">
      <c r="B828" s="16"/>
      <c r="C828" s="23"/>
      <c r="D828" s="23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86">
        <f t="shared" si="43"/>
        <v>0</v>
      </c>
      <c r="AB828" s="86">
        <f t="shared" si="44"/>
        <v>0</v>
      </c>
      <c r="AC828" s="86">
        <f t="shared" si="45"/>
        <v>0</v>
      </c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34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</row>
    <row r="829" spans="2:53" s="10" customFormat="1" x14ac:dyDescent="0.3">
      <c r="B829" s="16"/>
      <c r="C829" s="23"/>
      <c r="D829" s="23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86">
        <f t="shared" si="43"/>
        <v>0</v>
      </c>
      <c r="AB829" s="86">
        <f t="shared" si="44"/>
        <v>0</v>
      </c>
      <c r="AC829" s="86">
        <f t="shared" si="45"/>
        <v>0</v>
      </c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34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</row>
    <row r="830" spans="2:53" s="10" customFormat="1" x14ac:dyDescent="0.3">
      <c r="B830" s="16"/>
      <c r="C830" s="23"/>
      <c r="D830" s="23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86">
        <f t="shared" si="43"/>
        <v>0</v>
      </c>
      <c r="AB830" s="86">
        <f t="shared" si="44"/>
        <v>0</v>
      </c>
      <c r="AC830" s="86">
        <f t="shared" si="45"/>
        <v>0</v>
      </c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34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</row>
    <row r="831" spans="2:53" s="10" customFormat="1" x14ac:dyDescent="0.3">
      <c r="B831" s="16"/>
      <c r="C831" s="23"/>
      <c r="D831" s="23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86">
        <f t="shared" si="43"/>
        <v>0</v>
      </c>
      <c r="AB831" s="86">
        <f t="shared" si="44"/>
        <v>0</v>
      </c>
      <c r="AC831" s="86">
        <f t="shared" si="45"/>
        <v>0</v>
      </c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34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</row>
    <row r="832" spans="2:53" s="10" customFormat="1" x14ac:dyDescent="0.3">
      <c r="B832" s="16"/>
      <c r="C832" s="23"/>
      <c r="D832" s="23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86">
        <f t="shared" si="43"/>
        <v>0</v>
      </c>
      <c r="AB832" s="86">
        <f t="shared" si="44"/>
        <v>0</v>
      </c>
      <c r="AC832" s="86">
        <f t="shared" si="45"/>
        <v>0</v>
      </c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34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</row>
    <row r="833" spans="2:53" s="10" customFormat="1" x14ac:dyDescent="0.3">
      <c r="B833" s="16"/>
      <c r="C833" s="23"/>
      <c r="D833" s="23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86">
        <f t="shared" si="43"/>
        <v>0</v>
      </c>
      <c r="AB833" s="86">
        <f t="shared" si="44"/>
        <v>0</v>
      </c>
      <c r="AC833" s="86">
        <f t="shared" si="45"/>
        <v>0</v>
      </c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34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</row>
    <row r="834" spans="2:53" s="10" customFormat="1" x14ac:dyDescent="0.3">
      <c r="B834" s="16"/>
      <c r="C834" s="23"/>
      <c r="D834" s="23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86">
        <f t="shared" si="43"/>
        <v>0</v>
      </c>
      <c r="AB834" s="86">
        <f t="shared" si="44"/>
        <v>0</v>
      </c>
      <c r="AC834" s="86">
        <f t="shared" si="45"/>
        <v>0</v>
      </c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34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  <c r="AZ834" s="9"/>
      <c r="BA834" s="9"/>
    </row>
    <row r="835" spans="2:53" s="10" customFormat="1" x14ac:dyDescent="0.3">
      <c r="B835" s="16"/>
      <c r="C835" s="23"/>
      <c r="D835" s="23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86">
        <f t="shared" si="43"/>
        <v>0</v>
      </c>
      <c r="AB835" s="86">
        <f t="shared" si="44"/>
        <v>0</v>
      </c>
      <c r="AC835" s="86">
        <f t="shared" si="45"/>
        <v>0</v>
      </c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34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  <c r="AZ835" s="9"/>
      <c r="BA835" s="9"/>
    </row>
    <row r="836" spans="2:53" s="10" customFormat="1" x14ac:dyDescent="0.3">
      <c r="B836" s="16"/>
      <c r="C836" s="23"/>
      <c r="D836" s="23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86">
        <f t="shared" si="43"/>
        <v>0</v>
      </c>
      <c r="AB836" s="86">
        <f t="shared" si="44"/>
        <v>0</v>
      </c>
      <c r="AC836" s="86">
        <f t="shared" si="45"/>
        <v>0</v>
      </c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34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</row>
    <row r="837" spans="2:53" s="10" customFormat="1" x14ac:dyDescent="0.3">
      <c r="B837" s="16"/>
      <c r="C837" s="23"/>
      <c r="D837" s="23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86">
        <f t="shared" si="43"/>
        <v>0</v>
      </c>
      <c r="AB837" s="86">
        <f t="shared" si="44"/>
        <v>0</v>
      </c>
      <c r="AC837" s="86">
        <f t="shared" si="45"/>
        <v>0</v>
      </c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34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</row>
    <row r="838" spans="2:53" s="10" customFormat="1" x14ac:dyDescent="0.3">
      <c r="B838" s="16"/>
      <c r="C838" s="23"/>
      <c r="D838" s="23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86">
        <f t="shared" si="43"/>
        <v>0</v>
      </c>
      <c r="AB838" s="86">
        <f t="shared" si="44"/>
        <v>0</v>
      </c>
      <c r="AC838" s="86">
        <f t="shared" si="45"/>
        <v>0</v>
      </c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34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  <c r="AZ838" s="9"/>
      <c r="BA838" s="9"/>
    </row>
    <row r="839" spans="2:53" s="10" customFormat="1" x14ac:dyDescent="0.3">
      <c r="B839" s="16"/>
      <c r="C839" s="23"/>
      <c r="D839" s="23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86">
        <f t="shared" si="43"/>
        <v>0</v>
      </c>
      <c r="AB839" s="86">
        <f t="shared" si="44"/>
        <v>0</v>
      </c>
      <c r="AC839" s="86">
        <f t="shared" si="45"/>
        <v>0</v>
      </c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34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  <c r="AZ839" s="9"/>
      <c r="BA839" s="9"/>
    </row>
    <row r="840" spans="2:53" s="10" customFormat="1" x14ac:dyDescent="0.3">
      <c r="B840" s="16"/>
      <c r="C840" s="23"/>
      <c r="D840" s="23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86">
        <f t="shared" si="43"/>
        <v>0</v>
      </c>
      <c r="AB840" s="86">
        <f t="shared" si="44"/>
        <v>0</v>
      </c>
      <c r="AC840" s="86">
        <f t="shared" si="45"/>
        <v>0</v>
      </c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34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</row>
    <row r="841" spans="2:53" s="10" customFormat="1" x14ac:dyDescent="0.3">
      <c r="B841" s="16"/>
      <c r="C841" s="23"/>
      <c r="D841" s="23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86">
        <f t="shared" si="43"/>
        <v>0</v>
      </c>
      <c r="AB841" s="86">
        <f t="shared" si="44"/>
        <v>0</v>
      </c>
      <c r="AC841" s="86">
        <f t="shared" si="45"/>
        <v>0</v>
      </c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34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</row>
    <row r="842" spans="2:53" s="10" customFormat="1" x14ac:dyDescent="0.3">
      <c r="B842" s="16"/>
      <c r="C842" s="23"/>
      <c r="D842" s="23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86">
        <f t="shared" si="43"/>
        <v>0</v>
      </c>
      <c r="AB842" s="86">
        <f t="shared" si="44"/>
        <v>0</v>
      </c>
      <c r="AC842" s="86">
        <f t="shared" si="45"/>
        <v>0</v>
      </c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34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  <c r="AZ842" s="9"/>
      <c r="BA842" s="9"/>
    </row>
    <row r="843" spans="2:53" s="10" customFormat="1" x14ac:dyDescent="0.3">
      <c r="B843" s="16"/>
      <c r="C843" s="23"/>
      <c r="D843" s="23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86">
        <f t="shared" si="43"/>
        <v>0</v>
      </c>
      <c r="AB843" s="86">
        <f t="shared" si="44"/>
        <v>0</v>
      </c>
      <c r="AC843" s="86">
        <f t="shared" si="45"/>
        <v>0</v>
      </c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34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  <c r="AZ843" s="9"/>
      <c r="BA843" s="9"/>
    </row>
    <row r="844" spans="2:53" s="10" customFormat="1" x14ac:dyDescent="0.3">
      <c r="B844" s="16"/>
      <c r="C844" s="23"/>
      <c r="D844" s="23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86">
        <f t="shared" si="43"/>
        <v>0</v>
      </c>
      <c r="AB844" s="86">
        <f t="shared" si="44"/>
        <v>0</v>
      </c>
      <c r="AC844" s="86">
        <f t="shared" si="45"/>
        <v>0</v>
      </c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34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  <c r="AZ844" s="9"/>
      <c r="BA844" s="9"/>
    </row>
    <row r="845" spans="2:53" s="10" customFormat="1" x14ac:dyDescent="0.3">
      <c r="B845" s="16"/>
      <c r="C845" s="23"/>
      <c r="D845" s="23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86">
        <f t="shared" si="43"/>
        <v>0</v>
      </c>
      <c r="AB845" s="86">
        <f t="shared" si="44"/>
        <v>0</v>
      </c>
      <c r="AC845" s="86">
        <f t="shared" si="45"/>
        <v>0</v>
      </c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34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  <c r="AZ845" s="9"/>
      <c r="BA845" s="9"/>
    </row>
    <row r="846" spans="2:53" s="10" customFormat="1" x14ac:dyDescent="0.3">
      <c r="B846" s="16"/>
      <c r="C846" s="23"/>
      <c r="D846" s="23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86">
        <f t="shared" ref="AA846:AA909" si="46">B846*D846</f>
        <v>0</v>
      </c>
      <c r="AB846" s="86">
        <f t="shared" ref="AB846:AB909" si="47">MIN(AA846,B846*ROUND($AB$13,0))</f>
        <v>0</v>
      </c>
      <c r="AC846" s="86">
        <f t="shared" ref="AC846:AC909" si="48">MIN(AA846,B846*ROUND($AC$13,0))</f>
        <v>0</v>
      </c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34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  <c r="AZ846" s="9"/>
      <c r="BA846" s="9"/>
    </row>
    <row r="847" spans="2:53" s="10" customFormat="1" x14ac:dyDescent="0.3">
      <c r="B847" s="16"/>
      <c r="C847" s="23"/>
      <c r="D847" s="23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86">
        <f t="shared" si="46"/>
        <v>0</v>
      </c>
      <c r="AB847" s="86">
        <f t="shared" si="47"/>
        <v>0</v>
      </c>
      <c r="AC847" s="86">
        <f t="shared" si="48"/>
        <v>0</v>
      </c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34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</row>
    <row r="848" spans="2:53" s="10" customFormat="1" x14ac:dyDescent="0.3">
      <c r="B848" s="16"/>
      <c r="C848" s="23"/>
      <c r="D848" s="23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86">
        <f t="shared" si="46"/>
        <v>0</v>
      </c>
      <c r="AB848" s="86">
        <f t="shared" si="47"/>
        <v>0</v>
      </c>
      <c r="AC848" s="86">
        <f t="shared" si="48"/>
        <v>0</v>
      </c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34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</row>
    <row r="849" spans="2:53" s="10" customFormat="1" x14ac:dyDescent="0.3">
      <c r="B849" s="16"/>
      <c r="C849" s="23"/>
      <c r="D849" s="23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86">
        <f t="shared" si="46"/>
        <v>0</v>
      </c>
      <c r="AB849" s="86">
        <f t="shared" si="47"/>
        <v>0</v>
      </c>
      <c r="AC849" s="86">
        <f t="shared" si="48"/>
        <v>0</v>
      </c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34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</row>
    <row r="850" spans="2:53" s="10" customFormat="1" x14ac:dyDescent="0.3">
      <c r="B850" s="16"/>
      <c r="C850" s="23"/>
      <c r="D850" s="23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86">
        <f t="shared" si="46"/>
        <v>0</v>
      </c>
      <c r="AB850" s="86">
        <f t="shared" si="47"/>
        <v>0</v>
      </c>
      <c r="AC850" s="86">
        <f t="shared" si="48"/>
        <v>0</v>
      </c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34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</row>
    <row r="851" spans="2:53" s="10" customFormat="1" x14ac:dyDescent="0.3">
      <c r="B851" s="16"/>
      <c r="C851" s="23"/>
      <c r="D851" s="23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86">
        <f t="shared" si="46"/>
        <v>0</v>
      </c>
      <c r="AB851" s="86">
        <f t="shared" si="47"/>
        <v>0</v>
      </c>
      <c r="AC851" s="86">
        <f t="shared" si="48"/>
        <v>0</v>
      </c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34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</row>
    <row r="852" spans="2:53" s="10" customFormat="1" x14ac:dyDescent="0.3">
      <c r="B852" s="16"/>
      <c r="C852" s="23"/>
      <c r="D852" s="23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86">
        <f t="shared" si="46"/>
        <v>0</v>
      </c>
      <c r="AB852" s="86">
        <f t="shared" si="47"/>
        <v>0</v>
      </c>
      <c r="AC852" s="86">
        <f t="shared" si="48"/>
        <v>0</v>
      </c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34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  <c r="AZ852" s="9"/>
      <c r="BA852" s="9"/>
    </row>
    <row r="853" spans="2:53" s="10" customFormat="1" x14ac:dyDescent="0.3">
      <c r="B853" s="16"/>
      <c r="C853" s="23"/>
      <c r="D853" s="23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86">
        <f t="shared" si="46"/>
        <v>0</v>
      </c>
      <c r="AB853" s="86">
        <f t="shared" si="47"/>
        <v>0</v>
      </c>
      <c r="AC853" s="86">
        <f t="shared" si="48"/>
        <v>0</v>
      </c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34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  <c r="AZ853" s="9"/>
      <c r="BA853" s="9"/>
    </row>
    <row r="854" spans="2:53" s="10" customFormat="1" x14ac:dyDescent="0.3">
      <c r="B854" s="16"/>
      <c r="C854" s="23"/>
      <c r="D854" s="23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86">
        <f t="shared" si="46"/>
        <v>0</v>
      </c>
      <c r="AB854" s="86">
        <f t="shared" si="47"/>
        <v>0</v>
      </c>
      <c r="AC854" s="86">
        <f t="shared" si="48"/>
        <v>0</v>
      </c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34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</row>
    <row r="855" spans="2:53" s="10" customFormat="1" x14ac:dyDescent="0.3">
      <c r="B855" s="16"/>
      <c r="C855" s="23"/>
      <c r="D855" s="23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86">
        <f t="shared" si="46"/>
        <v>0</v>
      </c>
      <c r="AB855" s="86">
        <f t="shared" si="47"/>
        <v>0</v>
      </c>
      <c r="AC855" s="86">
        <f t="shared" si="48"/>
        <v>0</v>
      </c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34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</row>
    <row r="856" spans="2:53" s="10" customFormat="1" x14ac:dyDescent="0.3">
      <c r="B856" s="16"/>
      <c r="C856" s="23"/>
      <c r="D856" s="23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86">
        <f t="shared" si="46"/>
        <v>0</v>
      </c>
      <c r="AB856" s="86">
        <f t="shared" si="47"/>
        <v>0</v>
      </c>
      <c r="AC856" s="86">
        <f t="shared" si="48"/>
        <v>0</v>
      </c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34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</row>
    <row r="857" spans="2:53" s="10" customFormat="1" x14ac:dyDescent="0.3">
      <c r="B857" s="16"/>
      <c r="C857" s="23"/>
      <c r="D857" s="23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86">
        <f t="shared" si="46"/>
        <v>0</v>
      </c>
      <c r="AB857" s="86">
        <f t="shared" si="47"/>
        <v>0</v>
      </c>
      <c r="AC857" s="86">
        <f t="shared" si="48"/>
        <v>0</v>
      </c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34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</row>
    <row r="858" spans="2:53" s="10" customFormat="1" x14ac:dyDescent="0.3">
      <c r="B858" s="16"/>
      <c r="C858" s="23"/>
      <c r="D858" s="23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86">
        <f t="shared" si="46"/>
        <v>0</v>
      </c>
      <c r="AB858" s="86">
        <f t="shared" si="47"/>
        <v>0</v>
      </c>
      <c r="AC858" s="86">
        <f t="shared" si="48"/>
        <v>0</v>
      </c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34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</row>
    <row r="859" spans="2:53" s="10" customFormat="1" x14ac:dyDescent="0.3">
      <c r="B859" s="16"/>
      <c r="C859" s="23"/>
      <c r="D859" s="23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86">
        <f t="shared" si="46"/>
        <v>0</v>
      </c>
      <c r="AB859" s="86">
        <f t="shared" si="47"/>
        <v>0</v>
      </c>
      <c r="AC859" s="86">
        <f t="shared" si="48"/>
        <v>0</v>
      </c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34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</row>
    <row r="860" spans="2:53" s="10" customFormat="1" x14ac:dyDescent="0.3">
      <c r="B860" s="16"/>
      <c r="C860" s="23"/>
      <c r="D860" s="23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86">
        <f t="shared" si="46"/>
        <v>0</v>
      </c>
      <c r="AB860" s="86">
        <f t="shared" si="47"/>
        <v>0</v>
      </c>
      <c r="AC860" s="86">
        <f t="shared" si="48"/>
        <v>0</v>
      </c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34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  <c r="AZ860" s="9"/>
      <c r="BA860" s="9"/>
    </row>
    <row r="861" spans="2:53" s="10" customFormat="1" x14ac:dyDescent="0.3">
      <c r="B861" s="16"/>
      <c r="C861" s="23"/>
      <c r="D861" s="23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86">
        <f t="shared" si="46"/>
        <v>0</v>
      </c>
      <c r="AB861" s="86">
        <f t="shared" si="47"/>
        <v>0</v>
      </c>
      <c r="AC861" s="86">
        <f t="shared" si="48"/>
        <v>0</v>
      </c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34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  <c r="AZ861" s="9"/>
      <c r="BA861" s="9"/>
    </row>
    <row r="862" spans="2:53" s="10" customFormat="1" x14ac:dyDescent="0.3">
      <c r="B862" s="16"/>
      <c r="C862" s="23"/>
      <c r="D862" s="23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86">
        <f t="shared" si="46"/>
        <v>0</v>
      </c>
      <c r="AB862" s="86">
        <f t="shared" si="47"/>
        <v>0</v>
      </c>
      <c r="AC862" s="86">
        <f t="shared" si="48"/>
        <v>0</v>
      </c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34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  <c r="AZ862" s="9"/>
      <c r="BA862" s="9"/>
    </row>
    <row r="863" spans="2:53" s="10" customFormat="1" x14ac:dyDescent="0.3">
      <c r="B863" s="16"/>
      <c r="C863" s="23"/>
      <c r="D863" s="23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86">
        <f t="shared" si="46"/>
        <v>0</v>
      </c>
      <c r="AB863" s="86">
        <f t="shared" si="47"/>
        <v>0</v>
      </c>
      <c r="AC863" s="86">
        <f t="shared" si="48"/>
        <v>0</v>
      </c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34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</row>
    <row r="864" spans="2:53" s="10" customFormat="1" x14ac:dyDescent="0.3">
      <c r="B864" s="16"/>
      <c r="C864" s="23"/>
      <c r="D864" s="23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86">
        <f t="shared" si="46"/>
        <v>0</v>
      </c>
      <c r="AB864" s="86">
        <f t="shared" si="47"/>
        <v>0</v>
      </c>
      <c r="AC864" s="86">
        <f t="shared" si="48"/>
        <v>0</v>
      </c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34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  <c r="AZ864" s="9"/>
      <c r="BA864" s="9"/>
    </row>
    <row r="865" spans="2:53" s="10" customFormat="1" x14ac:dyDescent="0.3">
      <c r="B865" s="16"/>
      <c r="C865" s="23"/>
      <c r="D865" s="23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86">
        <f t="shared" si="46"/>
        <v>0</v>
      </c>
      <c r="AB865" s="86">
        <f t="shared" si="47"/>
        <v>0</v>
      </c>
      <c r="AC865" s="86">
        <f t="shared" si="48"/>
        <v>0</v>
      </c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34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</row>
    <row r="866" spans="2:53" s="10" customFormat="1" x14ac:dyDescent="0.3">
      <c r="B866" s="16"/>
      <c r="C866" s="23"/>
      <c r="D866" s="23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86">
        <f t="shared" si="46"/>
        <v>0</v>
      </c>
      <c r="AB866" s="86">
        <f t="shared" si="47"/>
        <v>0</v>
      </c>
      <c r="AC866" s="86">
        <f t="shared" si="48"/>
        <v>0</v>
      </c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34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  <c r="AZ866" s="9"/>
      <c r="BA866" s="9"/>
    </row>
    <row r="867" spans="2:53" s="10" customFormat="1" x14ac:dyDescent="0.3">
      <c r="B867" s="16"/>
      <c r="C867" s="23"/>
      <c r="D867" s="23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86">
        <f t="shared" si="46"/>
        <v>0</v>
      </c>
      <c r="AB867" s="86">
        <f t="shared" si="47"/>
        <v>0</v>
      </c>
      <c r="AC867" s="86">
        <f t="shared" si="48"/>
        <v>0</v>
      </c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34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  <c r="AZ867" s="9"/>
      <c r="BA867" s="9"/>
    </row>
    <row r="868" spans="2:53" s="10" customFormat="1" x14ac:dyDescent="0.3">
      <c r="B868" s="16"/>
      <c r="C868" s="23"/>
      <c r="D868" s="23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86">
        <f t="shared" si="46"/>
        <v>0</v>
      </c>
      <c r="AB868" s="86">
        <f t="shared" si="47"/>
        <v>0</v>
      </c>
      <c r="AC868" s="86">
        <f t="shared" si="48"/>
        <v>0</v>
      </c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34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</row>
    <row r="869" spans="2:53" s="10" customFormat="1" x14ac:dyDescent="0.3">
      <c r="B869" s="16"/>
      <c r="C869" s="23"/>
      <c r="D869" s="23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86">
        <f t="shared" si="46"/>
        <v>0</v>
      </c>
      <c r="AB869" s="86">
        <f t="shared" si="47"/>
        <v>0</v>
      </c>
      <c r="AC869" s="86">
        <f t="shared" si="48"/>
        <v>0</v>
      </c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34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</row>
    <row r="870" spans="2:53" s="10" customFormat="1" x14ac:dyDescent="0.3">
      <c r="B870" s="16"/>
      <c r="C870" s="23"/>
      <c r="D870" s="23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86">
        <f t="shared" si="46"/>
        <v>0</v>
      </c>
      <c r="AB870" s="86">
        <f t="shared" si="47"/>
        <v>0</v>
      </c>
      <c r="AC870" s="86">
        <f t="shared" si="48"/>
        <v>0</v>
      </c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34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</row>
    <row r="871" spans="2:53" s="10" customFormat="1" x14ac:dyDescent="0.3">
      <c r="B871" s="16"/>
      <c r="C871" s="23"/>
      <c r="D871" s="23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86">
        <f t="shared" si="46"/>
        <v>0</v>
      </c>
      <c r="AB871" s="86">
        <f t="shared" si="47"/>
        <v>0</v>
      </c>
      <c r="AC871" s="86">
        <f t="shared" si="48"/>
        <v>0</v>
      </c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34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</row>
    <row r="872" spans="2:53" s="10" customFormat="1" x14ac:dyDescent="0.3">
      <c r="B872" s="16"/>
      <c r="C872" s="23"/>
      <c r="D872" s="23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86">
        <f t="shared" si="46"/>
        <v>0</v>
      </c>
      <c r="AB872" s="86">
        <f t="shared" si="47"/>
        <v>0</v>
      </c>
      <c r="AC872" s="86">
        <f t="shared" si="48"/>
        <v>0</v>
      </c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34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  <c r="AZ872" s="9"/>
      <c r="BA872" s="9"/>
    </row>
    <row r="873" spans="2:53" s="10" customFormat="1" x14ac:dyDescent="0.3">
      <c r="B873" s="16"/>
      <c r="C873" s="23"/>
      <c r="D873" s="23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86">
        <f t="shared" si="46"/>
        <v>0</v>
      </c>
      <c r="AB873" s="86">
        <f t="shared" si="47"/>
        <v>0</v>
      </c>
      <c r="AC873" s="86">
        <f t="shared" si="48"/>
        <v>0</v>
      </c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34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  <c r="AZ873" s="9"/>
      <c r="BA873" s="9"/>
    </row>
    <row r="874" spans="2:53" s="10" customFormat="1" x14ac:dyDescent="0.3">
      <c r="B874" s="16"/>
      <c r="C874" s="23"/>
      <c r="D874" s="23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86">
        <f t="shared" si="46"/>
        <v>0</v>
      </c>
      <c r="AB874" s="86">
        <f t="shared" si="47"/>
        <v>0</v>
      </c>
      <c r="AC874" s="86">
        <f t="shared" si="48"/>
        <v>0</v>
      </c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34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  <c r="AZ874" s="9"/>
      <c r="BA874" s="9"/>
    </row>
    <row r="875" spans="2:53" s="10" customFormat="1" x14ac:dyDescent="0.3">
      <c r="B875" s="16"/>
      <c r="C875" s="23"/>
      <c r="D875" s="23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86">
        <f t="shared" si="46"/>
        <v>0</v>
      </c>
      <c r="AB875" s="86">
        <f t="shared" si="47"/>
        <v>0</v>
      </c>
      <c r="AC875" s="86">
        <f t="shared" si="48"/>
        <v>0</v>
      </c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34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  <c r="AZ875" s="9"/>
      <c r="BA875" s="9"/>
    </row>
    <row r="876" spans="2:53" s="10" customFormat="1" x14ac:dyDescent="0.3">
      <c r="B876" s="16"/>
      <c r="C876" s="23"/>
      <c r="D876" s="23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86">
        <f t="shared" si="46"/>
        <v>0</v>
      </c>
      <c r="AB876" s="86">
        <f t="shared" si="47"/>
        <v>0</v>
      </c>
      <c r="AC876" s="86">
        <f t="shared" si="48"/>
        <v>0</v>
      </c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34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  <c r="AZ876" s="9"/>
      <c r="BA876" s="9"/>
    </row>
    <row r="877" spans="2:53" s="10" customFormat="1" x14ac:dyDescent="0.3">
      <c r="B877" s="16"/>
      <c r="C877" s="23"/>
      <c r="D877" s="23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86">
        <f t="shared" si="46"/>
        <v>0</v>
      </c>
      <c r="AB877" s="86">
        <f t="shared" si="47"/>
        <v>0</v>
      </c>
      <c r="AC877" s="86">
        <f t="shared" si="48"/>
        <v>0</v>
      </c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34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  <c r="AZ877" s="9"/>
      <c r="BA877" s="9"/>
    </row>
    <row r="878" spans="2:53" s="10" customFormat="1" x14ac:dyDescent="0.3">
      <c r="B878" s="16"/>
      <c r="C878" s="23"/>
      <c r="D878" s="23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86">
        <f t="shared" si="46"/>
        <v>0</v>
      </c>
      <c r="AB878" s="86">
        <f t="shared" si="47"/>
        <v>0</v>
      </c>
      <c r="AC878" s="86">
        <f t="shared" si="48"/>
        <v>0</v>
      </c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34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</row>
    <row r="879" spans="2:53" s="10" customFormat="1" x14ac:dyDescent="0.3">
      <c r="B879" s="16"/>
      <c r="C879" s="23"/>
      <c r="D879" s="23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86">
        <f t="shared" si="46"/>
        <v>0</v>
      </c>
      <c r="AB879" s="86">
        <f t="shared" si="47"/>
        <v>0</v>
      </c>
      <c r="AC879" s="86">
        <f t="shared" si="48"/>
        <v>0</v>
      </c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34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</row>
    <row r="880" spans="2:53" s="10" customFormat="1" x14ac:dyDescent="0.3">
      <c r="B880" s="16"/>
      <c r="C880" s="23"/>
      <c r="D880" s="23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86">
        <f t="shared" si="46"/>
        <v>0</v>
      </c>
      <c r="AB880" s="86">
        <f t="shared" si="47"/>
        <v>0</v>
      </c>
      <c r="AC880" s="86">
        <f t="shared" si="48"/>
        <v>0</v>
      </c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34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</row>
    <row r="881" spans="2:53" s="10" customFormat="1" x14ac:dyDescent="0.3">
      <c r="B881" s="16"/>
      <c r="C881" s="23"/>
      <c r="D881" s="23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86">
        <f t="shared" si="46"/>
        <v>0</v>
      </c>
      <c r="AB881" s="86">
        <f t="shared" si="47"/>
        <v>0</v>
      </c>
      <c r="AC881" s="86">
        <f t="shared" si="48"/>
        <v>0</v>
      </c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34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</row>
    <row r="882" spans="2:53" s="10" customFormat="1" x14ac:dyDescent="0.3">
      <c r="B882" s="16"/>
      <c r="C882" s="23"/>
      <c r="D882" s="23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86">
        <f t="shared" si="46"/>
        <v>0</v>
      </c>
      <c r="AB882" s="86">
        <f t="shared" si="47"/>
        <v>0</v>
      </c>
      <c r="AC882" s="86">
        <f t="shared" si="48"/>
        <v>0</v>
      </c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34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</row>
    <row r="883" spans="2:53" s="10" customFormat="1" x14ac:dyDescent="0.3">
      <c r="B883" s="16"/>
      <c r="C883" s="23"/>
      <c r="D883" s="23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86">
        <f t="shared" si="46"/>
        <v>0</v>
      </c>
      <c r="AB883" s="86">
        <f t="shared" si="47"/>
        <v>0</v>
      </c>
      <c r="AC883" s="86">
        <f t="shared" si="48"/>
        <v>0</v>
      </c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34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</row>
    <row r="884" spans="2:53" s="10" customFormat="1" x14ac:dyDescent="0.3">
      <c r="B884" s="16"/>
      <c r="C884" s="23"/>
      <c r="D884" s="23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86">
        <f t="shared" si="46"/>
        <v>0</v>
      </c>
      <c r="AB884" s="86">
        <f t="shared" si="47"/>
        <v>0</v>
      </c>
      <c r="AC884" s="86">
        <f t="shared" si="48"/>
        <v>0</v>
      </c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34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</row>
    <row r="885" spans="2:53" s="10" customFormat="1" x14ac:dyDescent="0.3">
      <c r="B885" s="16"/>
      <c r="C885" s="23"/>
      <c r="D885" s="23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86">
        <f t="shared" si="46"/>
        <v>0</v>
      </c>
      <c r="AB885" s="86">
        <f t="shared" si="47"/>
        <v>0</v>
      </c>
      <c r="AC885" s="86">
        <f t="shared" si="48"/>
        <v>0</v>
      </c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34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</row>
    <row r="886" spans="2:53" s="10" customFormat="1" x14ac:dyDescent="0.3">
      <c r="B886" s="16"/>
      <c r="C886" s="23"/>
      <c r="D886" s="23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86">
        <f t="shared" si="46"/>
        <v>0</v>
      </c>
      <c r="AB886" s="86">
        <f t="shared" si="47"/>
        <v>0</v>
      </c>
      <c r="AC886" s="86">
        <f t="shared" si="48"/>
        <v>0</v>
      </c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34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</row>
    <row r="887" spans="2:53" s="10" customFormat="1" x14ac:dyDescent="0.3">
      <c r="B887" s="16"/>
      <c r="C887" s="23"/>
      <c r="D887" s="23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86">
        <f t="shared" si="46"/>
        <v>0</v>
      </c>
      <c r="AB887" s="86">
        <f t="shared" si="47"/>
        <v>0</v>
      </c>
      <c r="AC887" s="86">
        <f t="shared" si="48"/>
        <v>0</v>
      </c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34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</row>
    <row r="888" spans="2:53" s="10" customFormat="1" x14ac:dyDescent="0.3">
      <c r="B888" s="16"/>
      <c r="C888" s="23"/>
      <c r="D888" s="23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86">
        <f t="shared" si="46"/>
        <v>0</v>
      </c>
      <c r="AB888" s="86">
        <f t="shared" si="47"/>
        <v>0</v>
      </c>
      <c r="AC888" s="86">
        <f t="shared" si="48"/>
        <v>0</v>
      </c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34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</row>
    <row r="889" spans="2:53" s="10" customFormat="1" x14ac:dyDescent="0.3">
      <c r="B889" s="16"/>
      <c r="C889" s="23"/>
      <c r="D889" s="23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86">
        <f t="shared" si="46"/>
        <v>0</v>
      </c>
      <c r="AB889" s="86">
        <f t="shared" si="47"/>
        <v>0</v>
      </c>
      <c r="AC889" s="86">
        <f t="shared" si="48"/>
        <v>0</v>
      </c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34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</row>
    <row r="890" spans="2:53" s="10" customFormat="1" x14ac:dyDescent="0.3">
      <c r="B890" s="16"/>
      <c r="C890" s="23"/>
      <c r="D890" s="23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86">
        <f t="shared" si="46"/>
        <v>0</v>
      </c>
      <c r="AB890" s="86">
        <f t="shared" si="47"/>
        <v>0</v>
      </c>
      <c r="AC890" s="86">
        <f t="shared" si="48"/>
        <v>0</v>
      </c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34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</row>
    <row r="891" spans="2:53" s="10" customFormat="1" x14ac:dyDescent="0.3">
      <c r="B891" s="16"/>
      <c r="C891" s="23"/>
      <c r="D891" s="23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86">
        <f t="shared" si="46"/>
        <v>0</v>
      </c>
      <c r="AB891" s="86">
        <f t="shared" si="47"/>
        <v>0</v>
      </c>
      <c r="AC891" s="86">
        <f t="shared" si="48"/>
        <v>0</v>
      </c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34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</row>
    <row r="892" spans="2:53" s="10" customFormat="1" x14ac:dyDescent="0.3">
      <c r="B892" s="16"/>
      <c r="C892" s="23"/>
      <c r="D892" s="23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86">
        <f t="shared" si="46"/>
        <v>0</v>
      </c>
      <c r="AB892" s="86">
        <f t="shared" si="47"/>
        <v>0</v>
      </c>
      <c r="AC892" s="86">
        <f t="shared" si="48"/>
        <v>0</v>
      </c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34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</row>
    <row r="893" spans="2:53" s="10" customFormat="1" x14ac:dyDescent="0.3">
      <c r="B893" s="16"/>
      <c r="C893" s="23"/>
      <c r="D893" s="23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86">
        <f t="shared" si="46"/>
        <v>0</v>
      </c>
      <c r="AB893" s="86">
        <f t="shared" si="47"/>
        <v>0</v>
      </c>
      <c r="AC893" s="86">
        <f t="shared" si="48"/>
        <v>0</v>
      </c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34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</row>
    <row r="894" spans="2:53" s="10" customFormat="1" x14ac:dyDescent="0.3">
      <c r="B894" s="16"/>
      <c r="C894" s="23"/>
      <c r="D894" s="23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86">
        <f t="shared" si="46"/>
        <v>0</v>
      </c>
      <c r="AB894" s="86">
        <f t="shared" si="47"/>
        <v>0</v>
      </c>
      <c r="AC894" s="86">
        <f t="shared" si="48"/>
        <v>0</v>
      </c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34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</row>
    <row r="895" spans="2:53" s="10" customFormat="1" x14ac:dyDescent="0.3">
      <c r="B895" s="16"/>
      <c r="C895" s="23"/>
      <c r="D895" s="23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86">
        <f t="shared" si="46"/>
        <v>0</v>
      </c>
      <c r="AB895" s="86">
        <f t="shared" si="47"/>
        <v>0</v>
      </c>
      <c r="AC895" s="86">
        <f t="shared" si="48"/>
        <v>0</v>
      </c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34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</row>
    <row r="896" spans="2:53" s="10" customFormat="1" x14ac:dyDescent="0.3">
      <c r="B896" s="16"/>
      <c r="C896" s="23"/>
      <c r="D896" s="23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86">
        <f t="shared" si="46"/>
        <v>0</v>
      </c>
      <c r="AB896" s="86">
        <f t="shared" si="47"/>
        <v>0</v>
      </c>
      <c r="AC896" s="86">
        <f t="shared" si="48"/>
        <v>0</v>
      </c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34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  <c r="AZ896" s="9"/>
      <c r="BA896" s="9"/>
    </row>
    <row r="897" spans="2:53" s="10" customFormat="1" x14ac:dyDescent="0.3">
      <c r="B897" s="16"/>
      <c r="C897" s="23"/>
      <c r="D897" s="23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86">
        <f t="shared" si="46"/>
        <v>0</v>
      </c>
      <c r="AB897" s="86">
        <f t="shared" si="47"/>
        <v>0</v>
      </c>
      <c r="AC897" s="86">
        <f t="shared" si="48"/>
        <v>0</v>
      </c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34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  <c r="AZ897" s="9"/>
      <c r="BA897" s="9"/>
    </row>
    <row r="898" spans="2:53" s="10" customFormat="1" x14ac:dyDescent="0.3">
      <c r="B898" s="16"/>
      <c r="C898" s="23"/>
      <c r="D898" s="23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86">
        <f t="shared" si="46"/>
        <v>0</v>
      </c>
      <c r="AB898" s="86">
        <f t="shared" si="47"/>
        <v>0</v>
      </c>
      <c r="AC898" s="86">
        <f t="shared" si="48"/>
        <v>0</v>
      </c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34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  <c r="AZ898" s="9"/>
      <c r="BA898" s="9"/>
    </row>
    <row r="899" spans="2:53" s="10" customFormat="1" x14ac:dyDescent="0.3">
      <c r="B899" s="16"/>
      <c r="C899" s="23"/>
      <c r="D899" s="23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86">
        <f t="shared" si="46"/>
        <v>0</v>
      </c>
      <c r="AB899" s="86">
        <f t="shared" si="47"/>
        <v>0</v>
      </c>
      <c r="AC899" s="86">
        <f t="shared" si="48"/>
        <v>0</v>
      </c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34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  <c r="AZ899" s="9"/>
      <c r="BA899" s="9"/>
    </row>
    <row r="900" spans="2:53" s="10" customFormat="1" x14ac:dyDescent="0.3">
      <c r="B900" s="16"/>
      <c r="C900" s="23"/>
      <c r="D900" s="23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86">
        <f t="shared" si="46"/>
        <v>0</v>
      </c>
      <c r="AB900" s="86">
        <f t="shared" si="47"/>
        <v>0</v>
      </c>
      <c r="AC900" s="86">
        <f t="shared" si="48"/>
        <v>0</v>
      </c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34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</row>
    <row r="901" spans="2:53" s="10" customFormat="1" x14ac:dyDescent="0.3">
      <c r="B901" s="16"/>
      <c r="C901" s="23"/>
      <c r="D901" s="23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86">
        <f t="shared" si="46"/>
        <v>0</v>
      </c>
      <c r="AB901" s="86">
        <f t="shared" si="47"/>
        <v>0</v>
      </c>
      <c r="AC901" s="86">
        <f t="shared" si="48"/>
        <v>0</v>
      </c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34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  <c r="AZ901" s="9"/>
      <c r="BA901" s="9"/>
    </row>
    <row r="902" spans="2:53" s="10" customFormat="1" x14ac:dyDescent="0.3">
      <c r="B902" s="16"/>
      <c r="C902" s="23"/>
      <c r="D902" s="23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86">
        <f t="shared" si="46"/>
        <v>0</v>
      </c>
      <c r="AB902" s="86">
        <f t="shared" si="47"/>
        <v>0</v>
      </c>
      <c r="AC902" s="86">
        <f t="shared" si="48"/>
        <v>0</v>
      </c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34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</row>
    <row r="903" spans="2:53" s="10" customFormat="1" x14ac:dyDescent="0.3">
      <c r="B903" s="16"/>
      <c r="C903" s="23"/>
      <c r="D903" s="23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86">
        <f t="shared" si="46"/>
        <v>0</v>
      </c>
      <c r="AB903" s="86">
        <f t="shared" si="47"/>
        <v>0</v>
      </c>
      <c r="AC903" s="86">
        <f t="shared" si="48"/>
        <v>0</v>
      </c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34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  <c r="AZ903" s="9"/>
      <c r="BA903" s="9"/>
    </row>
    <row r="904" spans="2:53" s="10" customFormat="1" x14ac:dyDescent="0.3">
      <c r="B904" s="16"/>
      <c r="C904" s="23"/>
      <c r="D904" s="23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86">
        <f t="shared" si="46"/>
        <v>0</v>
      </c>
      <c r="AB904" s="86">
        <f t="shared" si="47"/>
        <v>0</v>
      </c>
      <c r="AC904" s="86">
        <f t="shared" si="48"/>
        <v>0</v>
      </c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34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  <c r="AZ904" s="9"/>
      <c r="BA904" s="9"/>
    </row>
    <row r="905" spans="2:53" s="10" customFormat="1" x14ac:dyDescent="0.3">
      <c r="B905" s="16"/>
      <c r="C905" s="23"/>
      <c r="D905" s="23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86">
        <f t="shared" si="46"/>
        <v>0</v>
      </c>
      <c r="AB905" s="86">
        <f t="shared" si="47"/>
        <v>0</v>
      </c>
      <c r="AC905" s="86">
        <f t="shared" si="48"/>
        <v>0</v>
      </c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34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</row>
    <row r="906" spans="2:53" s="10" customFormat="1" x14ac:dyDescent="0.3">
      <c r="B906" s="16"/>
      <c r="C906" s="23"/>
      <c r="D906" s="23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86">
        <f t="shared" si="46"/>
        <v>0</v>
      </c>
      <c r="AB906" s="86">
        <f t="shared" si="47"/>
        <v>0</v>
      </c>
      <c r="AC906" s="86">
        <f t="shared" si="48"/>
        <v>0</v>
      </c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34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</row>
    <row r="907" spans="2:53" s="10" customFormat="1" x14ac:dyDescent="0.3">
      <c r="B907" s="16"/>
      <c r="C907" s="23"/>
      <c r="D907" s="23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86">
        <f t="shared" si="46"/>
        <v>0</v>
      </c>
      <c r="AB907" s="86">
        <f t="shared" si="47"/>
        <v>0</v>
      </c>
      <c r="AC907" s="86">
        <f t="shared" si="48"/>
        <v>0</v>
      </c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34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</row>
    <row r="908" spans="2:53" s="10" customFormat="1" x14ac:dyDescent="0.3">
      <c r="B908" s="16"/>
      <c r="C908" s="23"/>
      <c r="D908" s="23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86">
        <f t="shared" si="46"/>
        <v>0</v>
      </c>
      <c r="AB908" s="86">
        <f t="shared" si="47"/>
        <v>0</v>
      </c>
      <c r="AC908" s="86">
        <f t="shared" si="48"/>
        <v>0</v>
      </c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34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</row>
    <row r="909" spans="2:53" s="10" customFormat="1" x14ac:dyDescent="0.3">
      <c r="B909" s="16"/>
      <c r="C909" s="23"/>
      <c r="D909" s="23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86">
        <f t="shared" si="46"/>
        <v>0</v>
      </c>
      <c r="AB909" s="86">
        <f t="shared" si="47"/>
        <v>0</v>
      </c>
      <c r="AC909" s="86">
        <f t="shared" si="48"/>
        <v>0</v>
      </c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34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</row>
    <row r="910" spans="2:53" s="10" customFormat="1" x14ac:dyDescent="0.3">
      <c r="B910" s="16"/>
      <c r="C910" s="23"/>
      <c r="D910" s="23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86">
        <f t="shared" ref="AA910:AA973" si="49">B910*D910</f>
        <v>0</v>
      </c>
      <c r="AB910" s="86">
        <f t="shared" ref="AB910:AB973" si="50">MIN(AA910,B910*ROUND($AB$13,0))</f>
        <v>0</v>
      </c>
      <c r="AC910" s="86">
        <f t="shared" ref="AC910:AC973" si="51">MIN(AA910,B910*ROUND($AC$13,0))</f>
        <v>0</v>
      </c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34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</row>
    <row r="911" spans="2:53" s="10" customFormat="1" x14ac:dyDescent="0.3">
      <c r="B911" s="16"/>
      <c r="C911" s="23"/>
      <c r="D911" s="23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86">
        <f t="shared" si="49"/>
        <v>0</v>
      </c>
      <c r="AB911" s="86">
        <f t="shared" si="50"/>
        <v>0</v>
      </c>
      <c r="AC911" s="86">
        <f t="shared" si="51"/>
        <v>0</v>
      </c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34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</row>
    <row r="912" spans="2:53" s="10" customFormat="1" x14ac:dyDescent="0.3">
      <c r="B912" s="16"/>
      <c r="C912" s="23"/>
      <c r="D912" s="23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86">
        <f t="shared" si="49"/>
        <v>0</v>
      </c>
      <c r="AB912" s="86">
        <f t="shared" si="50"/>
        <v>0</v>
      </c>
      <c r="AC912" s="86">
        <f t="shared" si="51"/>
        <v>0</v>
      </c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34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</row>
    <row r="913" spans="2:53" s="10" customFormat="1" x14ac:dyDescent="0.3">
      <c r="B913" s="16"/>
      <c r="C913" s="23"/>
      <c r="D913" s="23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86">
        <f t="shared" si="49"/>
        <v>0</v>
      </c>
      <c r="AB913" s="86">
        <f t="shared" si="50"/>
        <v>0</v>
      </c>
      <c r="AC913" s="86">
        <f t="shared" si="51"/>
        <v>0</v>
      </c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34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</row>
    <row r="914" spans="2:53" s="10" customFormat="1" x14ac:dyDescent="0.3">
      <c r="B914" s="16"/>
      <c r="C914" s="23"/>
      <c r="D914" s="23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86">
        <f t="shared" si="49"/>
        <v>0</v>
      </c>
      <c r="AB914" s="86">
        <f t="shared" si="50"/>
        <v>0</v>
      </c>
      <c r="AC914" s="86">
        <f t="shared" si="51"/>
        <v>0</v>
      </c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34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</row>
    <row r="915" spans="2:53" s="10" customFormat="1" x14ac:dyDescent="0.3">
      <c r="B915" s="16"/>
      <c r="C915" s="23"/>
      <c r="D915" s="23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86">
        <f t="shared" si="49"/>
        <v>0</v>
      </c>
      <c r="AB915" s="86">
        <f t="shared" si="50"/>
        <v>0</v>
      </c>
      <c r="AC915" s="86">
        <f t="shared" si="51"/>
        <v>0</v>
      </c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34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</row>
    <row r="916" spans="2:53" s="10" customFormat="1" x14ac:dyDescent="0.3">
      <c r="B916" s="16"/>
      <c r="C916" s="23"/>
      <c r="D916" s="23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86">
        <f t="shared" si="49"/>
        <v>0</v>
      </c>
      <c r="AB916" s="86">
        <f t="shared" si="50"/>
        <v>0</v>
      </c>
      <c r="AC916" s="86">
        <f t="shared" si="51"/>
        <v>0</v>
      </c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34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</row>
    <row r="917" spans="2:53" s="10" customFormat="1" x14ac:dyDescent="0.3">
      <c r="B917" s="16"/>
      <c r="C917" s="23"/>
      <c r="D917" s="23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86">
        <f t="shared" si="49"/>
        <v>0</v>
      </c>
      <c r="AB917" s="86">
        <f t="shared" si="50"/>
        <v>0</v>
      </c>
      <c r="AC917" s="86">
        <f t="shared" si="51"/>
        <v>0</v>
      </c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34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</row>
    <row r="918" spans="2:53" s="10" customFormat="1" x14ac:dyDescent="0.3">
      <c r="B918" s="16"/>
      <c r="C918" s="23"/>
      <c r="D918" s="23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86">
        <f t="shared" si="49"/>
        <v>0</v>
      </c>
      <c r="AB918" s="86">
        <f t="shared" si="50"/>
        <v>0</v>
      </c>
      <c r="AC918" s="86">
        <f t="shared" si="51"/>
        <v>0</v>
      </c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34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</row>
    <row r="919" spans="2:53" s="10" customFormat="1" x14ac:dyDescent="0.3">
      <c r="B919" s="16"/>
      <c r="C919" s="23"/>
      <c r="D919" s="23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86">
        <f t="shared" si="49"/>
        <v>0</v>
      </c>
      <c r="AB919" s="86">
        <f t="shared" si="50"/>
        <v>0</v>
      </c>
      <c r="AC919" s="86">
        <f t="shared" si="51"/>
        <v>0</v>
      </c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34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</row>
    <row r="920" spans="2:53" s="10" customFormat="1" x14ac:dyDescent="0.3">
      <c r="B920" s="16"/>
      <c r="C920" s="23"/>
      <c r="D920" s="23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86">
        <f t="shared" si="49"/>
        <v>0</v>
      </c>
      <c r="AB920" s="86">
        <f t="shared" si="50"/>
        <v>0</v>
      </c>
      <c r="AC920" s="86">
        <f t="shared" si="51"/>
        <v>0</v>
      </c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34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</row>
    <row r="921" spans="2:53" s="10" customFormat="1" x14ac:dyDescent="0.3">
      <c r="B921" s="16"/>
      <c r="C921" s="23"/>
      <c r="D921" s="23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86">
        <f t="shared" si="49"/>
        <v>0</v>
      </c>
      <c r="AB921" s="86">
        <f t="shared" si="50"/>
        <v>0</v>
      </c>
      <c r="AC921" s="86">
        <f t="shared" si="51"/>
        <v>0</v>
      </c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34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</row>
    <row r="922" spans="2:53" s="10" customFormat="1" x14ac:dyDescent="0.3">
      <c r="B922" s="16"/>
      <c r="C922" s="23"/>
      <c r="D922" s="23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86">
        <f t="shared" si="49"/>
        <v>0</v>
      </c>
      <c r="AB922" s="86">
        <f t="shared" si="50"/>
        <v>0</v>
      </c>
      <c r="AC922" s="86">
        <f t="shared" si="51"/>
        <v>0</v>
      </c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34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</row>
    <row r="923" spans="2:53" s="10" customFormat="1" x14ac:dyDescent="0.3">
      <c r="B923" s="16"/>
      <c r="C923" s="23"/>
      <c r="D923" s="23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86">
        <f t="shared" si="49"/>
        <v>0</v>
      </c>
      <c r="AB923" s="86">
        <f t="shared" si="50"/>
        <v>0</v>
      </c>
      <c r="AC923" s="86">
        <f t="shared" si="51"/>
        <v>0</v>
      </c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34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</row>
    <row r="924" spans="2:53" s="10" customFormat="1" x14ac:dyDescent="0.3">
      <c r="B924" s="16"/>
      <c r="C924" s="23"/>
      <c r="D924" s="23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86">
        <f t="shared" si="49"/>
        <v>0</v>
      </c>
      <c r="AB924" s="86">
        <f t="shared" si="50"/>
        <v>0</v>
      </c>
      <c r="AC924" s="86">
        <f t="shared" si="51"/>
        <v>0</v>
      </c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34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</row>
    <row r="925" spans="2:53" s="10" customFormat="1" x14ac:dyDescent="0.3">
      <c r="B925" s="16"/>
      <c r="C925" s="23"/>
      <c r="D925" s="23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86">
        <f t="shared" si="49"/>
        <v>0</v>
      </c>
      <c r="AB925" s="86">
        <f t="shared" si="50"/>
        <v>0</v>
      </c>
      <c r="AC925" s="86">
        <f t="shared" si="51"/>
        <v>0</v>
      </c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34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</row>
    <row r="926" spans="2:53" s="10" customFormat="1" x14ac:dyDescent="0.3">
      <c r="B926" s="16"/>
      <c r="C926" s="23"/>
      <c r="D926" s="23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86">
        <f t="shared" si="49"/>
        <v>0</v>
      </c>
      <c r="AB926" s="86">
        <f t="shared" si="50"/>
        <v>0</v>
      </c>
      <c r="AC926" s="86">
        <f t="shared" si="51"/>
        <v>0</v>
      </c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34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</row>
    <row r="927" spans="2:53" s="10" customFormat="1" x14ac:dyDescent="0.3">
      <c r="B927" s="16"/>
      <c r="C927" s="23"/>
      <c r="D927" s="23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86">
        <f t="shared" si="49"/>
        <v>0</v>
      </c>
      <c r="AB927" s="86">
        <f t="shared" si="50"/>
        <v>0</v>
      </c>
      <c r="AC927" s="86">
        <f t="shared" si="51"/>
        <v>0</v>
      </c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34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</row>
    <row r="928" spans="2:53" s="10" customFormat="1" x14ac:dyDescent="0.3">
      <c r="B928" s="16"/>
      <c r="C928" s="23"/>
      <c r="D928" s="23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86">
        <f t="shared" si="49"/>
        <v>0</v>
      </c>
      <c r="AB928" s="86">
        <f t="shared" si="50"/>
        <v>0</v>
      </c>
      <c r="AC928" s="86">
        <f t="shared" si="51"/>
        <v>0</v>
      </c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34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</row>
    <row r="929" spans="2:53" s="10" customFormat="1" x14ac:dyDescent="0.3">
      <c r="B929" s="16"/>
      <c r="C929" s="23"/>
      <c r="D929" s="23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86">
        <f t="shared" si="49"/>
        <v>0</v>
      </c>
      <c r="AB929" s="86">
        <f t="shared" si="50"/>
        <v>0</v>
      </c>
      <c r="AC929" s="86">
        <f t="shared" si="51"/>
        <v>0</v>
      </c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34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</row>
    <row r="930" spans="2:53" s="10" customFormat="1" x14ac:dyDescent="0.3">
      <c r="B930" s="16"/>
      <c r="C930" s="23"/>
      <c r="D930" s="23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86">
        <f t="shared" si="49"/>
        <v>0</v>
      </c>
      <c r="AB930" s="86">
        <f t="shared" si="50"/>
        <v>0</v>
      </c>
      <c r="AC930" s="86">
        <f t="shared" si="51"/>
        <v>0</v>
      </c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34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</row>
    <row r="931" spans="2:53" s="10" customFormat="1" x14ac:dyDescent="0.3">
      <c r="B931" s="16"/>
      <c r="C931" s="23"/>
      <c r="D931" s="23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86">
        <f t="shared" si="49"/>
        <v>0</v>
      </c>
      <c r="AB931" s="86">
        <f t="shared" si="50"/>
        <v>0</v>
      </c>
      <c r="AC931" s="86">
        <f t="shared" si="51"/>
        <v>0</v>
      </c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34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</row>
    <row r="932" spans="2:53" s="10" customFormat="1" x14ac:dyDescent="0.3">
      <c r="B932" s="16"/>
      <c r="C932" s="23"/>
      <c r="D932" s="23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86">
        <f t="shared" si="49"/>
        <v>0</v>
      </c>
      <c r="AB932" s="86">
        <f t="shared" si="50"/>
        <v>0</v>
      </c>
      <c r="AC932" s="86">
        <f t="shared" si="51"/>
        <v>0</v>
      </c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34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</row>
    <row r="933" spans="2:53" s="10" customFormat="1" x14ac:dyDescent="0.3">
      <c r="B933" s="16"/>
      <c r="C933" s="23"/>
      <c r="D933" s="23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86">
        <f t="shared" si="49"/>
        <v>0</v>
      </c>
      <c r="AB933" s="86">
        <f t="shared" si="50"/>
        <v>0</v>
      </c>
      <c r="AC933" s="86">
        <f t="shared" si="51"/>
        <v>0</v>
      </c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34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</row>
    <row r="934" spans="2:53" s="10" customFormat="1" x14ac:dyDescent="0.3">
      <c r="B934" s="16"/>
      <c r="C934" s="23"/>
      <c r="D934" s="23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86">
        <f t="shared" si="49"/>
        <v>0</v>
      </c>
      <c r="AB934" s="86">
        <f t="shared" si="50"/>
        <v>0</v>
      </c>
      <c r="AC934" s="86">
        <f t="shared" si="51"/>
        <v>0</v>
      </c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34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</row>
    <row r="935" spans="2:53" s="10" customFormat="1" x14ac:dyDescent="0.3">
      <c r="B935" s="16"/>
      <c r="C935" s="23"/>
      <c r="D935" s="23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86">
        <f t="shared" si="49"/>
        <v>0</v>
      </c>
      <c r="AB935" s="86">
        <f t="shared" si="50"/>
        <v>0</v>
      </c>
      <c r="AC935" s="86">
        <f t="shared" si="51"/>
        <v>0</v>
      </c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34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  <c r="AZ935" s="9"/>
      <c r="BA935" s="9"/>
    </row>
    <row r="936" spans="2:53" s="10" customFormat="1" x14ac:dyDescent="0.3">
      <c r="B936" s="16"/>
      <c r="C936" s="23"/>
      <c r="D936" s="23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86">
        <f t="shared" si="49"/>
        <v>0</v>
      </c>
      <c r="AB936" s="86">
        <f t="shared" si="50"/>
        <v>0</v>
      </c>
      <c r="AC936" s="86">
        <f t="shared" si="51"/>
        <v>0</v>
      </c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34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  <c r="AZ936" s="9"/>
      <c r="BA936" s="9"/>
    </row>
    <row r="937" spans="2:53" s="10" customFormat="1" x14ac:dyDescent="0.3">
      <c r="B937" s="16"/>
      <c r="C937" s="23"/>
      <c r="D937" s="23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86">
        <f t="shared" si="49"/>
        <v>0</v>
      </c>
      <c r="AB937" s="86">
        <f t="shared" si="50"/>
        <v>0</v>
      </c>
      <c r="AC937" s="86">
        <f t="shared" si="51"/>
        <v>0</v>
      </c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34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  <c r="AZ937" s="9"/>
      <c r="BA937" s="9"/>
    </row>
    <row r="938" spans="2:53" s="10" customFormat="1" x14ac:dyDescent="0.3">
      <c r="B938" s="16"/>
      <c r="C938" s="23"/>
      <c r="D938" s="23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86">
        <f t="shared" si="49"/>
        <v>0</v>
      </c>
      <c r="AB938" s="86">
        <f t="shared" si="50"/>
        <v>0</v>
      </c>
      <c r="AC938" s="86">
        <f t="shared" si="51"/>
        <v>0</v>
      </c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34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  <c r="AZ938" s="9"/>
      <c r="BA938" s="9"/>
    </row>
    <row r="939" spans="2:53" s="10" customFormat="1" x14ac:dyDescent="0.3">
      <c r="B939" s="16"/>
      <c r="C939" s="23"/>
      <c r="D939" s="23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86">
        <f t="shared" si="49"/>
        <v>0</v>
      </c>
      <c r="AB939" s="86">
        <f t="shared" si="50"/>
        <v>0</v>
      </c>
      <c r="AC939" s="86">
        <f t="shared" si="51"/>
        <v>0</v>
      </c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34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  <c r="AZ939" s="9"/>
      <c r="BA939" s="9"/>
    </row>
    <row r="940" spans="2:53" s="10" customFormat="1" x14ac:dyDescent="0.3">
      <c r="B940" s="16"/>
      <c r="C940" s="23"/>
      <c r="D940" s="23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86">
        <f t="shared" si="49"/>
        <v>0</v>
      </c>
      <c r="AB940" s="86">
        <f t="shared" si="50"/>
        <v>0</v>
      </c>
      <c r="AC940" s="86">
        <f t="shared" si="51"/>
        <v>0</v>
      </c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34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  <c r="AZ940" s="9"/>
      <c r="BA940" s="9"/>
    </row>
    <row r="941" spans="2:53" s="10" customFormat="1" x14ac:dyDescent="0.3">
      <c r="B941" s="16"/>
      <c r="C941" s="23"/>
      <c r="D941" s="23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86">
        <f t="shared" si="49"/>
        <v>0</v>
      </c>
      <c r="AB941" s="86">
        <f t="shared" si="50"/>
        <v>0</v>
      </c>
      <c r="AC941" s="86">
        <f t="shared" si="51"/>
        <v>0</v>
      </c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34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  <c r="AZ941" s="9"/>
      <c r="BA941" s="9"/>
    </row>
    <row r="942" spans="2:53" s="10" customFormat="1" x14ac:dyDescent="0.3">
      <c r="B942" s="16"/>
      <c r="C942" s="23"/>
      <c r="D942" s="23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86">
        <f t="shared" si="49"/>
        <v>0</v>
      </c>
      <c r="AB942" s="86">
        <f t="shared" si="50"/>
        <v>0</v>
      </c>
      <c r="AC942" s="86">
        <f t="shared" si="51"/>
        <v>0</v>
      </c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34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  <c r="AZ942" s="9"/>
      <c r="BA942" s="9"/>
    </row>
    <row r="943" spans="2:53" s="10" customFormat="1" x14ac:dyDescent="0.3">
      <c r="B943" s="16"/>
      <c r="C943" s="23"/>
      <c r="D943" s="23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86">
        <f t="shared" si="49"/>
        <v>0</v>
      </c>
      <c r="AB943" s="86">
        <f t="shared" si="50"/>
        <v>0</v>
      </c>
      <c r="AC943" s="86">
        <f t="shared" si="51"/>
        <v>0</v>
      </c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34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  <c r="AZ943" s="9"/>
      <c r="BA943" s="9"/>
    </row>
    <row r="944" spans="2:53" s="10" customFormat="1" x14ac:dyDescent="0.3">
      <c r="B944" s="16"/>
      <c r="C944" s="23"/>
      <c r="D944" s="23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86">
        <f t="shared" si="49"/>
        <v>0</v>
      </c>
      <c r="AB944" s="86">
        <f t="shared" si="50"/>
        <v>0</v>
      </c>
      <c r="AC944" s="86">
        <f t="shared" si="51"/>
        <v>0</v>
      </c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34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  <c r="AZ944" s="9"/>
      <c r="BA944" s="9"/>
    </row>
    <row r="945" spans="2:53" s="10" customFormat="1" x14ac:dyDescent="0.3">
      <c r="B945" s="16"/>
      <c r="C945" s="23"/>
      <c r="D945" s="23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86">
        <f t="shared" si="49"/>
        <v>0</v>
      </c>
      <c r="AB945" s="86">
        <f t="shared" si="50"/>
        <v>0</v>
      </c>
      <c r="AC945" s="86">
        <f t="shared" si="51"/>
        <v>0</v>
      </c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34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  <c r="AZ945" s="9"/>
      <c r="BA945" s="9"/>
    </row>
    <row r="946" spans="2:53" s="10" customFormat="1" x14ac:dyDescent="0.3">
      <c r="B946" s="16"/>
      <c r="C946" s="23"/>
      <c r="D946" s="23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86">
        <f t="shared" si="49"/>
        <v>0</v>
      </c>
      <c r="AB946" s="86">
        <f t="shared" si="50"/>
        <v>0</v>
      </c>
      <c r="AC946" s="86">
        <f t="shared" si="51"/>
        <v>0</v>
      </c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34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  <c r="AZ946" s="9"/>
      <c r="BA946" s="9"/>
    </row>
    <row r="947" spans="2:53" s="10" customFormat="1" x14ac:dyDescent="0.3">
      <c r="B947" s="16"/>
      <c r="C947" s="23"/>
      <c r="D947" s="23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86">
        <f t="shared" si="49"/>
        <v>0</v>
      </c>
      <c r="AB947" s="86">
        <f t="shared" si="50"/>
        <v>0</v>
      </c>
      <c r="AC947" s="86">
        <f t="shared" si="51"/>
        <v>0</v>
      </c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34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  <c r="AZ947" s="9"/>
      <c r="BA947" s="9"/>
    </row>
    <row r="948" spans="2:53" s="10" customFormat="1" x14ac:dyDescent="0.3">
      <c r="B948" s="16"/>
      <c r="C948" s="23"/>
      <c r="D948" s="23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86">
        <f t="shared" si="49"/>
        <v>0</v>
      </c>
      <c r="AB948" s="86">
        <f t="shared" si="50"/>
        <v>0</v>
      </c>
      <c r="AC948" s="86">
        <f t="shared" si="51"/>
        <v>0</v>
      </c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34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  <c r="AZ948" s="9"/>
      <c r="BA948" s="9"/>
    </row>
    <row r="949" spans="2:53" s="10" customFormat="1" x14ac:dyDescent="0.3">
      <c r="B949" s="16"/>
      <c r="C949" s="23"/>
      <c r="D949" s="23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86">
        <f t="shared" si="49"/>
        <v>0</v>
      </c>
      <c r="AB949" s="86">
        <f t="shared" si="50"/>
        <v>0</v>
      </c>
      <c r="AC949" s="86">
        <f t="shared" si="51"/>
        <v>0</v>
      </c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34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  <c r="AZ949" s="9"/>
      <c r="BA949" s="9"/>
    </row>
    <row r="950" spans="2:53" s="10" customFormat="1" x14ac:dyDescent="0.3">
      <c r="B950" s="16"/>
      <c r="C950" s="23"/>
      <c r="D950" s="23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86">
        <f t="shared" si="49"/>
        <v>0</v>
      </c>
      <c r="AB950" s="86">
        <f t="shared" si="50"/>
        <v>0</v>
      </c>
      <c r="AC950" s="86">
        <f t="shared" si="51"/>
        <v>0</v>
      </c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34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  <c r="AZ950" s="9"/>
      <c r="BA950" s="9"/>
    </row>
    <row r="951" spans="2:53" s="10" customFormat="1" x14ac:dyDescent="0.3">
      <c r="B951" s="16"/>
      <c r="C951" s="23"/>
      <c r="D951" s="23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86">
        <f t="shared" si="49"/>
        <v>0</v>
      </c>
      <c r="AB951" s="86">
        <f t="shared" si="50"/>
        <v>0</v>
      </c>
      <c r="AC951" s="86">
        <f t="shared" si="51"/>
        <v>0</v>
      </c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34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</row>
    <row r="952" spans="2:53" s="10" customFormat="1" x14ac:dyDescent="0.3">
      <c r="B952" s="16"/>
      <c r="C952" s="23"/>
      <c r="D952" s="23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86">
        <f t="shared" si="49"/>
        <v>0</v>
      </c>
      <c r="AB952" s="86">
        <f t="shared" si="50"/>
        <v>0</v>
      </c>
      <c r="AC952" s="86">
        <f t="shared" si="51"/>
        <v>0</v>
      </c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34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</row>
    <row r="953" spans="2:53" s="10" customFormat="1" x14ac:dyDescent="0.3">
      <c r="B953" s="16"/>
      <c r="C953" s="23"/>
      <c r="D953" s="23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86">
        <f t="shared" si="49"/>
        <v>0</v>
      </c>
      <c r="AB953" s="86">
        <f t="shared" si="50"/>
        <v>0</v>
      </c>
      <c r="AC953" s="86">
        <f t="shared" si="51"/>
        <v>0</v>
      </c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34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  <c r="AZ953" s="9"/>
      <c r="BA953" s="9"/>
    </row>
    <row r="954" spans="2:53" s="10" customFormat="1" x14ac:dyDescent="0.3">
      <c r="B954" s="16"/>
      <c r="C954" s="23"/>
      <c r="D954" s="23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86">
        <f t="shared" si="49"/>
        <v>0</v>
      </c>
      <c r="AB954" s="86">
        <f t="shared" si="50"/>
        <v>0</v>
      </c>
      <c r="AC954" s="86">
        <f t="shared" si="51"/>
        <v>0</v>
      </c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34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  <c r="AZ954" s="9"/>
      <c r="BA954" s="9"/>
    </row>
    <row r="955" spans="2:53" s="10" customFormat="1" x14ac:dyDescent="0.3">
      <c r="B955" s="16"/>
      <c r="C955" s="23"/>
      <c r="D955" s="23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86">
        <f t="shared" si="49"/>
        <v>0</v>
      </c>
      <c r="AB955" s="86">
        <f t="shared" si="50"/>
        <v>0</v>
      </c>
      <c r="AC955" s="86">
        <f t="shared" si="51"/>
        <v>0</v>
      </c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34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  <c r="AZ955" s="9"/>
      <c r="BA955" s="9"/>
    </row>
    <row r="956" spans="2:53" s="10" customFormat="1" x14ac:dyDescent="0.3">
      <c r="B956" s="16"/>
      <c r="C956" s="23"/>
      <c r="D956" s="23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86">
        <f t="shared" si="49"/>
        <v>0</v>
      </c>
      <c r="AB956" s="86">
        <f t="shared" si="50"/>
        <v>0</v>
      </c>
      <c r="AC956" s="86">
        <f t="shared" si="51"/>
        <v>0</v>
      </c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34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  <c r="AZ956" s="9"/>
      <c r="BA956" s="9"/>
    </row>
    <row r="957" spans="2:53" s="10" customFormat="1" x14ac:dyDescent="0.3">
      <c r="B957" s="16"/>
      <c r="C957" s="23"/>
      <c r="D957" s="23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86">
        <f t="shared" si="49"/>
        <v>0</v>
      </c>
      <c r="AB957" s="86">
        <f t="shared" si="50"/>
        <v>0</v>
      </c>
      <c r="AC957" s="86">
        <f t="shared" si="51"/>
        <v>0</v>
      </c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34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</row>
    <row r="958" spans="2:53" s="10" customFormat="1" x14ac:dyDescent="0.3">
      <c r="B958" s="16"/>
      <c r="C958" s="23"/>
      <c r="D958" s="23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86">
        <f t="shared" si="49"/>
        <v>0</v>
      </c>
      <c r="AB958" s="86">
        <f t="shared" si="50"/>
        <v>0</v>
      </c>
      <c r="AC958" s="86">
        <f t="shared" si="51"/>
        <v>0</v>
      </c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34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</row>
    <row r="959" spans="2:53" s="10" customFormat="1" x14ac:dyDescent="0.3">
      <c r="B959" s="16"/>
      <c r="C959" s="23"/>
      <c r="D959" s="23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86">
        <f t="shared" si="49"/>
        <v>0</v>
      </c>
      <c r="AB959" s="86">
        <f t="shared" si="50"/>
        <v>0</v>
      </c>
      <c r="AC959" s="86">
        <f t="shared" si="51"/>
        <v>0</v>
      </c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34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  <c r="AZ959" s="9"/>
      <c r="BA959" s="9"/>
    </row>
    <row r="960" spans="2:53" s="10" customFormat="1" x14ac:dyDescent="0.3">
      <c r="B960" s="16"/>
      <c r="C960" s="23"/>
      <c r="D960" s="23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86">
        <f t="shared" si="49"/>
        <v>0</v>
      </c>
      <c r="AB960" s="86">
        <f t="shared" si="50"/>
        <v>0</v>
      </c>
      <c r="AC960" s="86">
        <f t="shared" si="51"/>
        <v>0</v>
      </c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34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  <c r="AZ960" s="9"/>
      <c r="BA960" s="9"/>
    </row>
    <row r="961" spans="2:53" s="10" customFormat="1" x14ac:dyDescent="0.3">
      <c r="B961" s="16"/>
      <c r="C961" s="23"/>
      <c r="D961" s="23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86">
        <f t="shared" si="49"/>
        <v>0</v>
      </c>
      <c r="AB961" s="86">
        <f t="shared" si="50"/>
        <v>0</v>
      </c>
      <c r="AC961" s="86">
        <f t="shared" si="51"/>
        <v>0</v>
      </c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34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  <c r="AZ961" s="9"/>
      <c r="BA961" s="9"/>
    </row>
    <row r="962" spans="2:53" s="10" customFormat="1" x14ac:dyDescent="0.3">
      <c r="B962" s="16"/>
      <c r="C962" s="23"/>
      <c r="D962" s="23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86">
        <f t="shared" si="49"/>
        <v>0</v>
      </c>
      <c r="AB962" s="86">
        <f t="shared" si="50"/>
        <v>0</v>
      </c>
      <c r="AC962" s="86">
        <f t="shared" si="51"/>
        <v>0</v>
      </c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34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  <c r="AZ962" s="9"/>
      <c r="BA962" s="9"/>
    </row>
    <row r="963" spans="2:53" s="10" customFormat="1" x14ac:dyDescent="0.3">
      <c r="B963" s="16"/>
      <c r="C963" s="23"/>
      <c r="D963" s="23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86">
        <f t="shared" si="49"/>
        <v>0</v>
      </c>
      <c r="AB963" s="86">
        <f t="shared" si="50"/>
        <v>0</v>
      </c>
      <c r="AC963" s="86">
        <f t="shared" si="51"/>
        <v>0</v>
      </c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34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  <c r="AZ963" s="9"/>
      <c r="BA963" s="9"/>
    </row>
    <row r="964" spans="2:53" s="10" customFormat="1" x14ac:dyDescent="0.3">
      <c r="B964" s="16"/>
      <c r="C964" s="23"/>
      <c r="D964" s="23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86">
        <f t="shared" si="49"/>
        <v>0</v>
      </c>
      <c r="AB964" s="86">
        <f t="shared" si="50"/>
        <v>0</v>
      </c>
      <c r="AC964" s="86">
        <f t="shared" si="51"/>
        <v>0</v>
      </c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34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  <c r="AZ964" s="9"/>
      <c r="BA964" s="9"/>
    </row>
    <row r="965" spans="2:53" s="10" customFormat="1" x14ac:dyDescent="0.3">
      <c r="B965" s="16"/>
      <c r="C965" s="23"/>
      <c r="D965" s="23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86">
        <f t="shared" si="49"/>
        <v>0</v>
      </c>
      <c r="AB965" s="86">
        <f t="shared" si="50"/>
        <v>0</v>
      </c>
      <c r="AC965" s="86">
        <f t="shared" si="51"/>
        <v>0</v>
      </c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34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  <c r="AZ965" s="9"/>
      <c r="BA965" s="9"/>
    </row>
    <row r="966" spans="2:53" s="10" customFormat="1" x14ac:dyDescent="0.3">
      <c r="B966" s="16"/>
      <c r="C966" s="23"/>
      <c r="D966" s="23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86">
        <f t="shared" si="49"/>
        <v>0</v>
      </c>
      <c r="AB966" s="86">
        <f t="shared" si="50"/>
        <v>0</v>
      </c>
      <c r="AC966" s="86">
        <f t="shared" si="51"/>
        <v>0</v>
      </c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34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  <c r="AZ966" s="9"/>
      <c r="BA966" s="9"/>
    </row>
    <row r="967" spans="2:53" s="10" customFormat="1" x14ac:dyDescent="0.3">
      <c r="B967" s="16"/>
      <c r="C967" s="23"/>
      <c r="D967" s="23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86">
        <f t="shared" si="49"/>
        <v>0</v>
      </c>
      <c r="AB967" s="86">
        <f t="shared" si="50"/>
        <v>0</v>
      </c>
      <c r="AC967" s="86">
        <f t="shared" si="51"/>
        <v>0</v>
      </c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34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</row>
    <row r="968" spans="2:53" s="10" customFormat="1" x14ac:dyDescent="0.3">
      <c r="B968" s="16"/>
      <c r="C968" s="23"/>
      <c r="D968" s="23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86">
        <f t="shared" si="49"/>
        <v>0</v>
      </c>
      <c r="AB968" s="86">
        <f t="shared" si="50"/>
        <v>0</v>
      </c>
      <c r="AC968" s="86">
        <f t="shared" si="51"/>
        <v>0</v>
      </c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34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</row>
    <row r="969" spans="2:53" s="10" customFormat="1" x14ac:dyDescent="0.3">
      <c r="B969" s="16"/>
      <c r="C969" s="23"/>
      <c r="D969" s="23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86">
        <f t="shared" si="49"/>
        <v>0</v>
      </c>
      <c r="AB969" s="86">
        <f t="shared" si="50"/>
        <v>0</v>
      </c>
      <c r="AC969" s="86">
        <f t="shared" si="51"/>
        <v>0</v>
      </c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34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  <c r="AZ969" s="9"/>
      <c r="BA969" s="9"/>
    </row>
    <row r="970" spans="2:53" s="10" customFormat="1" x14ac:dyDescent="0.3">
      <c r="B970" s="16"/>
      <c r="C970" s="23"/>
      <c r="D970" s="23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86">
        <f t="shared" si="49"/>
        <v>0</v>
      </c>
      <c r="AB970" s="86">
        <f t="shared" si="50"/>
        <v>0</v>
      </c>
      <c r="AC970" s="86">
        <f t="shared" si="51"/>
        <v>0</v>
      </c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34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  <c r="AZ970" s="9"/>
      <c r="BA970" s="9"/>
    </row>
    <row r="971" spans="2:53" s="10" customFormat="1" x14ac:dyDescent="0.3">
      <c r="B971" s="16"/>
      <c r="C971" s="23"/>
      <c r="D971" s="23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86">
        <f t="shared" si="49"/>
        <v>0</v>
      </c>
      <c r="AB971" s="86">
        <f t="shared" si="50"/>
        <v>0</v>
      </c>
      <c r="AC971" s="86">
        <f t="shared" si="51"/>
        <v>0</v>
      </c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34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  <c r="AZ971" s="9"/>
      <c r="BA971" s="9"/>
    </row>
    <row r="972" spans="2:53" s="10" customFormat="1" x14ac:dyDescent="0.3">
      <c r="B972" s="16"/>
      <c r="C972" s="23"/>
      <c r="D972" s="23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86">
        <f t="shared" si="49"/>
        <v>0</v>
      </c>
      <c r="AB972" s="86">
        <f t="shared" si="50"/>
        <v>0</v>
      </c>
      <c r="AC972" s="86">
        <f t="shared" si="51"/>
        <v>0</v>
      </c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34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  <c r="AZ972" s="9"/>
      <c r="BA972" s="9"/>
    </row>
    <row r="973" spans="2:53" s="10" customFormat="1" x14ac:dyDescent="0.3">
      <c r="B973" s="16"/>
      <c r="C973" s="23"/>
      <c r="D973" s="23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86">
        <f t="shared" si="49"/>
        <v>0</v>
      </c>
      <c r="AB973" s="86">
        <f t="shared" si="50"/>
        <v>0</v>
      </c>
      <c r="AC973" s="86">
        <f t="shared" si="51"/>
        <v>0</v>
      </c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34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  <c r="AZ973" s="9"/>
      <c r="BA973" s="9"/>
    </row>
    <row r="974" spans="2:53" s="10" customFormat="1" x14ac:dyDescent="0.3">
      <c r="B974" s="16"/>
      <c r="C974" s="23"/>
      <c r="D974" s="23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86">
        <f t="shared" ref="AA974:AA1006" si="52">B974*D974</f>
        <v>0</v>
      </c>
      <c r="AB974" s="86">
        <f t="shared" ref="AB974:AB1006" si="53">MIN(AA974,B974*ROUND($AB$13,0))</f>
        <v>0</v>
      </c>
      <c r="AC974" s="86">
        <f t="shared" ref="AC974:AC1006" si="54">MIN(AA974,B974*ROUND($AC$13,0))</f>
        <v>0</v>
      </c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34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  <c r="AZ974" s="9"/>
      <c r="BA974" s="9"/>
    </row>
    <row r="975" spans="2:53" s="10" customFormat="1" x14ac:dyDescent="0.3">
      <c r="B975" s="16"/>
      <c r="C975" s="23"/>
      <c r="D975" s="23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86">
        <f t="shared" si="52"/>
        <v>0</v>
      </c>
      <c r="AB975" s="86">
        <f t="shared" si="53"/>
        <v>0</v>
      </c>
      <c r="AC975" s="86">
        <f t="shared" si="54"/>
        <v>0</v>
      </c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34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</row>
    <row r="976" spans="2:53" s="10" customFormat="1" x14ac:dyDescent="0.3">
      <c r="B976" s="16"/>
      <c r="C976" s="23"/>
      <c r="D976" s="23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86">
        <f t="shared" si="52"/>
        <v>0</v>
      </c>
      <c r="AB976" s="86">
        <f t="shared" si="53"/>
        <v>0</v>
      </c>
      <c r="AC976" s="86">
        <f t="shared" si="54"/>
        <v>0</v>
      </c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34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</row>
    <row r="977" spans="2:53" s="10" customFormat="1" x14ac:dyDescent="0.3">
      <c r="B977" s="16"/>
      <c r="C977" s="23"/>
      <c r="D977" s="23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86">
        <f t="shared" si="52"/>
        <v>0</v>
      </c>
      <c r="AB977" s="86">
        <f t="shared" si="53"/>
        <v>0</v>
      </c>
      <c r="AC977" s="86">
        <f t="shared" si="54"/>
        <v>0</v>
      </c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34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</row>
    <row r="978" spans="2:53" s="10" customFormat="1" x14ac:dyDescent="0.3">
      <c r="B978" s="16"/>
      <c r="C978" s="23"/>
      <c r="D978" s="23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86">
        <f t="shared" si="52"/>
        <v>0</v>
      </c>
      <c r="AB978" s="86">
        <f t="shared" si="53"/>
        <v>0</v>
      </c>
      <c r="AC978" s="86">
        <f t="shared" si="54"/>
        <v>0</v>
      </c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34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</row>
    <row r="979" spans="2:53" s="10" customFormat="1" x14ac:dyDescent="0.3">
      <c r="B979" s="16"/>
      <c r="C979" s="23"/>
      <c r="D979" s="23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86">
        <f t="shared" si="52"/>
        <v>0</v>
      </c>
      <c r="AB979" s="86">
        <f t="shared" si="53"/>
        <v>0</v>
      </c>
      <c r="AC979" s="86">
        <f t="shared" si="54"/>
        <v>0</v>
      </c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34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  <c r="AZ979" s="9"/>
      <c r="BA979" s="9"/>
    </row>
    <row r="980" spans="2:53" s="10" customFormat="1" x14ac:dyDescent="0.3">
      <c r="B980" s="16"/>
      <c r="C980" s="23"/>
      <c r="D980" s="23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86">
        <f t="shared" si="52"/>
        <v>0</v>
      </c>
      <c r="AB980" s="86">
        <f t="shared" si="53"/>
        <v>0</v>
      </c>
      <c r="AC980" s="86">
        <f t="shared" si="54"/>
        <v>0</v>
      </c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34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  <c r="AZ980" s="9"/>
      <c r="BA980" s="9"/>
    </row>
    <row r="981" spans="2:53" s="10" customFormat="1" x14ac:dyDescent="0.3">
      <c r="B981" s="16"/>
      <c r="C981" s="23"/>
      <c r="D981" s="23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86">
        <f t="shared" si="52"/>
        <v>0</v>
      </c>
      <c r="AB981" s="86">
        <f t="shared" si="53"/>
        <v>0</v>
      </c>
      <c r="AC981" s="86">
        <f t="shared" si="54"/>
        <v>0</v>
      </c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34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</row>
    <row r="982" spans="2:53" s="10" customFormat="1" x14ac:dyDescent="0.3">
      <c r="B982" s="16"/>
      <c r="C982" s="23"/>
      <c r="D982" s="23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86">
        <f t="shared" si="52"/>
        <v>0</v>
      </c>
      <c r="AB982" s="86">
        <f t="shared" si="53"/>
        <v>0</v>
      </c>
      <c r="AC982" s="86">
        <f t="shared" si="54"/>
        <v>0</v>
      </c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34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</row>
    <row r="983" spans="2:53" s="10" customFormat="1" x14ac:dyDescent="0.3">
      <c r="B983" s="16"/>
      <c r="C983" s="23"/>
      <c r="D983" s="23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86">
        <f t="shared" si="52"/>
        <v>0</v>
      </c>
      <c r="AB983" s="86">
        <f t="shared" si="53"/>
        <v>0</v>
      </c>
      <c r="AC983" s="86">
        <f t="shared" si="54"/>
        <v>0</v>
      </c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34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</row>
    <row r="984" spans="2:53" s="10" customFormat="1" x14ac:dyDescent="0.3">
      <c r="B984" s="16"/>
      <c r="C984" s="23"/>
      <c r="D984" s="23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86">
        <f t="shared" si="52"/>
        <v>0</v>
      </c>
      <c r="AB984" s="86">
        <f t="shared" si="53"/>
        <v>0</v>
      </c>
      <c r="AC984" s="86">
        <f t="shared" si="54"/>
        <v>0</v>
      </c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34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</row>
    <row r="985" spans="2:53" s="10" customFormat="1" x14ac:dyDescent="0.3">
      <c r="B985" s="16"/>
      <c r="C985" s="23"/>
      <c r="D985" s="23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86">
        <f t="shared" si="52"/>
        <v>0</v>
      </c>
      <c r="AB985" s="86">
        <f t="shared" si="53"/>
        <v>0</v>
      </c>
      <c r="AC985" s="86">
        <f t="shared" si="54"/>
        <v>0</v>
      </c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34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  <c r="AZ985" s="9"/>
      <c r="BA985" s="9"/>
    </row>
    <row r="986" spans="2:53" s="10" customFormat="1" x14ac:dyDescent="0.3">
      <c r="B986" s="16"/>
      <c r="C986" s="23"/>
      <c r="D986" s="23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86">
        <f t="shared" si="52"/>
        <v>0</v>
      </c>
      <c r="AB986" s="86">
        <f t="shared" si="53"/>
        <v>0</v>
      </c>
      <c r="AC986" s="86">
        <f t="shared" si="54"/>
        <v>0</v>
      </c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34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  <c r="AZ986" s="9"/>
      <c r="BA986" s="9"/>
    </row>
    <row r="987" spans="2:53" s="10" customFormat="1" x14ac:dyDescent="0.3">
      <c r="B987" s="16"/>
      <c r="C987" s="23"/>
      <c r="D987" s="23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86">
        <f t="shared" si="52"/>
        <v>0</v>
      </c>
      <c r="AB987" s="86">
        <f t="shared" si="53"/>
        <v>0</v>
      </c>
      <c r="AC987" s="86">
        <f t="shared" si="54"/>
        <v>0</v>
      </c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34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  <c r="AZ987" s="9"/>
      <c r="BA987" s="9"/>
    </row>
    <row r="988" spans="2:53" s="10" customFormat="1" x14ac:dyDescent="0.3">
      <c r="B988" s="16"/>
      <c r="C988" s="23"/>
      <c r="D988" s="23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86">
        <f t="shared" si="52"/>
        <v>0</v>
      </c>
      <c r="AB988" s="86">
        <f t="shared" si="53"/>
        <v>0</v>
      </c>
      <c r="AC988" s="86">
        <f t="shared" si="54"/>
        <v>0</v>
      </c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34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  <c r="AZ988" s="9"/>
      <c r="BA988" s="9"/>
    </row>
    <row r="989" spans="2:53" s="10" customFormat="1" x14ac:dyDescent="0.3">
      <c r="B989" s="16"/>
      <c r="C989" s="23"/>
      <c r="D989" s="23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86">
        <f t="shared" si="52"/>
        <v>0</v>
      </c>
      <c r="AB989" s="86">
        <f t="shared" si="53"/>
        <v>0</v>
      </c>
      <c r="AC989" s="86">
        <f t="shared" si="54"/>
        <v>0</v>
      </c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34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  <c r="AZ989" s="9"/>
      <c r="BA989" s="9"/>
    </row>
    <row r="990" spans="2:53" s="10" customFormat="1" x14ac:dyDescent="0.3">
      <c r="B990" s="16"/>
      <c r="C990" s="23"/>
      <c r="D990" s="23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86">
        <f t="shared" si="52"/>
        <v>0</v>
      </c>
      <c r="AB990" s="86">
        <f t="shared" si="53"/>
        <v>0</v>
      </c>
      <c r="AC990" s="86">
        <f t="shared" si="54"/>
        <v>0</v>
      </c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34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  <c r="AZ990" s="9"/>
      <c r="BA990" s="9"/>
    </row>
    <row r="991" spans="2:53" s="10" customFormat="1" x14ac:dyDescent="0.3">
      <c r="B991" s="16"/>
      <c r="C991" s="23"/>
      <c r="D991" s="23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86">
        <f t="shared" si="52"/>
        <v>0</v>
      </c>
      <c r="AB991" s="86">
        <f t="shared" si="53"/>
        <v>0</v>
      </c>
      <c r="AC991" s="86">
        <f t="shared" si="54"/>
        <v>0</v>
      </c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34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  <c r="AZ991" s="9"/>
      <c r="BA991" s="9"/>
    </row>
    <row r="992" spans="2:53" s="10" customFormat="1" x14ac:dyDescent="0.3">
      <c r="B992" s="16"/>
      <c r="C992" s="23"/>
      <c r="D992" s="23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86">
        <f t="shared" si="52"/>
        <v>0</v>
      </c>
      <c r="AB992" s="86">
        <f t="shared" si="53"/>
        <v>0</v>
      </c>
      <c r="AC992" s="86">
        <f t="shared" si="54"/>
        <v>0</v>
      </c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34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  <c r="AZ992" s="9"/>
      <c r="BA992" s="9"/>
    </row>
    <row r="993" spans="2:53" s="10" customFormat="1" x14ac:dyDescent="0.3">
      <c r="B993" s="16"/>
      <c r="C993" s="23"/>
      <c r="D993" s="23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86">
        <f t="shared" si="52"/>
        <v>0</v>
      </c>
      <c r="AB993" s="86">
        <f t="shared" si="53"/>
        <v>0</v>
      </c>
      <c r="AC993" s="86">
        <f t="shared" si="54"/>
        <v>0</v>
      </c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34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</row>
    <row r="994" spans="2:53" s="10" customFormat="1" x14ac:dyDescent="0.3">
      <c r="B994" s="16"/>
      <c r="C994" s="23"/>
      <c r="D994" s="23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86">
        <f t="shared" si="52"/>
        <v>0</v>
      </c>
      <c r="AB994" s="86">
        <f t="shared" si="53"/>
        <v>0</v>
      </c>
      <c r="AC994" s="86">
        <f t="shared" si="54"/>
        <v>0</v>
      </c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34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</row>
    <row r="995" spans="2:53" s="10" customFormat="1" x14ac:dyDescent="0.3">
      <c r="B995" s="16"/>
      <c r="C995" s="23"/>
      <c r="D995" s="23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86">
        <f t="shared" si="52"/>
        <v>0</v>
      </c>
      <c r="AB995" s="86">
        <f t="shared" si="53"/>
        <v>0</v>
      </c>
      <c r="AC995" s="86">
        <f t="shared" si="54"/>
        <v>0</v>
      </c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34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  <c r="AZ995" s="9"/>
      <c r="BA995" s="9"/>
    </row>
    <row r="996" spans="2:53" s="10" customFormat="1" x14ac:dyDescent="0.3">
      <c r="B996" s="16"/>
      <c r="C996" s="23"/>
      <c r="D996" s="23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86">
        <f t="shared" si="52"/>
        <v>0</v>
      </c>
      <c r="AB996" s="86">
        <f t="shared" si="53"/>
        <v>0</v>
      </c>
      <c r="AC996" s="86">
        <f t="shared" si="54"/>
        <v>0</v>
      </c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34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  <c r="AZ996" s="9"/>
      <c r="BA996" s="9"/>
    </row>
    <row r="997" spans="2:53" s="10" customFormat="1" x14ac:dyDescent="0.3">
      <c r="B997" s="16"/>
      <c r="C997" s="23"/>
      <c r="D997" s="23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86">
        <f t="shared" si="52"/>
        <v>0</v>
      </c>
      <c r="AB997" s="86">
        <f t="shared" si="53"/>
        <v>0</v>
      </c>
      <c r="AC997" s="86">
        <f t="shared" si="54"/>
        <v>0</v>
      </c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34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  <c r="AZ997" s="9"/>
      <c r="BA997" s="9"/>
    </row>
    <row r="998" spans="2:53" s="10" customFormat="1" x14ac:dyDescent="0.3">
      <c r="B998" s="16"/>
      <c r="C998" s="23"/>
      <c r="D998" s="23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86">
        <f t="shared" si="52"/>
        <v>0</v>
      </c>
      <c r="AB998" s="86">
        <f t="shared" si="53"/>
        <v>0</v>
      </c>
      <c r="AC998" s="86">
        <f t="shared" si="54"/>
        <v>0</v>
      </c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34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  <c r="AZ998" s="9"/>
      <c r="BA998" s="9"/>
    </row>
    <row r="999" spans="2:53" s="10" customFormat="1" x14ac:dyDescent="0.3">
      <c r="B999" s="16"/>
      <c r="C999" s="23"/>
      <c r="D999" s="23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86">
        <f t="shared" si="52"/>
        <v>0</v>
      </c>
      <c r="AB999" s="86">
        <f t="shared" si="53"/>
        <v>0</v>
      </c>
      <c r="AC999" s="86">
        <f t="shared" si="54"/>
        <v>0</v>
      </c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34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  <c r="AZ999" s="9"/>
      <c r="BA999" s="9"/>
    </row>
    <row r="1000" spans="2:53" s="10" customFormat="1" x14ac:dyDescent="0.3">
      <c r="B1000" s="16"/>
      <c r="C1000" s="23"/>
      <c r="D1000" s="23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86">
        <f t="shared" si="52"/>
        <v>0</v>
      </c>
      <c r="AB1000" s="86">
        <f t="shared" si="53"/>
        <v>0</v>
      </c>
      <c r="AC1000" s="86">
        <f t="shared" si="54"/>
        <v>0</v>
      </c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34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  <c r="AZ1000" s="9"/>
      <c r="BA1000" s="9"/>
    </row>
    <row r="1001" spans="2:53" s="10" customFormat="1" x14ac:dyDescent="0.3">
      <c r="B1001" s="16"/>
      <c r="C1001" s="23"/>
      <c r="D1001" s="23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86">
        <f t="shared" si="52"/>
        <v>0</v>
      </c>
      <c r="AB1001" s="86">
        <f t="shared" si="53"/>
        <v>0</v>
      </c>
      <c r="AC1001" s="86">
        <f t="shared" si="54"/>
        <v>0</v>
      </c>
      <c r="AD1001" s="9"/>
      <c r="AE1001" s="9"/>
      <c r="AF1001" s="9"/>
      <c r="AG1001" s="9"/>
      <c r="AH1001" s="9"/>
      <c r="AI1001" s="9"/>
      <c r="AJ1001" s="9"/>
      <c r="AK1001" s="9"/>
      <c r="AL1001" s="9"/>
      <c r="AM1001" s="9"/>
      <c r="AN1001" s="34"/>
      <c r="AO1001" s="9"/>
      <c r="AP1001" s="9"/>
      <c r="AQ1001" s="9"/>
      <c r="AR1001" s="9"/>
      <c r="AS1001" s="9"/>
      <c r="AT1001" s="9"/>
      <c r="AU1001" s="9"/>
      <c r="AV1001" s="9"/>
      <c r="AW1001" s="9"/>
      <c r="AX1001" s="9"/>
      <c r="AY1001" s="9"/>
      <c r="AZ1001" s="9"/>
      <c r="BA1001" s="9"/>
    </row>
    <row r="1002" spans="2:53" s="10" customFormat="1" x14ac:dyDescent="0.3">
      <c r="B1002" s="16"/>
      <c r="C1002" s="23"/>
      <c r="D1002" s="23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86">
        <f t="shared" si="52"/>
        <v>0</v>
      </c>
      <c r="AB1002" s="86">
        <f t="shared" si="53"/>
        <v>0</v>
      </c>
      <c r="AC1002" s="86">
        <f t="shared" si="54"/>
        <v>0</v>
      </c>
      <c r="AD1002" s="9"/>
      <c r="AE1002" s="9"/>
      <c r="AF1002" s="9"/>
      <c r="AG1002" s="9"/>
      <c r="AH1002" s="9"/>
      <c r="AI1002" s="9"/>
      <c r="AJ1002" s="9"/>
      <c r="AK1002" s="9"/>
      <c r="AL1002" s="9"/>
      <c r="AM1002" s="9"/>
      <c r="AN1002" s="34"/>
      <c r="AO1002" s="9"/>
      <c r="AP1002" s="9"/>
      <c r="AQ1002" s="9"/>
      <c r="AR1002" s="9"/>
      <c r="AS1002" s="9"/>
      <c r="AT1002" s="9"/>
      <c r="AU1002" s="9"/>
      <c r="AV1002" s="9"/>
      <c r="AW1002" s="9"/>
      <c r="AX1002" s="9"/>
      <c r="AY1002" s="9"/>
      <c r="AZ1002" s="9"/>
      <c r="BA1002" s="9"/>
    </row>
    <row r="1003" spans="2:53" s="10" customFormat="1" x14ac:dyDescent="0.3">
      <c r="B1003" s="16"/>
      <c r="C1003" s="23"/>
      <c r="D1003" s="23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86">
        <f t="shared" si="52"/>
        <v>0</v>
      </c>
      <c r="AB1003" s="86">
        <f t="shared" si="53"/>
        <v>0</v>
      </c>
      <c r="AC1003" s="86">
        <f t="shared" si="54"/>
        <v>0</v>
      </c>
      <c r="AD1003" s="9"/>
      <c r="AE1003" s="9"/>
      <c r="AF1003" s="9"/>
      <c r="AG1003" s="9"/>
      <c r="AH1003" s="9"/>
      <c r="AI1003" s="9"/>
      <c r="AJ1003" s="9"/>
      <c r="AK1003" s="9"/>
      <c r="AL1003" s="9"/>
      <c r="AM1003" s="9"/>
      <c r="AN1003" s="34"/>
      <c r="AO1003" s="9"/>
      <c r="AP1003" s="9"/>
      <c r="AQ1003" s="9"/>
      <c r="AR1003" s="9"/>
      <c r="AS1003" s="9"/>
      <c r="AT1003" s="9"/>
      <c r="AU1003" s="9"/>
      <c r="AV1003" s="9"/>
      <c r="AW1003" s="9"/>
      <c r="AX1003" s="9"/>
      <c r="AY1003" s="9"/>
      <c r="AZ1003" s="9"/>
      <c r="BA1003" s="9"/>
    </row>
    <row r="1004" spans="2:53" s="10" customFormat="1" x14ac:dyDescent="0.3">
      <c r="B1004" s="16"/>
      <c r="C1004" s="23"/>
      <c r="D1004" s="23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86">
        <f t="shared" si="52"/>
        <v>0</v>
      </c>
      <c r="AB1004" s="86">
        <f t="shared" si="53"/>
        <v>0</v>
      </c>
      <c r="AC1004" s="86">
        <f t="shared" si="54"/>
        <v>0</v>
      </c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34"/>
      <c r="AO1004" s="9"/>
      <c r="AP1004" s="9"/>
      <c r="AQ1004" s="9"/>
      <c r="AR1004" s="9"/>
      <c r="AS1004" s="9"/>
      <c r="AT1004" s="9"/>
      <c r="AU1004" s="9"/>
      <c r="AV1004" s="9"/>
      <c r="AW1004" s="9"/>
      <c r="AX1004" s="9"/>
      <c r="AY1004" s="9"/>
      <c r="AZ1004" s="9"/>
      <c r="BA1004" s="9"/>
    </row>
    <row r="1005" spans="2:53" s="10" customFormat="1" x14ac:dyDescent="0.3">
      <c r="B1005" s="16"/>
      <c r="C1005" s="23"/>
      <c r="D1005" s="23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86">
        <f t="shared" si="52"/>
        <v>0</v>
      </c>
      <c r="AB1005" s="86">
        <f t="shared" si="53"/>
        <v>0</v>
      </c>
      <c r="AC1005" s="86">
        <f t="shared" si="54"/>
        <v>0</v>
      </c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34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  <c r="AY1005" s="9"/>
      <c r="AZ1005" s="9"/>
      <c r="BA1005" s="9"/>
    </row>
    <row r="1006" spans="2:53" s="10" customFormat="1" x14ac:dyDescent="0.3">
      <c r="B1006" s="16"/>
      <c r="C1006" s="23"/>
      <c r="D1006" s="23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86">
        <f t="shared" si="52"/>
        <v>0</v>
      </c>
      <c r="AB1006" s="86">
        <f t="shared" si="53"/>
        <v>0</v>
      </c>
      <c r="AC1006" s="86">
        <f t="shared" si="54"/>
        <v>0</v>
      </c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34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  <c r="AY1006" s="9"/>
      <c r="AZ1006" s="9"/>
      <c r="BA1006" s="9"/>
    </row>
    <row r="1007" spans="2:53" s="10" customFormat="1" x14ac:dyDescent="0.3">
      <c r="B1007" s="16"/>
      <c r="C1007" s="23"/>
      <c r="D1007" s="23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9"/>
      <c r="AN1007" s="34"/>
      <c r="AO1007" s="9"/>
      <c r="AP1007" s="9"/>
      <c r="AQ1007" s="9"/>
      <c r="AR1007" s="9"/>
      <c r="AS1007" s="9"/>
      <c r="AT1007" s="9"/>
      <c r="AU1007" s="9"/>
      <c r="AV1007" s="9"/>
      <c r="AW1007" s="9"/>
      <c r="AX1007" s="9"/>
      <c r="AY1007" s="9"/>
      <c r="AZ1007" s="9"/>
      <c r="BA1007" s="9"/>
    </row>
    <row r="1008" spans="2:53" s="10" customFormat="1" x14ac:dyDescent="0.3">
      <c r="B1008" s="16"/>
      <c r="C1008" s="23"/>
      <c r="D1008" s="23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  <c r="AL1008" s="9"/>
      <c r="AM1008" s="9"/>
      <c r="AN1008" s="9"/>
      <c r="AO1008" s="9"/>
      <c r="AP1008" s="9"/>
      <c r="AQ1008" s="9"/>
      <c r="AR1008" s="9"/>
      <c r="AS1008" s="9"/>
      <c r="AT1008" s="9"/>
      <c r="AU1008" s="9"/>
      <c r="AV1008" s="9"/>
      <c r="AW1008" s="9"/>
      <c r="AX1008" s="9"/>
      <c r="AY1008" s="9"/>
      <c r="AZ1008" s="9"/>
      <c r="BA1008" s="9"/>
    </row>
    <row r="1009" spans="2:53" s="10" customFormat="1" x14ac:dyDescent="0.3">
      <c r="B1009" s="16"/>
      <c r="C1009" s="23"/>
      <c r="D1009" s="23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9"/>
      <c r="AN1009" s="9"/>
      <c r="AO1009" s="9"/>
      <c r="AP1009" s="9"/>
      <c r="AQ1009" s="9"/>
      <c r="AR1009" s="9"/>
      <c r="AS1009" s="9"/>
      <c r="AT1009" s="9"/>
      <c r="AU1009" s="9"/>
      <c r="AV1009" s="9"/>
      <c r="AW1009" s="9"/>
      <c r="AX1009" s="9"/>
      <c r="AY1009" s="9"/>
      <c r="AZ1009" s="9"/>
      <c r="BA1009" s="9"/>
    </row>
    <row r="1010" spans="2:53" s="10" customFormat="1" x14ac:dyDescent="0.3">
      <c r="B1010" s="16"/>
      <c r="C1010" s="23"/>
      <c r="D1010" s="23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  <c r="AL1010" s="9"/>
      <c r="AM1010" s="9"/>
      <c r="AN1010" s="9"/>
      <c r="AO1010" s="9"/>
      <c r="AP1010" s="9"/>
      <c r="AQ1010" s="9"/>
      <c r="AR1010" s="9"/>
      <c r="AS1010" s="9"/>
      <c r="AT1010" s="9"/>
      <c r="AU1010" s="9"/>
      <c r="AV1010" s="9"/>
      <c r="AW1010" s="9"/>
      <c r="AX1010" s="9"/>
      <c r="AY1010" s="9"/>
      <c r="AZ1010" s="9"/>
      <c r="BA1010" s="9"/>
    </row>
  </sheetData>
  <mergeCells count="7">
    <mergeCell ref="AA2:BA2"/>
    <mergeCell ref="AA3:BA4"/>
    <mergeCell ref="A1:V1"/>
    <mergeCell ref="A2:V2"/>
    <mergeCell ref="A3:V3"/>
    <mergeCell ref="A4:V4"/>
    <mergeCell ref="AA1:BA1"/>
  </mergeCells>
  <printOptions horizontalCentered="1"/>
  <pageMargins left="0.7" right="0.7" top="0.75" bottom="0.75" header="0.5" footer="0.5"/>
  <pageSetup scale="22" fitToWidth="4" orientation="portrait" r:id="rId1"/>
  <headerFooter>
    <oddHeader>&amp;R&amp;"Arial,Bold"&amp;10Appendix B
MILs Study
&amp;A
Page &amp;P of &amp;N</oddHeader>
  </headerFooter>
  <colBreaks count="1" manualBreakCount="1">
    <brk id="24" max="21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AB5DF-71E5-4325-8DF0-F531CB0705CA}">
  <dimension ref="A1:BC1004"/>
  <sheetViews>
    <sheetView showGridLines="0" tabSelected="1" zoomScaleNormal="100" workbookViewId="0">
      <selection sqref="A1:V1"/>
    </sheetView>
  </sheetViews>
  <sheetFormatPr defaultColWidth="9.36328125" defaultRowHeight="12.5" x14ac:dyDescent="0.25"/>
  <cols>
    <col min="1" max="1" width="3.90625" style="116" customWidth="1"/>
    <col min="2" max="2" width="15.36328125" style="116" customWidth="1"/>
    <col min="3" max="3" width="7.453125" style="116" customWidth="1"/>
    <col min="4" max="4" width="15" style="116" customWidth="1"/>
    <col min="5" max="5" width="18" style="116" customWidth="1"/>
    <col min="6" max="6" width="4.453125" style="116" customWidth="1"/>
    <col min="7" max="8" width="3.54296875" style="116" customWidth="1"/>
    <col min="9" max="9" width="28.54296875" style="116" customWidth="1"/>
    <col min="10" max="10" width="11.36328125" style="116" customWidth="1"/>
    <col min="11" max="11" width="5.54296875" style="116" customWidth="1"/>
    <col min="12" max="12" width="0.6328125" style="116" customWidth="1"/>
    <col min="13" max="13" width="5.54296875" style="116" customWidth="1"/>
    <col min="14" max="14" width="14.36328125" style="116" bestFit="1" customWidth="1"/>
    <col min="15" max="15" width="14.6328125" style="116" customWidth="1"/>
    <col min="16" max="16" width="13.6328125" style="116" customWidth="1"/>
    <col min="17" max="17" width="9.54296875" style="116" customWidth="1"/>
    <col min="18" max="18" width="33.6328125" style="116" customWidth="1"/>
    <col min="19" max="19" width="10.453125" style="116" customWidth="1"/>
    <col min="20" max="22" width="9.54296875" style="116" customWidth="1"/>
    <col min="23" max="23" width="0.6328125" style="116" customWidth="1"/>
    <col min="24" max="24" width="5.54296875" style="116" customWidth="1"/>
    <col min="25" max="25" width="14.6328125" style="116" customWidth="1"/>
    <col min="26" max="26" width="16.54296875" style="116" customWidth="1"/>
    <col min="27" max="27" width="2.453125" style="116" customWidth="1"/>
    <col min="28" max="28" width="0.6328125" style="116" customWidth="1"/>
    <col min="29" max="29" width="5.54296875" style="116" customWidth="1"/>
    <col min="30" max="30" width="14.36328125" style="116" customWidth="1"/>
    <col min="31" max="32" width="11.453125" style="116" customWidth="1"/>
    <col min="33" max="33" width="9.36328125" style="116" customWidth="1"/>
    <col min="34" max="34" width="14.36328125" style="116" customWidth="1"/>
    <col min="35" max="36" width="11.453125" style="116" customWidth="1"/>
    <col min="37" max="37" width="9.36328125" style="116" customWidth="1"/>
    <col min="38" max="38" width="18.54296875" style="116" customWidth="1"/>
    <col min="39" max="40" width="8.54296875" style="116" customWidth="1"/>
    <col min="41" max="41" width="5.54296875" style="116" customWidth="1"/>
    <col min="42" max="42" width="0.6328125" style="116" customWidth="1"/>
    <col min="43" max="43" width="5.54296875" style="116" customWidth="1"/>
    <col min="44" max="44" width="38.54296875" style="116" customWidth="1"/>
    <col min="45" max="45" width="14.6328125" style="116" customWidth="1"/>
    <col min="46" max="46" width="5.54296875" style="116" customWidth="1"/>
    <col min="47" max="47" width="0.6328125" style="116" customWidth="1"/>
    <col min="48" max="48" width="5.54296875" style="116" customWidth="1"/>
    <col min="49" max="49" width="13.36328125" style="116" customWidth="1"/>
    <col min="50" max="50" width="24.6328125" style="116" customWidth="1"/>
    <col min="51" max="54" width="13.36328125" style="116" customWidth="1"/>
    <col min="55" max="55" width="2.90625" style="116" customWidth="1"/>
    <col min="56" max="16384" width="9.36328125" style="116"/>
  </cols>
  <sheetData>
    <row r="1" spans="1:55" s="171" customFormat="1" ht="15" customHeight="1" x14ac:dyDescent="0.35">
      <c r="A1" s="200" t="s">
        <v>91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173"/>
      <c r="X1" s="200" t="s">
        <v>91</v>
      </c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</row>
    <row r="2" spans="1:55" s="171" customFormat="1" ht="15" customHeight="1" x14ac:dyDescent="0.35">
      <c r="A2" s="200" t="s">
        <v>92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 t="s">
        <v>92</v>
      </c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173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172"/>
    </row>
    <row r="3" spans="1:55" s="171" customFormat="1" ht="15" customHeight="1" x14ac:dyDescent="0.3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172"/>
    </row>
    <row r="4" spans="1:55" s="171" customFormat="1" ht="15" customHeight="1" x14ac:dyDescent="0.35">
      <c r="A4" s="200" t="s">
        <v>93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 t="s">
        <v>93</v>
      </c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173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173"/>
    </row>
    <row r="5" spans="1:55" x14ac:dyDescent="0.25"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</row>
    <row r="6" spans="1:55" ht="14" x14ac:dyDescent="0.3">
      <c r="B6" s="178" t="s">
        <v>53</v>
      </c>
      <c r="C6" s="179" t="s">
        <v>9</v>
      </c>
      <c r="D6" s="180"/>
      <c r="E6" s="181"/>
      <c r="F6" s="177"/>
      <c r="G6" s="177"/>
      <c r="H6" s="177"/>
      <c r="I6" s="174" t="s">
        <v>58</v>
      </c>
      <c r="J6" s="176"/>
      <c r="K6" s="177"/>
      <c r="L6" s="177"/>
      <c r="M6" s="177"/>
      <c r="N6" s="174" t="s">
        <v>59</v>
      </c>
      <c r="O6" s="175"/>
      <c r="P6" s="175"/>
      <c r="Q6" s="175"/>
      <c r="R6" s="175"/>
      <c r="S6" s="175"/>
      <c r="T6" s="175"/>
      <c r="U6" s="175"/>
      <c r="V6" s="176"/>
      <c r="W6" s="177"/>
      <c r="X6" s="177"/>
      <c r="Y6" s="184" t="s">
        <v>61</v>
      </c>
      <c r="Z6" s="185"/>
      <c r="AA6" s="186"/>
      <c r="AB6" s="186"/>
      <c r="AD6" s="174" t="s">
        <v>62</v>
      </c>
      <c r="AE6" s="175"/>
      <c r="AF6" s="175"/>
      <c r="AG6" s="175"/>
      <c r="AH6" s="175"/>
      <c r="AI6" s="175"/>
      <c r="AJ6" s="175"/>
      <c r="AK6" s="175"/>
      <c r="AL6" s="175"/>
      <c r="AM6" s="175"/>
      <c r="AN6" s="176"/>
      <c r="AO6" s="177"/>
      <c r="AP6" s="177"/>
      <c r="AQ6" s="177"/>
    </row>
    <row r="7" spans="1:55" x14ac:dyDescent="0.25">
      <c r="B7" s="133"/>
      <c r="C7" s="197"/>
      <c r="E7" s="134"/>
      <c r="I7" s="133"/>
      <c r="J7" s="134"/>
      <c r="N7" s="133"/>
      <c r="V7" s="134"/>
      <c r="Y7" s="133"/>
      <c r="AA7" s="134"/>
      <c r="AB7" s="134"/>
      <c r="AD7" s="160"/>
      <c r="AN7" s="134"/>
    </row>
    <row r="8" spans="1:55" x14ac:dyDescent="0.25">
      <c r="B8" s="133"/>
      <c r="C8" s="197"/>
      <c r="E8" s="134"/>
      <c r="I8" s="133"/>
      <c r="J8" s="134"/>
      <c r="N8" s="133"/>
      <c r="V8" s="134"/>
      <c r="Y8" s="133"/>
      <c r="AA8" s="134"/>
      <c r="AB8" s="134"/>
      <c r="AD8" s="133"/>
      <c r="AN8" s="134"/>
    </row>
    <row r="9" spans="1:55" ht="13" x14ac:dyDescent="0.3">
      <c r="B9" s="135" t="s">
        <v>57</v>
      </c>
      <c r="C9" s="117"/>
      <c r="D9" s="117"/>
      <c r="E9" s="136"/>
      <c r="I9" s="145"/>
      <c r="J9" s="146" t="s">
        <v>55</v>
      </c>
      <c r="N9" s="133"/>
      <c r="O9" s="118" t="s">
        <v>32</v>
      </c>
      <c r="P9" s="117"/>
      <c r="V9" s="134"/>
      <c r="Y9" s="157" t="s">
        <v>40</v>
      </c>
      <c r="AA9" s="134"/>
      <c r="AB9" s="134"/>
      <c r="AD9" s="151" t="s">
        <v>33</v>
      </c>
      <c r="AE9" s="120" t="s">
        <v>36</v>
      </c>
      <c r="AH9" s="119" t="s">
        <v>33</v>
      </c>
      <c r="AI9" s="120" t="s">
        <v>37</v>
      </c>
      <c r="AL9" s="121" t="s">
        <v>33</v>
      </c>
      <c r="AM9" s="122" t="str">
        <f>AE9</f>
        <v>3 years</v>
      </c>
      <c r="AN9" s="161" t="str">
        <f>AI9</f>
        <v>5 years</v>
      </c>
    </row>
    <row r="10" spans="1:55" ht="13" x14ac:dyDescent="0.3">
      <c r="B10" s="137" t="s">
        <v>95</v>
      </c>
      <c r="C10" s="120" t="s">
        <v>94</v>
      </c>
      <c r="D10" s="120" t="s">
        <v>23</v>
      </c>
      <c r="E10" s="138" t="s">
        <v>23</v>
      </c>
      <c r="I10" s="147" t="s">
        <v>38</v>
      </c>
      <c r="J10" s="148">
        <f>SUM(C12:C1004)</f>
        <v>439</v>
      </c>
      <c r="N10" s="151" t="s">
        <v>20</v>
      </c>
      <c r="O10" s="198" t="s">
        <v>30</v>
      </c>
      <c r="P10" s="198" t="s">
        <v>31</v>
      </c>
      <c r="V10" s="134"/>
      <c r="Y10" s="133" t="s">
        <v>39</v>
      </c>
      <c r="Z10" s="182">
        <v>2011</v>
      </c>
      <c r="AA10" s="134"/>
      <c r="AB10" s="134"/>
      <c r="AD10" s="151" t="s">
        <v>34</v>
      </c>
      <c r="AE10" s="120">
        <v>2021</v>
      </c>
      <c r="AH10" s="119" t="s">
        <v>34</v>
      </c>
      <c r="AI10" s="120">
        <v>2019</v>
      </c>
      <c r="AL10" s="188" t="s">
        <v>38</v>
      </c>
      <c r="AM10" s="189">
        <f>SUM(AE15:AE1004)</f>
        <v>187</v>
      </c>
      <c r="AN10" s="162">
        <f>SUM(AI15:AI1004)</f>
        <v>428</v>
      </c>
    </row>
    <row r="11" spans="1:55" ht="13" x14ac:dyDescent="0.3">
      <c r="B11" s="139" t="s">
        <v>24</v>
      </c>
      <c r="C11" s="129" t="s">
        <v>13</v>
      </c>
      <c r="D11" s="129" t="s">
        <v>97</v>
      </c>
      <c r="E11" s="140" t="s">
        <v>96</v>
      </c>
      <c r="I11" s="147" t="s">
        <v>89</v>
      </c>
      <c r="J11" s="148">
        <f>SUMPRODUCT(C12:C1004,D12:D1004)/1000</f>
        <v>1904.2588499999999</v>
      </c>
      <c r="N11" s="139" t="s">
        <v>25</v>
      </c>
      <c r="O11" s="130">
        <f>ROUND(J14,0)</f>
        <v>6649</v>
      </c>
      <c r="P11" s="131">
        <v>1240</v>
      </c>
      <c r="R11" s="118" t="s">
        <v>60</v>
      </c>
      <c r="S11" s="129" t="s">
        <v>25</v>
      </c>
      <c r="T11" s="117"/>
      <c r="V11" s="134"/>
      <c r="Y11" s="133" t="str">
        <f>"MIL, " &amp; Z10 &amp; "'$"</f>
        <v>MIL, 2011'$</v>
      </c>
      <c r="Z11" s="193">
        <v>2772</v>
      </c>
      <c r="AA11" s="134"/>
      <c r="AB11" s="134"/>
      <c r="AD11" s="163" t="s">
        <v>35</v>
      </c>
      <c r="AE11" s="124">
        <v>2023</v>
      </c>
      <c r="AF11" s="117"/>
      <c r="AH11" s="123" t="s">
        <v>35</v>
      </c>
      <c r="AI11" s="124">
        <v>2023</v>
      </c>
      <c r="AJ11" s="117"/>
      <c r="AL11" s="188" t="s">
        <v>98</v>
      </c>
      <c r="AM11" s="190">
        <f>SUMPRODUCT(AE15:AE1004,AF15:AF1004)/AM10</f>
        <v>5082.6196366930517</v>
      </c>
      <c r="AN11" s="164">
        <f>SUMPRODUCT(AI15:AI1004,AJ15:AJ1004)/AN10</f>
        <v>6924.6741241614473</v>
      </c>
    </row>
    <row r="12" spans="1:55" x14ac:dyDescent="0.25">
      <c r="B12" s="141">
        <f>C12</f>
        <v>92</v>
      </c>
      <c r="C12" s="120" cm="1">
        <f t="array" ref="C12:E21">_xlfn.CHOOSECOLS(_xlfn._xlws.SORT(_xlfn._xlws.FILTER(Dataset!$B$3:$H$1000,Dataset!$C$3:$C$1000=C6),7,1),3,6,7)</f>
        <v>92</v>
      </c>
      <c r="D12" s="125">
        <v>2368.8346739130434</v>
      </c>
      <c r="E12" s="142">
        <v>3366.7684198499546</v>
      </c>
      <c r="I12" s="147" t="s">
        <v>90</v>
      </c>
      <c r="J12" s="148">
        <f>SUMPRODUCT(C12:C1004,E12:E1004)/1000</f>
        <v>3043.4295000099632</v>
      </c>
      <c r="N12" s="152">
        <f t="shared" ref="N12:N75" si="0">C12*E12</f>
        <v>309742.69462619582</v>
      </c>
      <c r="O12" s="126">
        <f t="shared" ref="O12:O75" si="1">MIN(N12,C12*ROUND($O$11,0))</f>
        <v>309742.69462619582</v>
      </c>
      <c r="P12" s="126">
        <f t="shared" ref="P12:P75" si="2">MIN(N12,C12*ROUND($P$11,0))</f>
        <v>114080</v>
      </c>
      <c r="R12" s="116" t="s">
        <v>20</v>
      </c>
      <c r="S12" s="127">
        <f>SUM(N12:N1004)</f>
        <v>3043429.5000099633</v>
      </c>
      <c r="T12" s="153">
        <f>S12/$S$12</f>
        <v>1</v>
      </c>
      <c r="V12" s="134"/>
      <c r="Y12" s="133" t="s">
        <v>41</v>
      </c>
      <c r="Z12" s="183">
        <f>Dataset!K2</f>
        <v>2025</v>
      </c>
      <c r="AA12" s="134"/>
      <c r="AB12" s="134"/>
      <c r="AD12" s="133"/>
      <c r="AL12" s="188" t="s">
        <v>99</v>
      </c>
      <c r="AM12" s="190" cm="1">
        <f t="array" ref="AM12">INDEX(AF15:AF1004,MATCH(TRUE,AD15:AD1004&gt;=ROUND(AM10/2,0),0))</f>
        <v>3834.3131158999518</v>
      </c>
      <c r="AN12" s="164" cm="1">
        <f t="array" ref="AN12">INDEX(AJ15:AJ1004,MATCH(TRUE,AH15:AH1004&gt;=ROUND(AN10/2,0),0))</f>
        <v>6648.6142930854985</v>
      </c>
    </row>
    <row r="13" spans="1:55" ht="25" x14ac:dyDescent="0.3">
      <c r="B13" s="141">
        <f>IF(C13="","",B12+C13)</f>
        <v>103</v>
      </c>
      <c r="C13" s="120">
        <v>11</v>
      </c>
      <c r="D13" s="125">
        <v>3362.7309090909093</v>
      </c>
      <c r="E13" s="142">
        <v>3834.3131158999518</v>
      </c>
      <c r="I13" s="147" t="s">
        <v>100</v>
      </c>
      <c r="J13" s="148">
        <f>J12*1000/J10</f>
        <v>6932.6412300910324</v>
      </c>
      <c r="N13" s="152">
        <f t="shared" si="0"/>
        <v>42177.44427489947</v>
      </c>
      <c r="O13" s="126">
        <f t="shared" si="1"/>
        <v>42177.44427489947</v>
      </c>
      <c r="P13" s="126">
        <f t="shared" si="2"/>
        <v>13640</v>
      </c>
      <c r="R13" s="116" t="str">
        <f>"Company Investment (proposed " &amp; TEXT(O11,"#,##0") &amp; "$/light)"</f>
        <v>Company Investment (proposed 6,649$/light)</v>
      </c>
      <c r="S13" s="127">
        <f>SUM(O12:O1004)</f>
        <v>2556667.7052541659</v>
      </c>
      <c r="T13" s="153">
        <f>S13/$S$12</f>
        <v>0.84006141927907185</v>
      </c>
      <c r="V13" s="134"/>
      <c r="Y13" s="133" t="str">
        <f>"MIL, " &amp; Z12 &amp; "'$"</f>
        <v>MIL, 2025'$</v>
      </c>
      <c r="Z13" s="194">
        <f>Z11*_xlfn.XLOOKUP(Z12,Dataset!$N$12:$N$26,Dataset!$O$12:$O$26,0,0)/_xlfn.XLOOKUP(Z10,Dataset!$N$12:$N$26,Dataset!$O$12:$O$26,0,0)</f>
        <v>6559.0065382013045</v>
      </c>
      <c r="AA13" s="134"/>
      <c r="AB13" s="134"/>
      <c r="AD13" s="191" t="s">
        <v>95</v>
      </c>
      <c r="AE13" s="119" t="s">
        <v>94</v>
      </c>
      <c r="AF13" s="119" t="s">
        <v>23</v>
      </c>
      <c r="AH13" s="192" t="s">
        <v>95</v>
      </c>
      <c r="AI13" s="119" t="s">
        <v>94</v>
      </c>
      <c r="AJ13" s="119" t="s">
        <v>23</v>
      </c>
      <c r="AN13" s="134"/>
    </row>
    <row r="14" spans="1:55" ht="26" x14ac:dyDescent="0.3">
      <c r="B14" s="141">
        <f>IF(C14="","",B13+C14)</f>
        <v>105</v>
      </c>
      <c r="C14" s="120">
        <v>2</v>
      </c>
      <c r="D14" s="125">
        <v>3139.34</v>
      </c>
      <c r="E14" s="142">
        <v>5988.5812406784307</v>
      </c>
      <c r="I14" s="149" t="s">
        <v>101</v>
      </c>
      <c r="J14" s="150" cm="1">
        <f t="array" ref="J14">INDEX(E12:E1004,MATCH(TRUE,B12:B1004&gt;=ROUND(J10/2,0),0))</f>
        <v>6648.6142930854985</v>
      </c>
      <c r="N14" s="152">
        <f t="shared" si="0"/>
        <v>11977.162481356861</v>
      </c>
      <c r="O14" s="126">
        <f t="shared" si="1"/>
        <v>11977.162481356861</v>
      </c>
      <c r="P14" s="126">
        <f t="shared" si="2"/>
        <v>2480</v>
      </c>
      <c r="R14" s="116" t="str">
        <f>"Company Investment (approved " &amp; TEXT(P11,"#,##0") &amp; "$/light)"</f>
        <v>Company Investment (approved 1,240$/light)</v>
      </c>
      <c r="S14" s="127">
        <f>SUM(P12:P1004)</f>
        <v>544360</v>
      </c>
      <c r="T14" s="153">
        <f>S14/$S$12</f>
        <v>0.17886400851349371</v>
      </c>
      <c r="V14" s="134"/>
      <c r="Y14" s="157"/>
      <c r="AA14" s="134"/>
      <c r="AB14" s="134"/>
      <c r="AD14" s="141" t="s">
        <v>24</v>
      </c>
      <c r="AE14" s="129" t="s">
        <v>13</v>
      </c>
      <c r="AF14" s="129" t="s">
        <v>96</v>
      </c>
      <c r="AH14" s="132" t="s">
        <v>24</v>
      </c>
      <c r="AI14" s="129" t="s">
        <v>13</v>
      </c>
      <c r="AJ14" s="129" t="s">
        <v>96</v>
      </c>
      <c r="AN14" s="134"/>
    </row>
    <row r="15" spans="1:55" x14ac:dyDescent="0.25">
      <c r="B15" s="141">
        <f t="shared" ref="B15:B78" si="3">IF(C15="","",B14+C15)</f>
        <v>172</v>
      </c>
      <c r="C15" s="120">
        <v>67</v>
      </c>
      <c r="D15" s="125">
        <v>5465.2347761194023</v>
      </c>
      <c r="E15" s="142">
        <v>6231.6676386134959</v>
      </c>
      <c r="N15" s="152">
        <f t="shared" si="0"/>
        <v>417521.73178710422</v>
      </c>
      <c r="O15" s="126">
        <f t="shared" si="1"/>
        <v>417521.73178710422</v>
      </c>
      <c r="P15" s="126">
        <f t="shared" si="2"/>
        <v>83080</v>
      </c>
      <c r="V15" s="134"/>
      <c r="Y15" s="133"/>
      <c r="AA15" s="134"/>
      <c r="AB15" s="134"/>
      <c r="AD15" s="141">
        <f>AE15</f>
        <v>92</v>
      </c>
      <c r="AE15" s="120" cm="1">
        <f t="array" ref="AE15:AF19">_xlfn.CHOOSECOLS(_xlfn._xlws.SORT(_xlfn._xlws.FILTER(Dataset!$B$3:$H$1000,(Dataset!$C$3:$C$1000=C6)*(Dataset!$B$3:$B$1000&gt;=AE10)*(Dataset!$B$3:$B$1000&lt;=AE11)),7,1),3,7)</f>
        <v>92</v>
      </c>
      <c r="AF15" s="128">
        <v>3366.7684198499546</v>
      </c>
      <c r="AH15" s="132">
        <f>AI15</f>
        <v>92</v>
      </c>
      <c r="AI15" s="120" cm="1">
        <f t="array" ref="AI15:AJ22">_xlfn.CHOOSECOLS(_xlfn._xlws.SORT(_xlfn._xlws.FILTER(Dataset!$B$3:$H$1000,(Dataset!$C$3:$C$1000=C6)*(Dataset!$B$3:$B$1000&gt;=AI10)*(Dataset!$B$3:$B$1000&lt;=AI11)),7,1),3,7)</f>
        <v>92</v>
      </c>
      <c r="AJ15" s="128">
        <v>3366.7684198499546</v>
      </c>
      <c r="AN15" s="134"/>
    </row>
    <row r="16" spans="1:55" ht="13" x14ac:dyDescent="0.3">
      <c r="B16" s="141">
        <f t="shared" si="3"/>
        <v>261</v>
      </c>
      <c r="C16" s="120">
        <v>89</v>
      </c>
      <c r="D16" s="125">
        <v>3809.2821348314606</v>
      </c>
      <c r="E16" s="142">
        <v>6648.6142930854985</v>
      </c>
      <c r="N16" s="152">
        <f t="shared" si="0"/>
        <v>591726.6720846094</v>
      </c>
      <c r="O16" s="126">
        <f t="shared" si="1"/>
        <v>591726.6720846094</v>
      </c>
      <c r="P16" s="126">
        <f t="shared" si="2"/>
        <v>110360</v>
      </c>
      <c r="V16" s="134"/>
      <c r="Y16" s="133"/>
      <c r="AA16" s="134"/>
      <c r="AB16" s="134"/>
      <c r="AD16" s="141">
        <f>IF(AE16="","",AD15+AE16)</f>
        <v>103</v>
      </c>
      <c r="AE16" s="120">
        <v>11</v>
      </c>
      <c r="AF16" s="128">
        <v>3834.3131158999518</v>
      </c>
      <c r="AH16" s="132">
        <f>IF(AI16="","",AH15+AI16)</f>
        <v>103</v>
      </c>
      <c r="AI16" s="120">
        <v>11</v>
      </c>
      <c r="AJ16" s="128">
        <v>3834.3131158999518</v>
      </c>
      <c r="AK16" s="119"/>
      <c r="AL16" s="119"/>
      <c r="AM16" s="119"/>
      <c r="AN16" s="165"/>
      <c r="AO16" s="119"/>
      <c r="AT16" s="119"/>
    </row>
    <row r="17" spans="2:47" ht="13" x14ac:dyDescent="0.3">
      <c r="B17" s="141">
        <f t="shared" si="3"/>
        <v>270</v>
      </c>
      <c r="C17" s="120">
        <v>9</v>
      </c>
      <c r="D17" s="125">
        <v>3627.2677777777776</v>
      </c>
      <c r="E17" s="142">
        <v>7521.3124875007843</v>
      </c>
      <c r="N17" s="152">
        <f t="shared" si="0"/>
        <v>67691.81238750706</v>
      </c>
      <c r="O17" s="126">
        <f t="shared" si="1"/>
        <v>59841</v>
      </c>
      <c r="P17" s="126">
        <f t="shared" si="2"/>
        <v>11160</v>
      </c>
      <c r="V17" s="134"/>
      <c r="Y17" s="187" t="s">
        <v>42</v>
      </c>
      <c r="Z17" s="195"/>
      <c r="AA17" s="134"/>
      <c r="AB17" s="134"/>
      <c r="AD17" s="141">
        <f t="shared" ref="AD17:AD80" si="4">IF(AE17="","",AD16+AE17)</f>
        <v>170</v>
      </c>
      <c r="AE17" s="120">
        <v>67</v>
      </c>
      <c r="AF17" s="128">
        <v>6231.6676386134959</v>
      </c>
      <c r="AH17" s="132">
        <f t="shared" ref="AH17:AH80" si="5">IF(AI17="","",AH16+AI17)</f>
        <v>170</v>
      </c>
      <c r="AI17" s="120">
        <v>67</v>
      </c>
      <c r="AJ17" s="128">
        <v>6231.6676386134959</v>
      </c>
      <c r="AK17" s="132"/>
      <c r="AL17" s="132"/>
      <c r="AM17" s="132"/>
      <c r="AN17" s="166"/>
      <c r="AO17" s="132"/>
      <c r="AT17" s="132"/>
    </row>
    <row r="18" spans="2:47" x14ac:dyDescent="0.25">
      <c r="B18" s="141">
        <f t="shared" si="3"/>
        <v>316</v>
      </c>
      <c r="C18" s="120">
        <v>46</v>
      </c>
      <c r="D18" s="125">
        <v>4720.1784782608693</v>
      </c>
      <c r="E18" s="142">
        <v>8649.8457355482351</v>
      </c>
      <c r="N18" s="152">
        <f t="shared" si="0"/>
        <v>397892.90383521881</v>
      </c>
      <c r="O18" s="126">
        <f t="shared" si="1"/>
        <v>305854</v>
      </c>
      <c r="P18" s="126">
        <f t="shared" si="2"/>
        <v>57040</v>
      </c>
      <c r="V18" s="134"/>
      <c r="Y18" s="158" t="str">
        <f>"(" &amp; Z10 &amp; "$/light)"</f>
        <v>(2011$/light)</v>
      </c>
      <c r="Z18" s="196" t="str">
        <f>"(inflated, " &amp; Z12 &amp; "$/light)"</f>
        <v>(inflated, 2025$/light)</v>
      </c>
      <c r="AA18" s="134"/>
      <c r="AB18" s="134"/>
      <c r="AD18" s="141">
        <f t="shared" si="4"/>
        <v>186</v>
      </c>
      <c r="AE18" s="120">
        <v>16</v>
      </c>
      <c r="AF18" s="128">
        <v>10553.37575741754</v>
      </c>
      <c r="AH18" s="132">
        <f t="shared" si="5"/>
        <v>259</v>
      </c>
      <c r="AI18" s="120">
        <v>89</v>
      </c>
      <c r="AJ18" s="128">
        <v>6648.6142930854985</v>
      </c>
      <c r="AK18" s="127"/>
      <c r="AL18" s="127"/>
      <c r="AM18" s="127"/>
      <c r="AN18" s="167"/>
      <c r="AO18" s="127"/>
      <c r="AT18" s="127"/>
    </row>
    <row r="19" spans="2:47" ht="13" x14ac:dyDescent="0.25">
      <c r="B19" s="141">
        <f t="shared" si="3"/>
        <v>422</v>
      </c>
      <c r="C19" s="120">
        <v>106</v>
      </c>
      <c r="D19" s="125">
        <v>5270.0302830188675</v>
      </c>
      <c r="E19" s="142">
        <v>9657.4629920723673</v>
      </c>
      <c r="N19" s="152">
        <f t="shared" si="0"/>
        <v>1023691.0771596709</v>
      </c>
      <c r="O19" s="126">
        <f t="shared" si="1"/>
        <v>704794</v>
      </c>
      <c r="P19" s="126">
        <f t="shared" si="2"/>
        <v>131440</v>
      </c>
      <c r="R19" s="199" t="s">
        <v>88</v>
      </c>
      <c r="V19" s="134"/>
      <c r="Y19" s="159">
        <f>Z11</f>
        <v>2772</v>
      </c>
      <c r="Z19" s="170">
        <f>Z13</f>
        <v>6559.0065382013045</v>
      </c>
      <c r="AA19" s="136"/>
      <c r="AB19" s="136"/>
      <c r="AD19" s="141">
        <f t="shared" si="4"/>
        <v>187</v>
      </c>
      <c r="AE19" s="120">
        <v>1</v>
      </c>
      <c r="AF19" s="128">
        <v>12153.989254720465</v>
      </c>
      <c r="AH19" s="132">
        <f t="shared" si="5"/>
        <v>305</v>
      </c>
      <c r="AI19" s="120">
        <v>46</v>
      </c>
      <c r="AJ19" s="128">
        <v>8649.8457355482351</v>
      </c>
      <c r="AK19" s="127"/>
      <c r="AL19" s="127"/>
      <c r="AM19" s="127"/>
      <c r="AN19" s="167"/>
      <c r="AO19" s="127"/>
      <c r="AT19" s="127"/>
    </row>
    <row r="20" spans="2:47" x14ac:dyDescent="0.25">
      <c r="B20" s="141">
        <f t="shared" si="3"/>
        <v>438</v>
      </c>
      <c r="C20" s="120">
        <v>16</v>
      </c>
      <c r="D20" s="125">
        <v>7425.28125</v>
      </c>
      <c r="E20" s="142">
        <v>10553.37575741754</v>
      </c>
      <c r="N20" s="152">
        <f t="shared" si="0"/>
        <v>168854.01211868064</v>
      </c>
      <c r="O20" s="126">
        <f t="shared" si="1"/>
        <v>106384</v>
      </c>
      <c r="P20" s="126">
        <f t="shared" si="2"/>
        <v>19840</v>
      </c>
      <c r="V20" s="134"/>
      <c r="AD20" s="141" t="str">
        <f t="shared" si="4"/>
        <v/>
      </c>
      <c r="AE20" s="120"/>
      <c r="AF20" s="128"/>
      <c r="AH20" s="132">
        <f t="shared" si="5"/>
        <v>411</v>
      </c>
      <c r="AI20" s="120">
        <v>106</v>
      </c>
      <c r="AJ20" s="128">
        <v>9657.4629920723673</v>
      </c>
      <c r="AN20" s="134"/>
    </row>
    <row r="21" spans="2:47" x14ac:dyDescent="0.25">
      <c r="B21" s="139">
        <f t="shared" si="3"/>
        <v>439</v>
      </c>
      <c r="C21" s="124">
        <v>1</v>
      </c>
      <c r="D21" s="143">
        <v>10659.17</v>
      </c>
      <c r="E21" s="144">
        <v>12153.989254720465</v>
      </c>
      <c r="N21" s="152">
        <f t="shared" si="0"/>
        <v>12153.989254720465</v>
      </c>
      <c r="O21" s="126">
        <f t="shared" si="1"/>
        <v>6649</v>
      </c>
      <c r="P21" s="126">
        <f t="shared" si="2"/>
        <v>1240</v>
      </c>
      <c r="V21" s="134"/>
      <c r="AD21" s="141" t="str">
        <f t="shared" si="4"/>
        <v/>
      </c>
      <c r="AE21" s="120"/>
      <c r="AF21" s="128"/>
      <c r="AH21" s="132">
        <f t="shared" si="5"/>
        <v>427</v>
      </c>
      <c r="AI21" s="120">
        <v>16</v>
      </c>
      <c r="AJ21" s="128">
        <v>10553.37575741754</v>
      </c>
      <c r="AN21" s="134"/>
    </row>
    <row r="22" spans="2:47" x14ac:dyDescent="0.25">
      <c r="B22" s="132" t="str">
        <f t="shared" si="3"/>
        <v/>
      </c>
      <c r="C22" s="120"/>
      <c r="D22" s="125"/>
      <c r="E22" s="125"/>
      <c r="F22" s="120"/>
      <c r="G22" s="120"/>
      <c r="I22" s="120"/>
      <c r="J22" s="120"/>
      <c r="K22" s="120"/>
      <c r="L22" s="120"/>
      <c r="N22" s="152">
        <f t="shared" si="0"/>
        <v>0</v>
      </c>
      <c r="O22" s="126">
        <f t="shared" si="1"/>
        <v>0</v>
      </c>
      <c r="P22" s="126">
        <f t="shared" si="2"/>
        <v>0</v>
      </c>
      <c r="V22" s="138"/>
      <c r="W22" s="120"/>
      <c r="AA22" s="120"/>
      <c r="AB22" s="120"/>
      <c r="AD22" s="141" t="str">
        <f t="shared" si="4"/>
        <v/>
      </c>
      <c r="AE22" s="120"/>
      <c r="AF22" s="128"/>
      <c r="AH22" s="132">
        <f t="shared" si="5"/>
        <v>428</v>
      </c>
      <c r="AI22" s="120">
        <v>1</v>
      </c>
      <c r="AJ22" s="128">
        <v>12153.989254720465</v>
      </c>
      <c r="AN22" s="134"/>
      <c r="AP22" s="120"/>
      <c r="AU22" s="120"/>
    </row>
    <row r="23" spans="2:47" ht="13" x14ac:dyDescent="0.3">
      <c r="B23" s="132" t="str">
        <f t="shared" si="3"/>
        <v/>
      </c>
      <c r="C23" s="120"/>
      <c r="D23" s="125"/>
      <c r="E23" s="125"/>
      <c r="F23" s="120"/>
      <c r="G23" s="120"/>
      <c r="I23" s="120"/>
      <c r="J23" s="120"/>
      <c r="K23" s="120"/>
      <c r="L23" s="120"/>
      <c r="N23" s="152">
        <f t="shared" si="0"/>
        <v>0</v>
      </c>
      <c r="O23" s="126">
        <f t="shared" si="1"/>
        <v>0</v>
      </c>
      <c r="P23" s="126">
        <f t="shared" si="2"/>
        <v>0</v>
      </c>
      <c r="V23" s="138"/>
      <c r="W23" s="120"/>
      <c r="AA23" s="120"/>
      <c r="AB23" s="120"/>
      <c r="AD23" s="139" t="str">
        <f t="shared" si="4"/>
        <v/>
      </c>
      <c r="AE23" s="124"/>
      <c r="AF23" s="168"/>
      <c r="AG23" s="117"/>
      <c r="AH23" s="129" t="str">
        <f t="shared" si="5"/>
        <v/>
      </c>
      <c r="AI23" s="124"/>
      <c r="AJ23" s="168"/>
      <c r="AK23" s="123"/>
      <c r="AL23" s="123"/>
      <c r="AM23" s="123"/>
      <c r="AN23" s="169"/>
      <c r="AO23" s="119"/>
      <c r="AP23" s="120"/>
      <c r="AT23" s="119"/>
      <c r="AU23" s="120"/>
    </row>
    <row r="24" spans="2:47" x14ac:dyDescent="0.25">
      <c r="B24" s="132" t="str">
        <f t="shared" si="3"/>
        <v/>
      </c>
      <c r="C24" s="120"/>
      <c r="D24" s="125"/>
      <c r="E24" s="125"/>
      <c r="F24" s="120"/>
      <c r="G24" s="120"/>
      <c r="I24" s="120"/>
      <c r="J24" s="120"/>
      <c r="K24" s="120"/>
      <c r="L24" s="120"/>
      <c r="N24" s="152">
        <f t="shared" si="0"/>
        <v>0</v>
      </c>
      <c r="O24" s="126">
        <f t="shared" si="1"/>
        <v>0</v>
      </c>
      <c r="P24" s="126">
        <f t="shared" si="2"/>
        <v>0</v>
      </c>
      <c r="V24" s="138"/>
      <c r="W24" s="120"/>
      <c r="AA24" s="120"/>
      <c r="AB24" s="120"/>
      <c r="AD24" s="132" t="str">
        <f t="shared" si="4"/>
        <v/>
      </c>
      <c r="AE24" s="120"/>
      <c r="AF24" s="128"/>
      <c r="AH24" s="132" t="str">
        <f t="shared" si="5"/>
        <v/>
      </c>
      <c r="AI24" s="120"/>
      <c r="AJ24" s="128"/>
      <c r="AK24" s="132"/>
      <c r="AL24" s="132"/>
      <c r="AM24" s="132"/>
      <c r="AN24" s="132"/>
      <c r="AO24" s="132"/>
      <c r="AP24" s="120"/>
      <c r="AT24" s="132"/>
      <c r="AU24" s="120"/>
    </row>
    <row r="25" spans="2:47" x14ac:dyDescent="0.25">
      <c r="B25" s="132" t="str">
        <f t="shared" si="3"/>
        <v/>
      </c>
      <c r="C25" s="120"/>
      <c r="D25" s="125"/>
      <c r="E25" s="125"/>
      <c r="F25" s="120"/>
      <c r="G25" s="120"/>
      <c r="I25" s="120"/>
      <c r="J25" s="120"/>
      <c r="K25" s="120"/>
      <c r="L25" s="120"/>
      <c r="N25" s="152">
        <f t="shared" si="0"/>
        <v>0</v>
      </c>
      <c r="O25" s="126">
        <f t="shared" si="1"/>
        <v>0</v>
      </c>
      <c r="P25" s="126">
        <f t="shared" si="2"/>
        <v>0</v>
      </c>
      <c r="V25" s="138"/>
      <c r="W25" s="120"/>
      <c r="AA25" s="120"/>
      <c r="AB25" s="120"/>
      <c r="AD25" s="132" t="str">
        <f t="shared" si="4"/>
        <v/>
      </c>
      <c r="AE25" s="120"/>
      <c r="AF25" s="128"/>
      <c r="AH25" s="132" t="str">
        <f t="shared" si="5"/>
        <v/>
      </c>
      <c r="AI25" s="120"/>
      <c r="AJ25" s="128"/>
      <c r="AK25" s="128"/>
      <c r="AL25" s="128"/>
      <c r="AM25" s="128"/>
      <c r="AN25" s="128"/>
      <c r="AO25" s="128"/>
      <c r="AP25" s="120"/>
      <c r="AT25" s="128"/>
      <c r="AU25" s="120"/>
    </row>
    <row r="26" spans="2:47" x14ac:dyDescent="0.25">
      <c r="B26" s="132" t="str">
        <f t="shared" si="3"/>
        <v/>
      </c>
      <c r="C26" s="120"/>
      <c r="D26" s="125"/>
      <c r="E26" s="125"/>
      <c r="F26" s="120"/>
      <c r="G26" s="120"/>
      <c r="I26" s="120"/>
      <c r="J26" s="120"/>
      <c r="K26" s="120"/>
      <c r="L26" s="120"/>
      <c r="N26" s="152">
        <f t="shared" si="0"/>
        <v>0</v>
      </c>
      <c r="O26" s="126">
        <f t="shared" si="1"/>
        <v>0</v>
      </c>
      <c r="P26" s="126">
        <f t="shared" si="2"/>
        <v>0</v>
      </c>
      <c r="V26" s="138"/>
      <c r="W26" s="120"/>
      <c r="AA26" s="120"/>
      <c r="AB26" s="120"/>
      <c r="AD26" s="132" t="str">
        <f t="shared" si="4"/>
        <v/>
      </c>
      <c r="AE26" s="120"/>
      <c r="AF26" s="128"/>
      <c r="AH26" s="132" t="str">
        <f t="shared" si="5"/>
        <v/>
      </c>
      <c r="AI26" s="120"/>
      <c r="AJ26" s="128"/>
      <c r="AK26" s="128"/>
      <c r="AL26" s="128"/>
      <c r="AM26" s="128"/>
      <c r="AN26" s="128"/>
      <c r="AO26" s="128"/>
      <c r="AP26" s="120"/>
      <c r="AT26" s="128"/>
      <c r="AU26" s="120"/>
    </row>
    <row r="27" spans="2:47" x14ac:dyDescent="0.25">
      <c r="B27" s="132" t="str">
        <f t="shared" si="3"/>
        <v/>
      </c>
      <c r="C27" s="120"/>
      <c r="D27" s="125"/>
      <c r="E27" s="125"/>
      <c r="F27" s="120"/>
      <c r="G27" s="120"/>
      <c r="I27" s="120"/>
      <c r="J27" s="120"/>
      <c r="K27" s="120"/>
      <c r="L27" s="120"/>
      <c r="N27" s="152">
        <f t="shared" si="0"/>
        <v>0</v>
      </c>
      <c r="O27" s="126">
        <f t="shared" si="1"/>
        <v>0</v>
      </c>
      <c r="P27" s="126">
        <f t="shared" si="2"/>
        <v>0</v>
      </c>
      <c r="V27" s="138"/>
      <c r="W27" s="120"/>
      <c r="AA27" s="120"/>
      <c r="AB27" s="120"/>
      <c r="AD27" s="132" t="str">
        <f t="shared" si="4"/>
        <v/>
      </c>
      <c r="AE27" s="120"/>
      <c r="AF27" s="128"/>
      <c r="AH27" s="132" t="str">
        <f t="shared" si="5"/>
        <v/>
      </c>
      <c r="AI27" s="120"/>
      <c r="AJ27" s="128"/>
      <c r="AK27" s="128"/>
      <c r="AL27" s="128"/>
      <c r="AM27" s="128"/>
      <c r="AN27" s="128"/>
      <c r="AO27" s="128"/>
      <c r="AP27" s="120"/>
      <c r="AT27" s="128"/>
      <c r="AU27" s="120"/>
    </row>
    <row r="28" spans="2:47" x14ac:dyDescent="0.25">
      <c r="B28" s="132" t="str">
        <f t="shared" si="3"/>
        <v/>
      </c>
      <c r="C28" s="120"/>
      <c r="D28" s="125"/>
      <c r="E28" s="125"/>
      <c r="F28" s="120"/>
      <c r="G28" s="120"/>
      <c r="I28" s="120"/>
      <c r="J28" s="120"/>
      <c r="K28" s="120"/>
      <c r="L28" s="120"/>
      <c r="N28" s="152">
        <f t="shared" si="0"/>
        <v>0</v>
      </c>
      <c r="O28" s="126">
        <f t="shared" si="1"/>
        <v>0</v>
      </c>
      <c r="P28" s="126">
        <f t="shared" si="2"/>
        <v>0</v>
      </c>
      <c r="V28" s="138"/>
      <c r="W28" s="120"/>
      <c r="AA28" s="120"/>
      <c r="AB28" s="120"/>
      <c r="AD28" s="132" t="str">
        <f t="shared" si="4"/>
        <v/>
      </c>
      <c r="AE28" s="120"/>
      <c r="AF28" s="128"/>
      <c r="AH28" s="132" t="str">
        <f t="shared" si="5"/>
        <v/>
      </c>
      <c r="AI28" s="120"/>
      <c r="AJ28" s="128"/>
      <c r="AK28" s="128"/>
      <c r="AL28" s="128"/>
      <c r="AM28" s="128"/>
      <c r="AN28" s="128"/>
      <c r="AO28" s="128"/>
      <c r="AP28" s="120"/>
      <c r="AT28" s="128"/>
      <c r="AU28" s="120"/>
    </row>
    <row r="29" spans="2:47" x14ac:dyDescent="0.25">
      <c r="B29" s="132" t="str">
        <f t="shared" si="3"/>
        <v/>
      </c>
      <c r="C29" s="120"/>
      <c r="D29" s="125"/>
      <c r="E29" s="125"/>
      <c r="F29" s="120"/>
      <c r="G29" s="120"/>
      <c r="I29" s="120"/>
      <c r="J29" s="120"/>
      <c r="K29" s="120"/>
      <c r="L29" s="120"/>
      <c r="N29" s="152">
        <f t="shared" si="0"/>
        <v>0</v>
      </c>
      <c r="O29" s="126">
        <f t="shared" si="1"/>
        <v>0</v>
      </c>
      <c r="P29" s="126">
        <f t="shared" si="2"/>
        <v>0</v>
      </c>
      <c r="V29" s="138"/>
      <c r="W29" s="120"/>
      <c r="AA29" s="120"/>
      <c r="AB29" s="120"/>
      <c r="AD29" s="132" t="str">
        <f t="shared" si="4"/>
        <v/>
      </c>
      <c r="AE29" s="120"/>
      <c r="AF29" s="128"/>
      <c r="AH29" s="132" t="str">
        <f t="shared" si="5"/>
        <v/>
      </c>
      <c r="AI29" s="120"/>
      <c r="AJ29" s="128"/>
      <c r="AK29" s="128"/>
      <c r="AL29" s="128"/>
      <c r="AM29" s="128"/>
      <c r="AN29" s="128"/>
      <c r="AO29" s="128"/>
      <c r="AP29" s="120"/>
      <c r="AT29" s="128"/>
      <c r="AU29" s="120"/>
    </row>
    <row r="30" spans="2:47" x14ac:dyDescent="0.25">
      <c r="B30" s="132" t="str">
        <f t="shared" si="3"/>
        <v/>
      </c>
      <c r="C30" s="120"/>
      <c r="D30" s="125"/>
      <c r="E30" s="125"/>
      <c r="F30" s="120"/>
      <c r="G30" s="120"/>
      <c r="I30" s="120"/>
      <c r="J30" s="120"/>
      <c r="K30" s="120"/>
      <c r="L30" s="120"/>
      <c r="N30" s="152">
        <f t="shared" si="0"/>
        <v>0</v>
      </c>
      <c r="O30" s="126">
        <f t="shared" si="1"/>
        <v>0</v>
      </c>
      <c r="P30" s="126">
        <f t="shared" si="2"/>
        <v>0</v>
      </c>
      <c r="V30" s="138"/>
      <c r="W30" s="120"/>
      <c r="AA30" s="120"/>
      <c r="AB30" s="120"/>
      <c r="AD30" s="132" t="str">
        <f t="shared" si="4"/>
        <v/>
      </c>
      <c r="AE30" s="120"/>
      <c r="AF30" s="128"/>
      <c r="AH30" s="132" t="str">
        <f t="shared" si="5"/>
        <v/>
      </c>
      <c r="AI30" s="120"/>
      <c r="AJ30" s="128"/>
      <c r="AK30" s="128"/>
      <c r="AL30" s="128"/>
      <c r="AM30" s="128"/>
      <c r="AN30" s="128"/>
      <c r="AO30" s="128"/>
      <c r="AP30" s="120"/>
      <c r="AT30" s="128"/>
      <c r="AU30" s="120"/>
    </row>
    <row r="31" spans="2:47" x14ac:dyDescent="0.25">
      <c r="B31" s="132" t="str">
        <f t="shared" si="3"/>
        <v/>
      </c>
      <c r="C31" s="120"/>
      <c r="D31" s="125"/>
      <c r="E31" s="125"/>
      <c r="F31" s="120"/>
      <c r="G31" s="120"/>
      <c r="I31" s="120"/>
      <c r="J31" s="120"/>
      <c r="K31" s="120"/>
      <c r="L31" s="120"/>
      <c r="N31" s="152">
        <f t="shared" si="0"/>
        <v>0</v>
      </c>
      <c r="O31" s="126">
        <f t="shared" si="1"/>
        <v>0</v>
      </c>
      <c r="P31" s="126">
        <f t="shared" si="2"/>
        <v>0</v>
      </c>
      <c r="V31" s="138"/>
      <c r="W31" s="120"/>
      <c r="AA31" s="120"/>
      <c r="AB31" s="120"/>
      <c r="AD31" s="132" t="str">
        <f t="shared" si="4"/>
        <v/>
      </c>
      <c r="AE31" s="120"/>
      <c r="AF31" s="128"/>
      <c r="AH31" s="132" t="str">
        <f t="shared" si="5"/>
        <v/>
      </c>
      <c r="AI31" s="120"/>
      <c r="AJ31" s="128"/>
      <c r="AK31" s="128"/>
      <c r="AL31" s="128"/>
      <c r="AM31" s="128"/>
      <c r="AN31" s="128"/>
      <c r="AO31" s="128"/>
      <c r="AP31" s="120"/>
      <c r="AT31" s="128"/>
      <c r="AU31" s="120"/>
    </row>
    <row r="32" spans="2:47" x14ac:dyDescent="0.25">
      <c r="B32" s="132" t="str">
        <f t="shared" si="3"/>
        <v/>
      </c>
      <c r="C32" s="120"/>
      <c r="D32" s="125"/>
      <c r="E32" s="125"/>
      <c r="F32" s="120"/>
      <c r="G32" s="120"/>
      <c r="I32" s="120"/>
      <c r="J32" s="120"/>
      <c r="K32" s="120"/>
      <c r="L32" s="120"/>
      <c r="N32" s="152">
        <f t="shared" si="0"/>
        <v>0</v>
      </c>
      <c r="O32" s="126">
        <f t="shared" si="1"/>
        <v>0</v>
      </c>
      <c r="P32" s="126">
        <f t="shared" si="2"/>
        <v>0</v>
      </c>
      <c r="V32" s="138"/>
      <c r="W32" s="120"/>
      <c r="AA32" s="120"/>
      <c r="AB32" s="120"/>
      <c r="AD32" s="132" t="str">
        <f t="shared" si="4"/>
        <v/>
      </c>
      <c r="AE32" s="120"/>
      <c r="AF32" s="128"/>
      <c r="AH32" s="132" t="str">
        <f t="shared" si="5"/>
        <v/>
      </c>
      <c r="AI32" s="120"/>
      <c r="AJ32" s="128"/>
      <c r="AK32" s="128"/>
      <c r="AL32" s="128"/>
      <c r="AM32" s="128"/>
      <c r="AN32" s="128"/>
      <c r="AO32" s="128"/>
      <c r="AP32" s="120"/>
      <c r="AT32" s="128"/>
      <c r="AU32" s="120"/>
    </row>
    <row r="33" spans="2:47" x14ac:dyDescent="0.25">
      <c r="B33" s="132" t="str">
        <f t="shared" si="3"/>
        <v/>
      </c>
      <c r="C33" s="120"/>
      <c r="D33" s="125"/>
      <c r="E33" s="125"/>
      <c r="F33" s="120"/>
      <c r="G33" s="120"/>
      <c r="I33" s="120"/>
      <c r="J33" s="120"/>
      <c r="K33" s="120"/>
      <c r="L33" s="120"/>
      <c r="N33" s="152">
        <f t="shared" si="0"/>
        <v>0</v>
      </c>
      <c r="O33" s="126">
        <f t="shared" si="1"/>
        <v>0</v>
      </c>
      <c r="P33" s="126">
        <f t="shared" si="2"/>
        <v>0</v>
      </c>
      <c r="V33" s="138"/>
      <c r="W33" s="120"/>
      <c r="AA33" s="120"/>
      <c r="AB33" s="120"/>
      <c r="AD33" s="132" t="str">
        <f t="shared" si="4"/>
        <v/>
      </c>
      <c r="AE33" s="120"/>
      <c r="AF33" s="128"/>
      <c r="AH33" s="132" t="str">
        <f t="shared" si="5"/>
        <v/>
      </c>
      <c r="AI33" s="120"/>
      <c r="AJ33" s="128"/>
      <c r="AK33" s="128"/>
      <c r="AL33" s="128"/>
      <c r="AM33" s="128"/>
      <c r="AN33" s="128"/>
      <c r="AO33" s="128"/>
      <c r="AP33" s="120"/>
      <c r="AT33" s="128"/>
      <c r="AU33" s="120"/>
    </row>
    <row r="34" spans="2:47" x14ac:dyDescent="0.25">
      <c r="B34" s="132" t="str">
        <f t="shared" si="3"/>
        <v/>
      </c>
      <c r="C34" s="120"/>
      <c r="D34" s="125"/>
      <c r="E34" s="125"/>
      <c r="F34" s="120"/>
      <c r="G34" s="120"/>
      <c r="I34" s="120"/>
      <c r="J34" s="120"/>
      <c r="K34" s="120"/>
      <c r="L34" s="120"/>
      <c r="N34" s="152">
        <f t="shared" si="0"/>
        <v>0</v>
      </c>
      <c r="O34" s="126">
        <f t="shared" si="1"/>
        <v>0</v>
      </c>
      <c r="P34" s="126">
        <f t="shared" si="2"/>
        <v>0</v>
      </c>
      <c r="V34" s="138"/>
      <c r="W34" s="120"/>
      <c r="AA34" s="120"/>
      <c r="AB34" s="120"/>
      <c r="AD34" s="132" t="str">
        <f t="shared" si="4"/>
        <v/>
      </c>
      <c r="AE34" s="120"/>
      <c r="AF34" s="128"/>
      <c r="AH34" s="132" t="str">
        <f t="shared" si="5"/>
        <v/>
      </c>
      <c r="AI34" s="120"/>
      <c r="AJ34" s="128"/>
      <c r="AK34" s="128"/>
      <c r="AL34" s="128"/>
      <c r="AM34" s="128"/>
      <c r="AN34" s="128"/>
      <c r="AO34" s="128"/>
      <c r="AP34" s="120"/>
      <c r="AT34" s="128"/>
      <c r="AU34" s="120"/>
    </row>
    <row r="35" spans="2:47" x14ac:dyDescent="0.25">
      <c r="B35" s="132" t="str">
        <f t="shared" si="3"/>
        <v/>
      </c>
      <c r="C35" s="120"/>
      <c r="D35" s="125"/>
      <c r="E35" s="125"/>
      <c r="F35" s="120"/>
      <c r="G35" s="120"/>
      <c r="I35" s="120"/>
      <c r="J35" s="120"/>
      <c r="K35" s="120"/>
      <c r="L35" s="120"/>
      <c r="N35" s="152">
        <f t="shared" si="0"/>
        <v>0</v>
      </c>
      <c r="O35" s="126">
        <f t="shared" si="1"/>
        <v>0</v>
      </c>
      <c r="P35" s="126">
        <f t="shared" si="2"/>
        <v>0</v>
      </c>
      <c r="V35" s="138"/>
      <c r="W35" s="120"/>
      <c r="AA35" s="120"/>
      <c r="AB35" s="120"/>
      <c r="AD35" s="132" t="str">
        <f t="shared" si="4"/>
        <v/>
      </c>
      <c r="AE35" s="120"/>
      <c r="AF35" s="128"/>
      <c r="AH35" s="132" t="str">
        <f t="shared" si="5"/>
        <v/>
      </c>
      <c r="AI35" s="120"/>
      <c r="AJ35" s="128"/>
      <c r="AK35" s="128"/>
      <c r="AL35" s="128"/>
      <c r="AM35" s="128"/>
      <c r="AN35" s="128"/>
      <c r="AO35" s="128"/>
      <c r="AP35" s="120"/>
      <c r="AT35" s="128"/>
      <c r="AU35" s="120"/>
    </row>
    <row r="36" spans="2:47" x14ac:dyDescent="0.25">
      <c r="B36" s="132" t="str">
        <f t="shared" si="3"/>
        <v/>
      </c>
      <c r="C36" s="120"/>
      <c r="D36" s="125"/>
      <c r="E36" s="125"/>
      <c r="F36" s="120"/>
      <c r="G36" s="120"/>
      <c r="I36" s="120"/>
      <c r="J36" s="120"/>
      <c r="K36" s="120"/>
      <c r="L36" s="120"/>
      <c r="N36" s="152">
        <f t="shared" si="0"/>
        <v>0</v>
      </c>
      <c r="O36" s="126">
        <f t="shared" si="1"/>
        <v>0</v>
      </c>
      <c r="P36" s="126">
        <f t="shared" si="2"/>
        <v>0</v>
      </c>
      <c r="V36" s="138"/>
      <c r="W36" s="120"/>
      <c r="AA36" s="120"/>
      <c r="AB36" s="120"/>
      <c r="AD36" s="132" t="str">
        <f t="shared" si="4"/>
        <v/>
      </c>
      <c r="AE36" s="120"/>
      <c r="AF36" s="128"/>
      <c r="AH36" s="132" t="str">
        <f t="shared" si="5"/>
        <v/>
      </c>
      <c r="AI36" s="120"/>
      <c r="AJ36" s="128"/>
      <c r="AK36" s="128"/>
      <c r="AL36" s="128"/>
      <c r="AM36" s="128"/>
      <c r="AN36" s="128"/>
      <c r="AO36" s="128"/>
      <c r="AP36" s="120"/>
      <c r="AT36" s="128"/>
      <c r="AU36" s="120"/>
    </row>
    <row r="37" spans="2:47" x14ac:dyDescent="0.25">
      <c r="B37" s="132" t="str">
        <f t="shared" si="3"/>
        <v/>
      </c>
      <c r="C37" s="120"/>
      <c r="D37" s="125"/>
      <c r="E37" s="125"/>
      <c r="F37" s="120"/>
      <c r="G37" s="120"/>
      <c r="I37" s="120"/>
      <c r="J37" s="120"/>
      <c r="K37" s="120"/>
      <c r="L37" s="120"/>
      <c r="N37" s="154">
        <f t="shared" si="0"/>
        <v>0</v>
      </c>
      <c r="O37" s="155">
        <f t="shared" si="1"/>
        <v>0</v>
      </c>
      <c r="P37" s="155">
        <f t="shared" si="2"/>
        <v>0</v>
      </c>
      <c r="Q37" s="117"/>
      <c r="R37" s="117"/>
      <c r="S37" s="117"/>
      <c r="T37" s="117"/>
      <c r="U37" s="117"/>
      <c r="V37" s="156"/>
      <c r="W37" s="120"/>
      <c r="AA37" s="120"/>
      <c r="AB37" s="120"/>
      <c r="AD37" s="132" t="str">
        <f t="shared" si="4"/>
        <v/>
      </c>
      <c r="AE37" s="120"/>
      <c r="AF37" s="128"/>
      <c r="AH37" s="132" t="str">
        <f t="shared" si="5"/>
        <v/>
      </c>
      <c r="AI37" s="120"/>
      <c r="AJ37" s="128"/>
      <c r="AK37" s="128"/>
      <c r="AL37" s="128"/>
      <c r="AM37" s="128"/>
      <c r="AN37" s="128"/>
      <c r="AO37" s="128"/>
      <c r="AP37" s="120"/>
      <c r="AT37" s="128"/>
      <c r="AU37" s="120"/>
    </row>
    <row r="38" spans="2:47" x14ac:dyDescent="0.25">
      <c r="B38" s="132" t="str">
        <f t="shared" si="3"/>
        <v/>
      </c>
      <c r="C38" s="120"/>
      <c r="D38" s="125"/>
      <c r="E38" s="125"/>
      <c r="F38" s="120"/>
      <c r="G38" s="120"/>
      <c r="I38" s="120"/>
      <c r="J38" s="120"/>
      <c r="K38" s="120"/>
      <c r="L38" s="120"/>
      <c r="N38" s="126">
        <f t="shared" si="0"/>
        <v>0</v>
      </c>
      <c r="O38" s="126">
        <f t="shared" si="1"/>
        <v>0</v>
      </c>
      <c r="P38" s="126">
        <f t="shared" si="2"/>
        <v>0</v>
      </c>
      <c r="V38" s="120"/>
      <c r="W38" s="120"/>
      <c r="AA38" s="120"/>
      <c r="AB38" s="120"/>
      <c r="AD38" s="132" t="str">
        <f t="shared" si="4"/>
        <v/>
      </c>
      <c r="AE38" s="120"/>
      <c r="AF38" s="128"/>
      <c r="AH38" s="132" t="str">
        <f t="shared" si="5"/>
        <v/>
      </c>
      <c r="AI38" s="120"/>
      <c r="AJ38" s="128"/>
      <c r="AK38" s="128"/>
      <c r="AL38" s="128"/>
      <c r="AM38" s="128"/>
      <c r="AN38" s="128"/>
      <c r="AO38" s="128"/>
      <c r="AP38" s="120"/>
      <c r="AT38" s="128"/>
      <c r="AU38" s="120"/>
    </row>
    <row r="39" spans="2:47" x14ac:dyDescent="0.25">
      <c r="B39" s="132" t="str">
        <f t="shared" si="3"/>
        <v/>
      </c>
      <c r="C39" s="120"/>
      <c r="D39" s="125"/>
      <c r="E39" s="125"/>
      <c r="F39" s="120"/>
      <c r="G39" s="120"/>
      <c r="I39" s="120"/>
      <c r="J39" s="120"/>
      <c r="K39" s="120"/>
      <c r="L39" s="120"/>
      <c r="N39" s="126">
        <f t="shared" si="0"/>
        <v>0</v>
      </c>
      <c r="O39" s="126">
        <f t="shared" si="1"/>
        <v>0</v>
      </c>
      <c r="P39" s="126">
        <f t="shared" si="2"/>
        <v>0</v>
      </c>
      <c r="V39" s="120"/>
      <c r="W39" s="120"/>
      <c r="AA39" s="120"/>
      <c r="AB39" s="120"/>
      <c r="AD39" s="132" t="str">
        <f t="shared" si="4"/>
        <v/>
      </c>
      <c r="AE39" s="120"/>
      <c r="AF39" s="128"/>
      <c r="AH39" s="132" t="str">
        <f t="shared" si="5"/>
        <v/>
      </c>
      <c r="AI39" s="120"/>
      <c r="AJ39" s="128"/>
      <c r="AK39" s="128"/>
      <c r="AL39" s="128"/>
      <c r="AM39" s="128"/>
      <c r="AN39" s="128"/>
      <c r="AO39" s="128"/>
      <c r="AP39" s="120"/>
      <c r="AT39" s="128"/>
      <c r="AU39" s="120"/>
    </row>
    <row r="40" spans="2:47" x14ac:dyDescent="0.25">
      <c r="B40" s="132" t="str">
        <f t="shared" si="3"/>
        <v/>
      </c>
      <c r="C40" s="120"/>
      <c r="D40" s="125"/>
      <c r="E40" s="125"/>
      <c r="F40" s="120"/>
      <c r="G40" s="120"/>
      <c r="I40" s="120"/>
      <c r="J40" s="120"/>
      <c r="K40" s="120"/>
      <c r="L40" s="120"/>
      <c r="N40" s="126">
        <f t="shared" si="0"/>
        <v>0</v>
      </c>
      <c r="O40" s="126">
        <f t="shared" si="1"/>
        <v>0</v>
      </c>
      <c r="P40" s="126">
        <f t="shared" si="2"/>
        <v>0</v>
      </c>
      <c r="V40" s="120"/>
      <c r="W40" s="120"/>
      <c r="AA40" s="120"/>
      <c r="AB40" s="120"/>
      <c r="AD40" s="132" t="str">
        <f t="shared" si="4"/>
        <v/>
      </c>
      <c r="AE40" s="120"/>
      <c r="AF40" s="128"/>
      <c r="AH40" s="132" t="str">
        <f t="shared" si="5"/>
        <v/>
      </c>
      <c r="AI40" s="120"/>
      <c r="AJ40" s="128"/>
      <c r="AK40" s="128"/>
      <c r="AL40" s="128"/>
      <c r="AM40" s="128"/>
      <c r="AN40" s="128"/>
      <c r="AO40" s="128"/>
      <c r="AP40" s="120"/>
      <c r="AT40" s="128"/>
      <c r="AU40" s="120"/>
    </row>
    <row r="41" spans="2:47" x14ac:dyDescent="0.25">
      <c r="B41" s="132" t="str">
        <f t="shared" si="3"/>
        <v/>
      </c>
      <c r="C41" s="120"/>
      <c r="D41" s="125"/>
      <c r="E41" s="125"/>
      <c r="F41" s="120"/>
      <c r="G41" s="120"/>
      <c r="I41" s="120"/>
      <c r="J41" s="120"/>
      <c r="K41" s="120"/>
      <c r="L41" s="120"/>
      <c r="N41" s="126">
        <f t="shared" si="0"/>
        <v>0</v>
      </c>
      <c r="O41" s="126">
        <f t="shared" si="1"/>
        <v>0</v>
      </c>
      <c r="P41" s="126">
        <f t="shared" si="2"/>
        <v>0</v>
      </c>
      <c r="V41" s="120"/>
      <c r="W41" s="120"/>
      <c r="AA41" s="120"/>
      <c r="AB41" s="120"/>
      <c r="AD41" s="132" t="str">
        <f t="shared" si="4"/>
        <v/>
      </c>
      <c r="AE41" s="120"/>
      <c r="AF41" s="128"/>
      <c r="AH41" s="132" t="str">
        <f t="shared" si="5"/>
        <v/>
      </c>
      <c r="AI41" s="120"/>
      <c r="AJ41" s="128"/>
      <c r="AK41" s="128"/>
      <c r="AL41" s="128"/>
      <c r="AM41" s="128"/>
      <c r="AN41" s="128"/>
      <c r="AO41" s="128"/>
      <c r="AP41" s="120"/>
      <c r="AT41" s="128"/>
      <c r="AU41" s="120"/>
    </row>
    <row r="42" spans="2:47" x14ac:dyDescent="0.25">
      <c r="B42" s="132" t="str">
        <f t="shared" si="3"/>
        <v/>
      </c>
      <c r="C42" s="120"/>
      <c r="D42" s="125"/>
      <c r="E42" s="125"/>
      <c r="F42" s="120"/>
      <c r="G42" s="120"/>
      <c r="I42" s="120"/>
      <c r="J42" s="120"/>
      <c r="K42" s="120"/>
      <c r="L42" s="120"/>
      <c r="N42" s="126">
        <f t="shared" si="0"/>
        <v>0</v>
      </c>
      <c r="O42" s="126">
        <f t="shared" si="1"/>
        <v>0</v>
      </c>
      <c r="P42" s="126">
        <f t="shared" si="2"/>
        <v>0</v>
      </c>
      <c r="V42" s="120"/>
      <c r="W42" s="120"/>
      <c r="AA42" s="120"/>
      <c r="AB42" s="120"/>
      <c r="AD42" s="132" t="str">
        <f t="shared" si="4"/>
        <v/>
      </c>
      <c r="AE42" s="120"/>
      <c r="AF42" s="128"/>
      <c r="AH42" s="132" t="str">
        <f t="shared" si="5"/>
        <v/>
      </c>
      <c r="AI42" s="120"/>
      <c r="AJ42" s="128"/>
      <c r="AK42" s="128"/>
      <c r="AL42" s="128"/>
      <c r="AM42" s="128"/>
      <c r="AN42" s="128"/>
      <c r="AO42" s="128"/>
      <c r="AP42" s="120"/>
      <c r="AT42" s="128"/>
      <c r="AU42" s="120"/>
    </row>
    <row r="43" spans="2:47" x14ac:dyDescent="0.25">
      <c r="B43" s="132" t="str">
        <f t="shared" si="3"/>
        <v/>
      </c>
      <c r="C43" s="120"/>
      <c r="D43" s="125"/>
      <c r="E43" s="125"/>
      <c r="F43" s="120"/>
      <c r="G43" s="120"/>
      <c r="I43" s="120"/>
      <c r="J43" s="120"/>
      <c r="K43" s="120"/>
      <c r="L43" s="120"/>
      <c r="N43" s="126">
        <f t="shared" si="0"/>
        <v>0</v>
      </c>
      <c r="O43" s="126">
        <f t="shared" si="1"/>
        <v>0</v>
      </c>
      <c r="P43" s="126">
        <f t="shared" si="2"/>
        <v>0</v>
      </c>
      <c r="V43" s="120"/>
      <c r="W43" s="120"/>
      <c r="AA43" s="120"/>
      <c r="AB43" s="120"/>
      <c r="AD43" s="132" t="str">
        <f t="shared" si="4"/>
        <v/>
      </c>
      <c r="AE43" s="120"/>
      <c r="AF43" s="128"/>
      <c r="AH43" s="132" t="str">
        <f t="shared" si="5"/>
        <v/>
      </c>
      <c r="AI43" s="120"/>
      <c r="AJ43" s="128"/>
      <c r="AK43" s="128"/>
      <c r="AL43" s="128"/>
      <c r="AM43" s="128"/>
      <c r="AN43" s="128"/>
      <c r="AO43" s="128"/>
      <c r="AP43" s="120"/>
      <c r="AT43" s="128"/>
      <c r="AU43" s="120"/>
    </row>
    <row r="44" spans="2:47" x14ac:dyDescent="0.25">
      <c r="B44" s="132" t="str">
        <f t="shared" si="3"/>
        <v/>
      </c>
      <c r="C44" s="120"/>
      <c r="D44" s="125"/>
      <c r="E44" s="125"/>
      <c r="F44" s="120"/>
      <c r="G44" s="120"/>
      <c r="I44" s="120"/>
      <c r="J44" s="120"/>
      <c r="K44" s="120"/>
      <c r="L44" s="120"/>
      <c r="N44" s="126">
        <f t="shared" si="0"/>
        <v>0</v>
      </c>
      <c r="O44" s="126">
        <f t="shared" si="1"/>
        <v>0</v>
      </c>
      <c r="P44" s="126">
        <f t="shared" si="2"/>
        <v>0</v>
      </c>
      <c r="V44" s="120"/>
      <c r="W44" s="120"/>
      <c r="AA44" s="120"/>
      <c r="AB44" s="120"/>
      <c r="AD44" s="132" t="str">
        <f t="shared" si="4"/>
        <v/>
      </c>
      <c r="AE44" s="120"/>
      <c r="AF44" s="128"/>
      <c r="AH44" s="132" t="str">
        <f t="shared" si="5"/>
        <v/>
      </c>
      <c r="AI44" s="120"/>
      <c r="AJ44" s="128"/>
      <c r="AK44" s="128"/>
      <c r="AL44" s="128"/>
      <c r="AM44" s="128"/>
      <c r="AN44" s="128"/>
      <c r="AO44" s="128"/>
      <c r="AP44" s="120"/>
      <c r="AT44" s="128"/>
      <c r="AU44" s="120"/>
    </row>
    <row r="45" spans="2:47" x14ac:dyDescent="0.25">
      <c r="B45" s="132" t="str">
        <f t="shared" si="3"/>
        <v/>
      </c>
      <c r="C45" s="120"/>
      <c r="D45" s="125"/>
      <c r="E45" s="125"/>
      <c r="F45" s="120"/>
      <c r="G45" s="120"/>
      <c r="I45" s="120"/>
      <c r="J45" s="120"/>
      <c r="K45" s="120"/>
      <c r="L45" s="120"/>
      <c r="N45" s="126">
        <f t="shared" si="0"/>
        <v>0</v>
      </c>
      <c r="O45" s="126">
        <f t="shared" si="1"/>
        <v>0</v>
      </c>
      <c r="P45" s="126">
        <f t="shared" si="2"/>
        <v>0</v>
      </c>
      <c r="V45" s="120"/>
      <c r="W45" s="120"/>
      <c r="AA45" s="120"/>
      <c r="AB45" s="120"/>
      <c r="AD45" s="132" t="str">
        <f t="shared" si="4"/>
        <v/>
      </c>
      <c r="AE45" s="120"/>
      <c r="AF45" s="128"/>
      <c r="AH45" s="132" t="str">
        <f t="shared" si="5"/>
        <v/>
      </c>
      <c r="AI45" s="120"/>
      <c r="AJ45" s="128"/>
      <c r="AK45" s="128"/>
      <c r="AL45" s="128"/>
      <c r="AM45" s="128"/>
      <c r="AN45" s="128"/>
      <c r="AO45" s="128"/>
      <c r="AP45" s="120"/>
      <c r="AT45" s="128"/>
      <c r="AU45" s="120"/>
    </row>
    <row r="46" spans="2:47" x14ac:dyDescent="0.25">
      <c r="B46" s="132" t="str">
        <f t="shared" si="3"/>
        <v/>
      </c>
      <c r="C46" s="120"/>
      <c r="D46" s="125"/>
      <c r="E46" s="125"/>
      <c r="F46" s="120"/>
      <c r="G46" s="120"/>
      <c r="I46" s="120"/>
      <c r="J46" s="120"/>
      <c r="K46" s="120"/>
      <c r="L46" s="120"/>
      <c r="N46" s="126">
        <f t="shared" si="0"/>
        <v>0</v>
      </c>
      <c r="O46" s="126">
        <f t="shared" si="1"/>
        <v>0</v>
      </c>
      <c r="P46" s="126">
        <f t="shared" si="2"/>
        <v>0</v>
      </c>
      <c r="V46" s="120"/>
      <c r="W46" s="120"/>
      <c r="AA46" s="120"/>
      <c r="AB46" s="120"/>
      <c r="AD46" s="132" t="str">
        <f t="shared" si="4"/>
        <v/>
      </c>
      <c r="AE46" s="120"/>
      <c r="AF46" s="128"/>
      <c r="AH46" s="132" t="str">
        <f t="shared" si="5"/>
        <v/>
      </c>
      <c r="AI46" s="120"/>
      <c r="AJ46" s="128"/>
      <c r="AK46" s="128"/>
      <c r="AL46" s="128"/>
      <c r="AM46" s="128"/>
      <c r="AN46" s="128"/>
      <c r="AO46" s="128"/>
      <c r="AP46" s="120"/>
      <c r="AT46" s="128"/>
      <c r="AU46" s="120"/>
    </row>
    <row r="47" spans="2:47" x14ac:dyDescent="0.25">
      <c r="B47" s="132" t="str">
        <f t="shared" si="3"/>
        <v/>
      </c>
      <c r="C47" s="120"/>
      <c r="D47" s="125"/>
      <c r="E47" s="125"/>
      <c r="F47" s="120"/>
      <c r="G47" s="120"/>
      <c r="I47" s="120"/>
      <c r="J47" s="120"/>
      <c r="K47" s="120"/>
      <c r="L47" s="120"/>
      <c r="N47" s="126">
        <f t="shared" si="0"/>
        <v>0</v>
      </c>
      <c r="O47" s="126">
        <f t="shared" si="1"/>
        <v>0</v>
      </c>
      <c r="P47" s="126">
        <f t="shared" si="2"/>
        <v>0</v>
      </c>
      <c r="V47" s="120"/>
      <c r="W47" s="120"/>
      <c r="AA47" s="120"/>
      <c r="AB47" s="120"/>
      <c r="AD47" s="132" t="str">
        <f t="shared" si="4"/>
        <v/>
      </c>
      <c r="AE47" s="120"/>
      <c r="AF47" s="128"/>
      <c r="AH47" s="132" t="str">
        <f t="shared" si="5"/>
        <v/>
      </c>
      <c r="AI47" s="120"/>
      <c r="AJ47" s="128"/>
      <c r="AK47" s="128"/>
      <c r="AL47" s="128"/>
      <c r="AM47" s="128"/>
      <c r="AN47" s="128"/>
      <c r="AO47" s="128"/>
      <c r="AP47" s="120"/>
      <c r="AT47" s="128"/>
      <c r="AU47" s="120"/>
    </row>
    <row r="48" spans="2:47" x14ac:dyDescent="0.25">
      <c r="B48" s="132" t="str">
        <f t="shared" si="3"/>
        <v/>
      </c>
      <c r="C48" s="120"/>
      <c r="D48" s="125"/>
      <c r="E48" s="125"/>
      <c r="F48" s="120"/>
      <c r="G48" s="120"/>
      <c r="I48" s="120"/>
      <c r="J48" s="120"/>
      <c r="K48" s="120"/>
      <c r="L48" s="120"/>
      <c r="N48" s="126">
        <f t="shared" si="0"/>
        <v>0</v>
      </c>
      <c r="O48" s="126">
        <f t="shared" si="1"/>
        <v>0</v>
      </c>
      <c r="P48" s="126">
        <f t="shared" si="2"/>
        <v>0</v>
      </c>
      <c r="V48" s="120"/>
      <c r="W48" s="120"/>
      <c r="AA48" s="120"/>
      <c r="AB48" s="120"/>
      <c r="AD48" s="132" t="str">
        <f t="shared" si="4"/>
        <v/>
      </c>
      <c r="AE48" s="120"/>
      <c r="AF48" s="128"/>
      <c r="AH48" s="132" t="str">
        <f t="shared" si="5"/>
        <v/>
      </c>
      <c r="AI48" s="120"/>
      <c r="AJ48" s="128"/>
      <c r="AK48" s="128"/>
      <c r="AL48" s="128"/>
      <c r="AM48" s="128"/>
      <c r="AN48" s="128"/>
      <c r="AO48" s="128"/>
      <c r="AP48" s="120"/>
      <c r="AT48" s="128"/>
      <c r="AU48" s="120"/>
    </row>
    <row r="49" spans="2:47" x14ac:dyDescent="0.25">
      <c r="B49" s="132" t="str">
        <f t="shared" si="3"/>
        <v/>
      </c>
      <c r="C49" s="120"/>
      <c r="D49" s="125"/>
      <c r="E49" s="125"/>
      <c r="F49" s="120"/>
      <c r="G49" s="120"/>
      <c r="I49" s="120"/>
      <c r="J49" s="120"/>
      <c r="K49" s="120"/>
      <c r="L49" s="120"/>
      <c r="N49" s="126">
        <f t="shared" si="0"/>
        <v>0</v>
      </c>
      <c r="O49" s="126">
        <f t="shared" si="1"/>
        <v>0</v>
      </c>
      <c r="P49" s="126">
        <f t="shared" si="2"/>
        <v>0</v>
      </c>
      <c r="V49" s="120"/>
      <c r="W49" s="120"/>
      <c r="AA49" s="120"/>
      <c r="AB49" s="120"/>
      <c r="AD49" s="132" t="str">
        <f t="shared" si="4"/>
        <v/>
      </c>
      <c r="AE49" s="120"/>
      <c r="AF49" s="128"/>
      <c r="AH49" s="132" t="str">
        <f t="shared" si="5"/>
        <v/>
      </c>
      <c r="AI49" s="120"/>
      <c r="AJ49" s="128"/>
      <c r="AK49" s="128"/>
      <c r="AL49" s="128"/>
      <c r="AM49" s="128"/>
      <c r="AN49" s="128"/>
      <c r="AO49" s="128"/>
      <c r="AP49" s="120"/>
      <c r="AT49" s="128"/>
      <c r="AU49" s="120"/>
    </row>
    <row r="50" spans="2:47" x14ac:dyDescent="0.25">
      <c r="B50" s="132" t="str">
        <f t="shared" si="3"/>
        <v/>
      </c>
      <c r="C50" s="120"/>
      <c r="D50" s="125"/>
      <c r="E50" s="125"/>
      <c r="F50" s="120"/>
      <c r="G50" s="120"/>
      <c r="I50" s="120"/>
      <c r="J50" s="120"/>
      <c r="K50" s="120"/>
      <c r="L50" s="120"/>
      <c r="N50" s="126">
        <f t="shared" si="0"/>
        <v>0</v>
      </c>
      <c r="O50" s="126">
        <f t="shared" si="1"/>
        <v>0</v>
      </c>
      <c r="P50" s="126">
        <f t="shared" si="2"/>
        <v>0</v>
      </c>
      <c r="V50" s="120"/>
      <c r="W50" s="120"/>
      <c r="AA50" s="120"/>
      <c r="AB50" s="120"/>
      <c r="AD50" s="132" t="str">
        <f t="shared" si="4"/>
        <v/>
      </c>
      <c r="AE50" s="120"/>
      <c r="AF50" s="128"/>
      <c r="AH50" s="132" t="str">
        <f t="shared" si="5"/>
        <v/>
      </c>
      <c r="AI50" s="120"/>
      <c r="AJ50" s="128"/>
      <c r="AK50" s="128"/>
      <c r="AL50" s="128"/>
      <c r="AM50" s="128"/>
      <c r="AN50" s="128"/>
      <c r="AO50" s="128"/>
      <c r="AP50" s="120"/>
      <c r="AT50" s="128"/>
      <c r="AU50" s="120"/>
    </row>
    <row r="51" spans="2:47" x14ac:dyDescent="0.25">
      <c r="B51" s="132" t="str">
        <f t="shared" si="3"/>
        <v/>
      </c>
      <c r="C51" s="120"/>
      <c r="D51" s="125"/>
      <c r="E51" s="125"/>
      <c r="F51" s="120"/>
      <c r="G51" s="120"/>
      <c r="I51" s="120"/>
      <c r="J51" s="120"/>
      <c r="K51" s="120"/>
      <c r="L51" s="120"/>
      <c r="N51" s="126">
        <f t="shared" si="0"/>
        <v>0</v>
      </c>
      <c r="O51" s="126">
        <f t="shared" si="1"/>
        <v>0</v>
      </c>
      <c r="P51" s="126">
        <f t="shared" si="2"/>
        <v>0</v>
      </c>
      <c r="V51" s="120"/>
      <c r="W51" s="120"/>
      <c r="AA51" s="120"/>
      <c r="AB51" s="120"/>
      <c r="AD51" s="132" t="str">
        <f t="shared" si="4"/>
        <v/>
      </c>
      <c r="AE51" s="120"/>
      <c r="AF51" s="128"/>
      <c r="AH51" s="132" t="str">
        <f t="shared" si="5"/>
        <v/>
      </c>
      <c r="AI51" s="120"/>
      <c r="AJ51" s="128"/>
      <c r="AK51" s="128"/>
      <c r="AL51" s="128"/>
      <c r="AM51" s="128"/>
      <c r="AN51" s="128"/>
      <c r="AO51" s="128"/>
      <c r="AP51" s="120"/>
      <c r="AT51" s="128"/>
      <c r="AU51" s="120"/>
    </row>
    <row r="52" spans="2:47" x14ac:dyDescent="0.25">
      <c r="B52" s="132" t="str">
        <f t="shared" si="3"/>
        <v/>
      </c>
      <c r="C52" s="120"/>
      <c r="D52" s="125"/>
      <c r="E52" s="125"/>
      <c r="F52" s="120"/>
      <c r="G52" s="120"/>
      <c r="I52" s="120"/>
      <c r="J52" s="120"/>
      <c r="K52" s="120"/>
      <c r="L52" s="120"/>
      <c r="N52" s="126">
        <f t="shared" si="0"/>
        <v>0</v>
      </c>
      <c r="O52" s="126">
        <f t="shared" si="1"/>
        <v>0</v>
      </c>
      <c r="P52" s="126">
        <f t="shared" si="2"/>
        <v>0</v>
      </c>
      <c r="V52" s="120"/>
      <c r="W52" s="120"/>
      <c r="AA52" s="120"/>
      <c r="AB52" s="120"/>
      <c r="AD52" s="132" t="str">
        <f t="shared" si="4"/>
        <v/>
      </c>
      <c r="AE52" s="120"/>
      <c r="AF52" s="128"/>
      <c r="AH52" s="132" t="str">
        <f t="shared" si="5"/>
        <v/>
      </c>
      <c r="AI52" s="120"/>
      <c r="AJ52" s="128"/>
      <c r="AK52" s="128"/>
      <c r="AL52" s="128"/>
      <c r="AM52" s="128"/>
      <c r="AN52" s="128"/>
      <c r="AO52" s="128"/>
      <c r="AP52" s="120"/>
      <c r="AT52" s="128"/>
      <c r="AU52" s="120"/>
    </row>
    <row r="53" spans="2:47" x14ac:dyDescent="0.25">
      <c r="B53" s="132" t="str">
        <f t="shared" si="3"/>
        <v/>
      </c>
      <c r="C53" s="120"/>
      <c r="D53" s="125"/>
      <c r="E53" s="125"/>
      <c r="F53" s="120"/>
      <c r="G53" s="120"/>
      <c r="I53" s="120"/>
      <c r="J53" s="120"/>
      <c r="K53" s="120"/>
      <c r="L53" s="120"/>
      <c r="N53" s="126">
        <f t="shared" si="0"/>
        <v>0</v>
      </c>
      <c r="O53" s="126">
        <f t="shared" si="1"/>
        <v>0</v>
      </c>
      <c r="P53" s="126">
        <f t="shared" si="2"/>
        <v>0</v>
      </c>
      <c r="V53" s="120"/>
      <c r="W53" s="120"/>
      <c r="AA53" s="120"/>
      <c r="AB53" s="120"/>
      <c r="AD53" s="132" t="str">
        <f t="shared" si="4"/>
        <v/>
      </c>
      <c r="AE53" s="120"/>
      <c r="AF53" s="128"/>
      <c r="AH53" s="132" t="str">
        <f t="shared" si="5"/>
        <v/>
      </c>
      <c r="AI53" s="120"/>
      <c r="AJ53" s="128"/>
      <c r="AK53" s="128"/>
      <c r="AL53" s="128"/>
      <c r="AM53" s="128"/>
      <c r="AN53" s="128"/>
      <c r="AO53" s="128"/>
      <c r="AP53" s="120"/>
      <c r="AT53" s="128"/>
      <c r="AU53" s="120"/>
    </row>
    <row r="54" spans="2:47" x14ac:dyDescent="0.25">
      <c r="B54" s="132" t="str">
        <f t="shared" si="3"/>
        <v/>
      </c>
      <c r="C54" s="120"/>
      <c r="D54" s="125"/>
      <c r="E54" s="125"/>
      <c r="F54" s="120"/>
      <c r="G54" s="120"/>
      <c r="I54" s="120"/>
      <c r="J54" s="120"/>
      <c r="K54" s="120"/>
      <c r="L54" s="120"/>
      <c r="N54" s="126">
        <f t="shared" si="0"/>
        <v>0</v>
      </c>
      <c r="O54" s="126">
        <f t="shared" si="1"/>
        <v>0</v>
      </c>
      <c r="P54" s="126">
        <f t="shared" si="2"/>
        <v>0</v>
      </c>
      <c r="V54" s="120"/>
      <c r="W54" s="120"/>
      <c r="AA54" s="120"/>
      <c r="AB54" s="120"/>
      <c r="AD54" s="132" t="str">
        <f t="shared" si="4"/>
        <v/>
      </c>
      <c r="AE54" s="120"/>
      <c r="AF54" s="128"/>
      <c r="AH54" s="132" t="str">
        <f t="shared" si="5"/>
        <v/>
      </c>
      <c r="AI54" s="120"/>
      <c r="AJ54" s="128"/>
      <c r="AK54" s="128"/>
      <c r="AL54" s="128"/>
      <c r="AM54" s="128"/>
      <c r="AN54" s="128"/>
      <c r="AO54" s="128"/>
      <c r="AP54" s="120"/>
      <c r="AT54" s="128"/>
      <c r="AU54" s="120"/>
    </row>
    <row r="55" spans="2:47" x14ac:dyDescent="0.25">
      <c r="B55" s="132" t="str">
        <f t="shared" si="3"/>
        <v/>
      </c>
      <c r="C55" s="120"/>
      <c r="D55" s="125"/>
      <c r="E55" s="125"/>
      <c r="F55" s="120"/>
      <c r="G55" s="120"/>
      <c r="I55" s="120"/>
      <c r="J55" s="120"/>
      <c r="K55" s="120"/>
      <c r="L55" s="120"/>
      <c r="N55" s="126">
        <f t="shared" si="0"/>
        <v>0</v>
      </c>
      <c r="O55" s="126">
        <f t="shared" si="1"/>
        <v>0</v>
      </c>
      <c r="P55" s="126">
        <f t="shared" si="2"/>
        <v>0</v>
      </c>
      <c r="V55" s="120"/>
      <c r="W55" s="120"/>
      <c r="AA55" s="120"/>
      <c r="AB55" s="120"/>
      <c r="AD55" s="132" t="str">
        <f t="shared" si="4"/>
        <v/>
      </c>
      <c r="AE55" s="120"/>
      <c r="AF55" s="128"/>
      <c r="AH55" s="132" t="str">
        <f t="shared" si="5"/>
        <v/>
      </c>
      <c r="AI55" s="120"/>
      <c r="AJ55" s="128"/>
      <c r="AK55" s="128"/>
      <c r="AL55" s="128"/>
      <c r="AM55" s="128"/>
      <c r="AN55" s="128"/>
      <c r="AO55" s="128"/>
      <c r="AP55" s="120"/>
      <c r="AT55" s="128"/>
      <c r="AU55" s="120"/>
    </row>
    <row r="56" spans="2:47" x14ac:dyDescent="0.25">
      <c r="B56" s="132" t="str">
        <f t="shared" si="3"/>
        <v/>
      </c>
      <c r="C56" s="120"/>
      <c r="D56" s="125"/>
      <c r="E56" s="125"/>
      <c r="F56" s="120"/>
      <c r="G56" s="120"/>
      <c r="I56" s="120"/>
      <c r="J56" s="120"/>
      <c r="K56" s="120"/>
      <c r="L56" s="120"/>
      <c r="N56" s="126">
        <f t="shared" si="0"/>
        <v>0</v>
      </c>
      <c r="O56" s="126">
        <f t="shared" si="1"/>
        <v>0</v>
      </c>
      <c r="P56" s="126">
        <f t="shared" si="2"/>
        <v>0</v>
      </c>
      <c r="V56" s="120"/>
      <c r="W56" s="120"/>
      <c r="AA56" s="120"/>
      <c r="AB56" s="120"/>
      <c r="AD56" s="132" t="str">
        <f t="shared" si="4"/>
        <v/>
      </c>
      <c r="AE56" s="120"/>
      <c r="AF56" s="128"/>
      <c r="AH56" s="132" t="str">
        <f t="shared" si="5"/>
        <v/>
      </c>
      <c r="AI56" s="120"/>
      <c r="AJ56" s="128"/>
      <c r="AK56" s="128"/>
      <c r="AL56" s="128"/>
      <c r="AM56" s="128"/>
      <c r="AN56" s="128"/>
      <c r="AO56" s="128"/>
      <c r="AP56" s="120"/>
      <c r="AT56" s="128"/>
      <c r="AU56" s="120"/>
    </row>
    <row r="57" spans="2:47" x14ac:dyDescent="0.25">
      <c r="B57" s="132" t="str">
        <f t="shared" si="3"/>
        <v/>
      </c>
      <c r="C57" s="120"/>
      <c r="D57" s="125"/>
      <c r="E57" s="125"/>
      <c r="F57" s="120"/>
      <c r="G57" s="120"/>
      <c r="I57" s="120"/>
      <c r="J57" s="120"/>
      <c r="K57" s="120"/>
      <c r="L57" s="120"/>
      <c r="N57" s="126">
        <f t="shared" si="0"/>
        <v>0</v>
      </c>
      <c r="O57" s="126">
        <f t="shared" si="1"/>
        <v>0</v>
      </c>
      <c r="P57" s="126">
        <f t="shared" si="2"/>
        <v>0</v>
      </c>
      <c r="V57" s="120"/>
      <c r="W57" s="120"/>
      <c r="AA57" s="120"/>
      <c r="AB57" s="120"/>
      <c r="AD57" s="132" t="str">
        <f t="shared" si="4"/>
        <v/>
      </c>
      <c r="AE57" s="120"/>
      <c r="AF57" s="128"/>
      <c r="AH57" s="132" t="str">
        <f t="shared" si="5"/>
        <v/>
      </c>
      <c r="AI57" s="120"/>
      <c r="AJ57" s="128"/>
      <c r="AK57" s="128"/>
      <c r="AL57" s="128"/>
      <c r="AM57" s="128"/>
      <c r="AN57" s="128"/>
      <c r="AO57" s="128"/>
      <c r="AP57" s="120"/>
      <c r="AT57" s="128"/>
      <c r="AU57" s="120"/>
    </row>
    <row r="58" spans="2:47" x14ac:dyDescent="0.25">
      <c r="B58" s="132" t="str">
        <f t="shared" si="3"/>
        <v/>
      </c>
      <c r="C58" s="120"/>
      <c r="D58" s="125"/>
      <c r="E58" s="125"/>
      <c r="F58" s="120"/>
      <c r="G58" s="120"/>
      <c r="I58" s="120"/>
      <c r="J58" s="120"/>
      <c r="K58" s="120"/>
      <c r="L58" s="120"/>
      <c r="N58" s="126">
        <f t="shared" si="0"/>
        <v>0</v>
      </c>
      <c r="O58" s="126">
        <f t="shared" si="1"/>
        <v>0</v>
      </c>
      <c r="P58" s="126">
        <f t="shared" si="2"/>
        <v>0</v>
      </c>
      <c r="V58" s="120"/>
      <c r="W58" s="120"/>
      <c r="AA58" s="120"/>
      <c r="AB58" s="120"/>
      <c r="AD58" s="132" t="str">
        <f t="shared" si="4"/>
        <v/>
      </c>
      <c r="AE58" s="120"/>
      <c r="AF58" s="128"/>
      <c r="AH58" s="132" t="str">
        <f t="shared" si="5"/>
        <v/>
      </c>
      <c r="AI58" s="120"/>
      <c r="AJ58" s="128"/>
      <c r="AK58" s="128"/>
      <c r="AL58" s="128"/>
      <c r="AM58" s="128"/>
      <c r="AN58" s="128"/>
      <c r="AO58" s="128"/>
      <c r="AP58" s="120"/>
      <c r="AT58" s="128"/>
      <c r="AU58" s="120"/>
    </row>
    <row r="59" spans="2:47" x14ac:dyDescent="0.25">
      <c r="B59" s="132" t="str">
        <f t="shared" si="3"/>
        <v/>
      </c>
      <c r="C59" s="120"/>
      <c r="D59" s="125"/>
      <c r="E59" s="125"/>
      <c r="F59" s="120"/>
      <c r="G59" s="120"/>
      <c r="I59" s="120"/>
      <c r="J59" s="120"/>
      <c r="K59" s="120"/>
      <c r="L59" s="120"/>
      <c r="N59" s="126">
        <f t="shared" si="0"/>
        <v>0</v>
      </c>
      <c r="O59" s="126">
        <f t="shared" si="1"/>
        <v>0</v>
      </c>
      <c r="P59" s="126">
        <f t="shared" si="2"/>
        <v>0</v>
      </c>
      <c r="V59" s="120"/>
      <c r="W59" s="120"/>
      <c r="AA59" s="120"/>
      <c r="AB59" s="120"/>
      <c r="AD59" s="132" t="str">
        <f t="shared" si="4"/>
        <v/>
      </c>
      <c r="AE59" s="120"/>
      <c r="AF59" s="128"/>
      <c r="AH59" s="132" t="str">
        <f t="shared" si="5"/>
        <v/>
      </c>
      <c r="AI59" s="120"/>
      <c r="AJ59" s="128"/>
      <c r="AK59" s="128"/>
      <c r="AL59" s="128"/>
      <c r="AM59" s="128"/>
      <c r="AN59" s="128"/>
      <c r="AO59" s="128"/>
      <c r="AP59" s="120"/>
      <c r="AT59" s="128"/>
      <c r="AU59" s="120"/>
    </row>
    <row r="60" spans="2:47" x14ac:dyDescent="0.25">
      <c r="B60" s="132" t="str">
        <f t="shared" si="3"/>
        <v/>
      </c>
      <c r="C60" s="120"/>
      <c r="D60" s="125"/>
      <c r="E60" s="125"/>
      <c r="F60" s="120"/>
      <c r="G60" s="120"/>
      <c r="I60" s="120"/>
      <c r="J60" s="120"/>
      <c r="K60" s="120"/>
      <c r="L60" s="120"/>
      <c r="N60" s="126">
        <f t="shared" si="0"/>
        <v>0</v>
      </c>
      <c r="O60" s="126">
        <f t="shared" si="1"/>
        <v>0</v>
      </c>
      <c r="P60" s="126">
        <f t="shared" si="2"/>
        <v>0</v>
      </c>
      <c r="V60" s="120"/>
      <c r="W60" s="120"/>
      <c r="AA60" s="120"/>
      <c r="AB60" s="120"/>
      <c r="AD60" s="132" t="str">
        <f t="shared" si="4"/>
        <v/>
      </c>
      <c r="AE60" s="120"/>
      <c r="AF60" s="128"/>
      <c r="AH60" s="132" t="str">
        <f t="shared" si="5"/>
        <v/>
      </c>
      <c r="AI60" s="120"/>
      <c r="AJ60" s="128"/>
      <c r="AK60" s="128"/>
      <c r="AL60" s="128"/>
      <c r="AM60" s="128"/>
      <c r="AN60" s="128"/>
      <c r="AO60" s="128"/>
      <c r="AP60" s="120"/>
      <c r="AT60" s="128"/>
      <c r="AU60" s="120"/>
    </row>
    <row r="61" spans="2:47" x14ac:dyDescent="0.25">
      <c r="B61" s="132" t="str">
        <f t="shared" si="3"/>
        <v/>
      </c>
      <c r="C61" s="120"/>
      <c r="D61" s="125"/>
      <c r="E61" s="125"/>
      <c r="F61" s="120"/>
      <c r="G61" s="120"/>
      <c r="I61" s="120"/>
      <c r="J61" s="120"/>
      <c r="K61" s="120"/>
      <c r="L61" s="120"/>
      <c r="N61" s="126">
        <f t="shared" si="0"/>
        <v>0</v>
      </c>
      <c r="O61" s="126">
        <f t="shared" si="1"/>
        <v>0</v>
      </c>
      <c r="P61" s="126">
        <f t="shared" si="2"/>
        <v>0</v>
      </c>
      <c r="V61" s="120"/>
      <c r="W61" s="120"/>
      <c r="AA61" s="120"/>
      <c r="AB61" s="120"/>
      <c r="AD61" s="132" t="str">
        <f t="shared" si="4"/>
        <v/>
      </c>
      <c r="AE61" s="120"/>
      <c r="AF61" s="128"/>
      <c r="AH61" s="132" t="str">
        <f t="shared" si="5"/>
        <v/>
      </c>
      <c r="AI61" s="120"/>
      <c r="AJ61" s="128"/>
      <c r="AK61" s="128"/>
      <c r="AL61" s="128"/>
      <c r="AM61" s="128"/>
      <c r="AN61" s="128"/>
      <c r="AO61" s="128"/>
      <c r="AP61" s="120"/>
      <c r="AT61" s="128"/>
      <c r="AU61" s="120"/>
    </row>
    <row r="62" spans="2:47" x14ac:dyDescent="0.25">
      <c r="B62" s="132" t="str">
        <f t="shared" si="3"/>
        <v/>
      </c>
      <c r="C62" s="120"/>
      <c r="D62" s="125"/>
      <c r="E62" s="125"/>
      <c r="F62" s="120"/>
      <c r="G62" s="120"/>
      <c r="I62" s="120"/>
      <c r="J62" s="120"/>
      <c r="K62" s="120"/>
      <c r="L62" s="120"/>
      <c r="N62" s="126">
        <f t="shared" si="0"/>
        <v>0</v>
      </c>
      <c r="O62" s="126">
        <f t="shared" si="1"/>
        <v>0</v>
      </c>
      <c r="P62" s="126">
        <f t="shared" si="2"/>
        <v>0</v>
      </c>
      <c r="V62" s="120"/>
      <c r="W62" s="120"/>
      <c r="AA62" s="120"/>
      <c r="AB62" s="120"/>
      <c r="AD62" s="132" t="str">
        <f t="shared" si="4"/>
        <v/>
      </c>
      <c r="AE62" s="120"/>
      <c r="AF62" s="128"/>
      <c r="AH62" s="132" t="str">
        <f t="shared" si="5"/>
        <v/>
      </c>
      <c r="AI62" s="120"/>
      <c r="AJ62" s="128"/>
      <c r="AK62" s="128"/>
      <c r="AL62" s="128"/>
      <c r="AM62" s="128"/>
      <c r="AN62" s="128"/>
      <c r="AO62" s="128"/>
      <c r="AP62" s="120"/>
      <c r="AT62" s="128"/>
      <c r="AU62" s="120"/>
    </row>
    <row r="63" spans="2:47" x14ac:dyDescent="0.25">
      <c r="B63" s="132" t="str">
        <f t="shared" si="3"/>
        <v/>
      </c>
      <c r="C63" s="120"/>
      <c r="D63" s="125"/>
      <c r="E63" s="125"/>
      <c r="F63" s="120"/>
      <c r="G63" s="120"/>
      <c r="I63" s="120"/>
      <c r="J63" s="120"/>
      <c r="K63" s="120"/>
      <c r="L63" s="120"/>
      <c r="N63" s="126">
        <f t="shared" si="0"/>
        <v>0</v>
      </c>
      <c r="O63" s="126">
        <f t="shared" si="1"/>
        <v>0</v>
      </c>
      <c r="P63" s="126">
        <f t="shared" si="2"/>
        <v>0</v>
      </c>
      <c r="V63" s="120"/>
      <c r="W63" s="120"/>
      <c r="AA63" s="120"/>
      <c r="AB63" s="120"/>
      <c r="AD63" s="132" t="str">
        <f t="shared" si="4"/>
        <v/>
      </c>
      <c r="AE63" s="120"/>
      <c r="AF63" s="128"/>
      <c r="AH63" s="132" t="str">
        <f t="shared" si="5"/>
        <v/>
      </c>
      <c r="AI63" s="120"/>
      <c r="AJ63" s="128"/>
      <c r="AK63" s="128"/>
      <c r="AL63" s="128"/>
      <c r="AM63" s="128"/>
      <c r="AN63" s="128"/>
      <c r="AO63" s="128"/>
      <c r="AP63" s="120"/>
      <c r="AT63" s="128"/>
      <c r="AU63" s="120"/>
    </row>
    <row r="64" spans="2:47" x14ac:dyDescent="0.25">
      <c r="B64" s="132" t="str">
        <f t="shared" si="3"/>
        <v/>
      </c>
      <c r="C64" s="120"/>
      <c r="D64" s="125"/>
      <c r="E64" s="125"/>
      <c r="F64" s="120"/>
      <c r="G64" s="120"/>
      <c r="I64" s="120"/>
      <c r="J64" s="120"/>
      <c r="K64" s="120"/>
      <c r="L64" s="120"/>
      <c r="N64" s="126">
        <f t="shared" si="0"/>
        <v>0</v>
      </c>
      <c r="O64" s="126">
        <f t="shared" si="1"/>
        <v>0</v>
      </c>
      <c r="P64" s="126">
        <f t="shared" si="2"/>
        <v>0</v>
      </c>
      <c r="V64" s="120"/>
      <c r="W64" s="120"/>
      <c r="AA64" s="120"/>
      <c r="AB64" s="120"/>
      <c r="AD64" s="132" t="str">
        <f t="shared" si="4"/>
        <v/>
      </c>
      <c r="AE64" s="120"/>
      <c r="AF64" s="128"/>
      <c r="AH64" s="132" t="str">
        <f t="shared" si="5"/>
        <v/>
      </c>
      <c r="AI64" s="120"/>
      <c r="AJ64" s="128"/>
      <c r="AK64" s="128"/>
      <c r="AL64" s="128"/>
      <c r="AM64" s="128"/>
      <c r="AN64" s="128"/>
      <c r="AO64" s="128"/>
      <c r="AP64" s="120"/>
      <c r="AT64" s="128"/>
      <c r="AU64" s="120"/>
    </row>
    <row r="65" spans="2:47" x14ac:dyDescent="0.25">
      <c r="B65" s="132" t="str">
        <f t="shared" si="3"/>
        <v/>
      </c>
      <c r="C65" s="120"/>
      <c r="D65" s="125"/>
      <c r="E65" s="125"/>
      <c r="F65" s="120"/>
      <c r="G65" s="120"/>
      <c r="I65" s="120"/>
      <c r="J65" s="120"/>
      <c r="K65" s="120"/>
      <c r="L65" s="120"/>
      <c r="N65" s="126">
        <f t="shared" si="0"/>
        <v>0</v>
      </c>
      <c r="O65" s="126">
        <f t="shared" si="1"/>
        <v>0</v>
      </c>
      <c r="P65" s="126">
        <f t="shared" si="2"/>
        <v>0</v>
      </c>
      <c r="V65" s="120"/>
      <c r="W65" s="120"/>
      <c r="AA65" s="120"/>
      <c r="AB65" s="120"/>
      <c r="AD65" s="132" t="str">
        <f t="shared" si="4"/>
        <v/>
      </c>
      <c r="AE65" s="120"/>
      <c r="AF65" s="128"/>
      <c r="AH65" s="132" t="str">
        <f t="shared" si="5"/>
        <v/>
      </c>
      <c r="AI65" s="120"/>
      <c r="AJ65" s="128"/>
      <c r="AK65" s="128"/>
      <c r="AL65" s="128"/>
      <c r="AM65" s="128"/>
      <c r="AN65" s="128"/>
      <c r="AO65" s="128"/>
      <c r="AP65" s="120"/>
      <c r="AT65" s="128"/>
      <c r="AU65" s="120"/>
    </row>
    <row r="66" spans="2:47" x14ac:dyDescent="0.25">
      <c r="B66" s="132" t="str">
        <f t="shared" si="3"/>
        <v/>
      </c>
      <c r="C66" s="120"/>
      <c r="D66" s="125"/>
      <c r="E66" s="125"/>
      <c r="F66" s="120"/>
      <c r="G66" s="120"/>
      <c r="I66" s="120"/>
      <c r="J66" s="120"/>
      <c r="K66" s="120"/>
      <c r="L66" s="120"/>
      <c r="N66" s="126">
        <f t="shared" si="0"/>
        <v>0</v>
      </c>
      <c r="O66" s="126">
        <f t="shared" si="1"/>
        <v>0</v>
      </c>
      <c r="P66" s="126">
        <f t="shared" si="2"/>
        <v>0</v>
      </c>
      <c r="V66" s="120"/>
      <c r="W66" s="120"/>
      <c r="AA66" s="120"/>
      <c r="AB66" s="120"/>
      <c r="AD66" s="132" t="str">
        <f t="shared" si="4"/>
        <v/>
      </c>
      <c r="AE66" s="120"/>
      <c r="AF66" s="128"/>
      <c r="AH66" s="132" t="str">
        <f t="shared" si="5"/>
        <v/>
      </c>
      <c r="AI66" s="120"/>
      <c r="AJ66" s="128"/>
      <c r="AK66" s="128"/>
      <c r="AL66" s="128"/>
      <c r="AM66" s="128"/>
      <c r="AN66" s="128"/>
      <c r="AO66" s="128"/>
      <c r="AP66" s="120"/>
      <c r="AT66" s="128"/>
      <c r="AU66" s="120"/>
    </row>
    <row r="67" spans="2:47" x14ac:dyDescent="0.25">
      <c r="B67" s="132" t="str">
        <f t="shared" si="3"/>
        <v/>
      </c>
      <c r="C67" s="120"/>
      <c r="D67" s="125"/>
      <c r="E67" s="125"/>
      <c r="F67" s="120"/>
      <c r="G67" s="120"/>
      <c r="I67" s="120"/>
      <c r="J67" s="120"/>
      <c r="K67" s="120"/>
      <c r="L67" s="120"/>
      <c r="N67" s="126">
        <f t="shared" si="0"/>
        <v>0</v>
      </c>
      <c r="O67" s="126">
        <f t="shared" si="1"/>
        <v>0</v>
      </c>
      <c r="P67" s="126">
        <f t="shared" si="2"/>
        <v>0</v>
      </c>
      <c r="V67" s="120"/>
      <c r="W67" s="120"/>
      <c r="AA67" s="120"/>
      <c r="AB67" s="120"/>
      <c r="AD67" s="132" t="str">
        <f t="shared" si="4"/>
        <v/>
      </c>
      <c r="AE67" s="120"/>
      <c r="AF67" s="128"/>
      <c r="AH67" s="132" t="str">
        <f t="shared" si="5"/>
        <v/>
      </c>
      <c r="AI67" s="120"/>
      <c r="AJ67" s="128"/>
      <c r="AK67" s="128"/>
      <c r="AL67" s="128"/>
      <c r="AM67" s="128"/>
      <c r="AN67" s="128"/>
      <c r="AO67" s="128"/>
      <c r="AP67" s="120"/>
      <c r="AT67" s="128"/>
      <c r="AU67" s="120"/>
    </row>
    <row r="68" spans="2:47" x14ac:dyDescent="0.25">
      <c r="B68" s="132" t="str">
        <f t="shared" si="3"/>
        <v/>
      </c>
      <c r="C68" s="120"/>
      <c r="D68" s="125"/>
      <c r="E68" s="125"/>
      <c r="F68" s="120"/>
      <c r="G68" s="120"/>
      <c r="I68" s="120"/>
      <c r="J68" s="120"/>
      <c r="K68" s="120"/>
      <c r="L68" s="120"/>
      <c r="N68" s="126">
        <f t="shared" si="0"/>
        <v>0</v>
      </c>
      <c r="O68" s="126">
        <f t="shared" si="1"/>
        <v>0</v>
      </c>
      <c r="P68" s="126">
        <f t="shared" si="2"/>
        <v>0</v>
      </c>
      <c r="V68" s="120"/>
      <c r="W68" s="120"/>
      <c r="AA68" s="120"/>
      <c r="AB68" s="120"/>
      <c r="AD68" s="132" t="str">
        <f t="shared" si="4"/>
        <v/>
      </c>
      <c r="AE68" s="120"/>
      <c r="AF68" s="128"/>
      <c r="AH68" s="132" t="str">
        <f t="shared" si="5"/>
        <v/>
      </c>
      <c r="AI68" s="120"/>
      <c r="AJ68" s="128"/>
      <c r="AK68" s="128"/>
      <c r="AL68" s="128"/>
      <c r="AM68" s="128"/>
      <c r="AN68" s="128"/>
      <c r="AO68" s="128"/>
      <c r="AP68" s="120"/>
      <c r="AT68" s="128"/>
      <c r="AU68" s="120"/>
    </row>
    <row r="69" spans="2:47" x14ac:dyDescent="0.25">
      <c r="B69" s="132" t="str">
        <f t="shared" si="3"/>
        <v/>
      </c>
      <c r="C69" s="120"/>
      <c r="D69" s="125"/>
      <c r="E69" s="125"/>
      <c r="F69" s="120"/>
      <c r="G69" s="120"/>
      <c r="I69" s="120"/>
      <c r="J69" s="120"/>
      <c r="K69" s="120"/>
      <c r="L69" s="120"/>
      <c r="N69" s="126">
        <f t="shared" si="0"/>
        <v>0</v>
      </c>
      <c r="O69" s="126">
        <f t="shared" si="1"/>
        <v>0</v>
      </c>
      <c r="P69" s="126">
        <f t="shared" si="2"/>
        <v>0</v>
      </c>
      <c r="V69" s="120"/>
      <c r="W69" s="120"/>
      <c r="AA69" s="120"/>
      <c r="AB69" s="120"/>
      <c r="AD69" s="132" t="str">
        <f t="shared" si="4"/>
        <v/>
      </c>
      <c r="AE69" s="120"/>
      <c r="AF69" s="128"/>
      <c r="AH69" s="132" t="str">
        <f t="shared" si="5"/>
        <v/>
      </c>
      <c r="AI69" s="120"/>
      <c r="AJ69" s="128"/>
      <c r="AK69" s="128"/>
      <c r="AL69" s="128"/>
      <c r="AM69" s="128"/>
      <c r="AN69" s="128"/>
      <c r="AO69" s="128"/>
      <c r="AP69" s="120"/>
      <c r="AT69" s="128"/>
      <c r="AU69" s="120"/>
    </row>
    <row r="70" spans="2:47" x14ac:dyDescent="0.25">
      <c r="B70" s="132" t="str">
        <f t="shared" si="3"/>
        <v/>
      </c>
      <c r="C70" s="120"/>
      <c r="D70" s="125"/>
      <c r="E70" s="125"/>
      <c r="F70" s="120"/>
      <c r="G70" s="120"/>
      <c r="I70" s="120"/>
      <c r="J70" s="120"/>
      <c r="K70" s="120"/>
      <c r="L70" s="120"/>
      <c r="N70" s="126">
        <f t="shared" si="0"/>
        <v>0</v>
      </c>
      <c r="O70" s="126">
        <f t="shared" si="1"/>
        <v>0</v>
      </c>
      <c r="P70" s="126">
        <f t="shared" si="2"/>
        <v>0</v>
      </c>
      <c r="V70" s="120"/>
      <c r="W70" s="120"/>
      <c r="AA70" s="120"/>
      <c r="AB70" s="120"/>
      <c r="AD70" s="132" t="str">
        <f t="shared" si="4"/>
        <v/>
      </c>
      <c r="AE70" s="120"/>
      <c r="AF70" s="128"/>
      <c r="AH70" s="132" t="str">
        <f t="shared" si="5"/>
        <v/>
      </c>
      <c r="AI70" s="120"/>
      <c r="AJ70" s="128"/>
      <c r="AK70" s="128"/>
      <c r="AL70" s="128"/>
      <c r="AM70" s="128"/>
      <c r="AN70" s="128"/>
      <c r="AO70" s="128"/>
      <c r="AP70" s="120"/>
      <c r="AT70" s="128"/>
      <c r="AU70" s="120"/>
    </row>
    <row r="71" spans="2:47" x14ac:dyDescent="0.25">
      <c r="B71" s="132" t="str">
        <f t="shared" si="3"/>
        <v/>
      </c>
      <c r="C71" s="120"/>
      <c r="D71" s="125"/>
      <c r="E71" s="125"/>
      <c r="F71" s="120"/>
      <c r="G71" s="120"/>
      <c r="I71" s="120"/>
      <c r="J71" s="120"/>
      <c r="K71" s="120"/>
      <c r="L71" s="120"/>
      <c r="N71" s="126">
        <f t="shared" si="0"/>
        <v>0</v>
      </c>
      <c r="O71" s="126">
        <f t="shared" si="1"/>
        <v>0</v>
      </c>
      <c r="P71" s="126">
        <f t="shared" si="2"/>
        <v>0</v>
      </c>
      <c r="V71" s="120"/>
      <c r="W71" s="120"/>
      <c r="AA71" s="120"/>
      <c r="AB71" s="120"/>
      <c r="AD71" s="132" t="str">
        <f t="shared" si="4"/>
        <v/>
      </c>
      <c r="AE71" s="120"/>
      <c r="AF71" s="128"/>
      <c r="AH71" s="132" t="str">
        <f t="shared" si="5"/>
        <v/>
      </c>
      <c r="AI71" s="120"/>
      <c r="AJ71" s="128"/>
      <c r="AK71" s="128"/>
      <c r="AL71" s="128"/>
      <c r="AM71" s="128"/>
      <c r="AN71" s="128"/>
      <c r="AO71" s="128"/>
      <c r="AP71" s="120"/>
      <c r="AT71" s="128"/>
      <c r="AU71" s="120"/>
    </row>
    <row r="72" spans="2:47" x14ac:dyDescent="0.25">
      <c r="B72" s="132" t="str">
        <f t="shared" si="3"/>
        <v/>
      </c>
      <c r="C72" s="120"/>
      <c r="D72" s="125"/>
      <c r="E72" s="125"/>
      <c r="F72" s="120"/>
      <c r="G72" s="120"/>
      <c r="I72" s="120"/>
      <c r="J72" s="120"/>
      <c r="K72" s="120"/>
      <c r="L72" s="120"/>
      <c r="N72" s="126">
        <f t="shared" si="0"/>
        <v>0</v>
      </c>
      <c r="O72" s="126">
        <f t="shared" si="1"/>
        <v>0</v>
      </c>
      <c r="P72" s="126">
        <f t="shared" si="2"/>
        <v>0</v>
      </c>
      <c r="V72" s="120"/>
      <c r="W72" s="120"/>
      <c r="AA72" s="120"/>
      <c r="AB72" s="120"/>
      <c r="AD72" s="132" t="str">
        <f t="shared" si="4"/>
        <v/>
      </c>
      <c r="AE72" s="120"/>
      <c r="AF72" s="128"/>
      <c r="AH72" s="132" t="str">
        <f t="shared" si="5"/>
        <v/>
      </c>
      <c r="AI72" s="120"/>
      <c r="AJ72" s="128"/>
      <c r="AK72" s="128"/>
      <c r="AL72" s="128"/>
      <c r="AM72" s="128"/>
      <c r="AN72" s="128"/>
      <c r="AO72" s="128"/>
      <c r="AP72" s="120"/>
      <c r="AT72" s="128"/>
      <c r="AU72" s="120"/>
    </row>
    <row r="73" spans="2:47" x14ac:dyDescent="0.25">
      <c r="B73" s="132" t="str">
        <f t="shared" si="3"/>
        <v/>
      </c>
      <c r="C73" s="120"/>
      <c r="D73" s="125"/>
      <c r="E73" s="125"/>
      <c r="F73" s="120"/>
      <c r="G73" s="120"/>
      <c r="I73" s="120"/>
      <c r="J73" s="120"/>
      <c r="K73" s="120"/>
      <c r="L73" s="120"/>
      <c r="N73" s="126">
        <f t="shared" si="0"/>
        <v>0</v>
      </c>
      <c r="O73" s="126">
        <f t="shared" si="1"/>
        <v>0</v>
      </c>
      <c r="P73" s="126">
        <f t="shared" si="2"/>
        <v>0</v>
      </c>
      <c r="V73" s="120"/>
      <c r="W73" s="120"/>
      <c r="AA73" s="120"/>
      <c r="AB73" s="120"/>
      <c r="AD73" s="132" t="str">
        <f t="shared" si="4"/>
        <v/>
      </c>
      <c r="AE73" s="120"/>
      <c r="AF73" s="128"/>
      <c r="AH73" s="132" t="str">
        <f t="shared" si="5"/>
        <v/>
      </c>
      <c r="AI73" s="120"/>
      <c r="AJ73" s="128"/>
      <c r="AK73" s="128"/>
      <c r="AL73" s="128"/>
      <c r="AM73" s="128"/>
      <c r="AN73" s="128"/>
      <c r="AO73" s="128"/>
      <c r="AP73" s="120"/>
      <c r="AT73" s="128"/>
      <c r="AU73" s="120"/>
    </row>
    <row r="74" spans="2:47" x14ac:dyDescent="0.25">
      <c r="B74" s="132" t="str">
        <f t="shared" si="3"/>
        <v/>
      </c>
      <c r="C74" s="120"/>
      <c r="D74" s="125"/>
      <c r="E74" s="125"/>
      <c r="F74" s="120"/>
      <c r="G74" s="120"/>
      <c r="I74" s="120"/>
      <c r="J74" s="120"/>
      <c r="K74" s="120"/>
      <c r="L74" s="120"/>
      <c r="N74" s="126">
        <f t="shared" si="0"/>
        <v>0</v>
      </c>
      <c r="O74" s="126">
        <f t="shared" si="1"/>
        <v>0</v>
      </c>
      <c r="P74" s="126">
        <f t="shared" si="2"/>
        <v>0</v>
      </c>
      <c r="V74" s="120"/>
      <c r="W74" s="120"/>
      <c r="AA74" s="120"/>
      <c r="AB74" s="120"/>
      <c r="AD74" s="132" t="str">
        <f t="shared" si="4"/>
        <v/>
      </c>
      <c r="AE74" s="120"/>
      <c r="AF74" s="128"/>
      <c r="AH74" s="132" t="str">
        <f t="shared" si="5"/>
        <v/>
      </c>
      <c r="AI74" s="120"/>
      <c r="AJ74" s="128"/>
      <c r="AK74" s="128"/>
      <c r="AL74" s="128"/>
      <c r="AM74" s="128"/>
      <c r="AN74" s="128"/>
      <c r="AO74" s="128"/>
      <c r="AP74" s="120"/>
      <c r="AT74" s="128"/>
      <c r="AU74" s="120"/>
    </row>
    <row r="75" spans="2:47" x14ac:dyDescent="0.25">
      <c r="B75" s="132" t="str">
        <f t="shared" si="3"/>
        <v/>
      </c>
      <c r="C75" s="120"/>
      <c r="D75" s="125"/>
      <c r="E75" s="125"/>
      <c r="F75" s="120"/>
      <c r="G75" s="120"/>
      <c r="I75" s="120"/>
      <c r="J75" s="120"/>
      <c r="K75" s="120"/>
      <c r="L75" s="120"/>
      <c r="N75" s="126">
        <f t="shared" si="0"/>
        <v>0</v>
      </c>
      <c r="O75" s="126">
        <f t="shared" si="1"/>
        <v>0</v>
      </c>
      <c r="P75" s="126">
        <f t="shared" si="2"/>
        <v>0</v>
      </c>
      <c r="V75" s="120"/>
      <c r="W75" s="120"/>
      <c r="AA75" s="120"/>
      <c r="AB75" s="120"/>
      <c r="AD75" s="132" t="str">
        <f t="shared" si="4"/>
        <v/>
      </c>
      <c r="AE75" s="120"/>
      <c r="AF75" s="128"/>
      <c r="AH75" s="132" t="str">
        <f t="shared" si="5"/>
        <v/>
      </c>
      <c r="AI75" s="120"/>
      <c r="AJ75" s="128"/>
      <c r="AK75" s="128"/>
      <c r="AL75" s="128"/>
      <c r="AM75" s="128"/>
      <c r="AN75" s="128"/>
      <c r="AO75" s="128"/>
      <c r="AP75" s="120"/>
      <c r="AT75" s="128"/>
      <c r="AU75" s="120"/>
    </row>
    <row r="76" spans="2:47" x14ac:dyDescent="0.25">
      <c r="B76" s="132" t="str">
        <f t="shared" si="3"/>
        <v/>
      </c>
      <c r="C76" s="120"/>
      <c r="D76" s="125"/>
      <c r="E76" s="125"/>
      <c r="F76" s="120"/>
      <c r="G76" s="120"/>
      <c r="I76" s="120"/>
      <c r="J76" s="120"/>
      <c r="K76" s="120"/>
      <c r="L76" s="120"/>
      <c r="N76" s="126">
        <f t="shared" ref="N76:N139" si="6">C76*E76</f>
        <v>0</v>
      </c>
      <c r="O76" s="126">
        <f t="shared" ref="O76:O139" si="7">MIN(N76,C76*ROUND($O$11,0))</f>
        <v>0</v>
      </c>
      <c r="P76" s="126">
        <f t="shared" ref="P76:P139" si="8">MIN(N76,C76*ROUND($P$11,0))</f>
        <v>0</v>
      </c>
      <c r="V76" s="120"/>
      <c r="W76" s="120"/>
      <c r="AA76" s="120"/>
      <c r="AB76" s="120"/>
      <c r="AD76" s="132" t="str">
        <f t="shared" si="4"/>
        <v/>
      </c>
      <c r="AE76" s="120"/>
      <c r="AF76" s="128"/>
      <c r="AH76" s="132" t="str">
        <f t="shared" si="5"/>
        <v/>
      </c>
      <c r="AI76" s="120"/>
      <c r="AJ76" s="128"/>
      <c r="AK76" s="128"/>
      <c r="AL76" s="128"/>
      <c r="AM76" s="128"/>
      <c r="AN76" s="128"/>
      <c r="AO76" s="128"/>
      <c r="AP76" s="120"/>
      <c r="AT76" s="128"/>
      <c r="AU76" s="120"/>
    </row>
    <row r="77" spans="2:47" x14ac:dyDescent="0.25">
      <c r="B77" s="132" t="str">
        <f t="shared" si="3"/>
        <v/>
      </c>
      <c r="C77" s="120"/>
      <c r="D77" s="125"/>
      <c r="E77" s="125"/>
      <c r="F77" s="120"/>
      <c r="G77" s="120"/>
      <c r="I77" s="120"/>
      <c r="J77" s="120"/>
      <c r="K77" s="120"/>
      <c r="L77" s="120"/>
      <c r="N77" s="126">
        <f t="shared" si="6"/>
        <v>0</v>
      </c>
      <c r="O77" s="126">
        <f t="shared" si="7"/>
        <v>0</v>
      </c>
      <c r="P77" s="126">
        <f t="shared" si="8"/>
        <v>0</v>
      </c>
      <c r="V77" s="120"/>
      <c r="W77" s="120"/>
      <c r="AA77" s="120"/>
      <c r="AB77" s="120"/>
      <c r="AD77" s="132" t="str">
        <f t="shared" si="4"/>
        <v/>
      </c>
      <c r="AE77" s="120"/>
      <c r="AF77" s="128"/>
      <c r="AH77" s="132" t="str">
        <f t="shared" si="5"/>
        <v/>
      </c>
      <c r="AI77" s="120"/>
      <c r="AJ77" s="128"/>
      <c r="AK77" s="128"/>
      <c r="AL77" s="128"/>
      <c r="AM77" s="128"/>
      <c r="AN77" s="128"/>
      <c r="AO77" s="128"/>
      <c r="AP77" s="120"/>
      <c r="AT77" s="128"/>
      <c r="AU77" s="120"/>
    </row>
    <row r="78" spans="2:47" x14ac:dyDescent="0.25">
      <c r="B78" s="132" t="str">
        <f t="shared" si="3"/>
        <v/>
      </c>
      <c r="C78" s="120"/>
      <c r="D78" s="125"/>
      <c r="E78" s="125"/>
      <c r="F78" s="120"/>
      <c r="G78" s="120"/>
      <c r="I78" s="120"/>
      <c r="J78" s="120"/>
      <c r="K78" s="120"/>
      <c r="L78" s="120"/>
      <c r="N78" s="126">
        <f t="shared" si="6"/>
        <v>0</v>
      </c>
      <c r="O78" s="126">
        <f t="shared" si="7"/>
        <v>0</v>
      </c>
      <c r="P78" s="126">
        <f t="shared" si="8"/>
        <v>0</v>
      </c>
      <c r="V78" s="120"/>
      <c r="W78" s="120"/>
      <c r="AA78" s="120"/>
      <c r="AB78" s="120"/>
      <c r="AD78" s="132" t="str">
        <f t="shared" si="4"/>
        <v/>
      </c>
      <c r="AE78" s="120"/>
      <c r="AF78" s="128"/>
      <c r="AH78" s="132" t="str">
        <f t="shared" si="5"/>
        <v/>
      </c>
      <c r="AI78" s="120"/>
      <c r="AJ78" s="128"/>
      <c r="AK78" s="128"/>
      <c r="AL78" s="128"/>
      <c r="AM78" s="128"/>
      <c r="AN78" s="128"/>
      <c r="AO78" s="128"/>
      <c r="AP78" s="120"/>
      <c r="AT78" s="128"/>
      <c r="AU78" s="120"/>
    </row>
    <row r="79" spans="2:47" x14ac:dyDescent="0.25">
      <c r="B79" s="132" t="str">
        <f t="shared" ref="B79:B142" si="9">IF(C79="","",B78+C79)</f>
        <v/>
      </c>
      <c r="C79" s="120"/>
      <c r="D79" s="125"/>
      <c r="E79" s="125"/>
      <c r="F79" s="120"/>
      <c r="G79" s="120"/>
      <c r="I79" s="120"/>
      <c r="J79" s="120"/>
      <c r="K79" s="120"/>
      <c r="L79" s="120"/>
      <c r="N79" s="126">
        <f t="shared" si="6"/>
        <v>0</v>
      </c>
      <c r="O79" s="126">
        <f t="shared" si="7"/>
        <v>0</v>
      </c>
      <c r="P79" s="126">
        <f t="shared" si="8"/>
        <v>0</v>
      </c>
      <c r="V79" s="120"/>
      <c r="W79" s="120"/>
      <c r="AA79" s="120"/>
      <c r="AB79" s="120"/>
      <c r="AD79" s="132" t="str">
        <f t="shared" si="4"/>
        <v/>
      </c>
      <c r="AE79" s="120"/>
      <c r="AF79" s="128"/>
      <c r="AH79" s="132" t="str">
        <f t="shared" si="5"/>
        <v/>
      </c>
      <c r="AI79" s="120"/>
      <c r="AJ79" s="128"/>
      <c r="AK79" s="128"/>
      <c r="AL79" s="128"/>
      <c r="AM79" s="128"/>
      <c r="AN79" s="128"/>
      <c r="AO79" s="128"/>
      <c r="AP79" s="120"/>
      <c r="AT79" s="128"/>
      <c r="AU79" s="120"/>
    </row>
    <row r="80" spans="2:47" x14ac:dyDescent="0.25">
      <c r="B80" s="132" t="str">
        <f t="shared" si="9"/>
        <v/>
      </c>
      <c r="C80" s="120"/>
      <c r="D80" s="125"/>
      <c r="E80" s="125"/>
      <c r="F80" s="120"/>
      <c r="G80" s="120"/>
      <c r="I80" s="120"/>
      <c r="J80" s="120"/>
      <c r="K80" s="120"/>
      <c r="L80" s="120"/>
      <c r="N80" s="126">
        <f t="shared" si="6"/>
        <v>0</v>
      </c>
      <c r="O80" s="126">
        <f t="shared" si="7"/>
        <v>0</v>
      </c>
      <c r="P80" s="126">
        <f t="shared" si="8"/>
        <v>0</v>
      </c>
      <c r="V80" s="120"/>
      <c r="W80" s="120"/>
      <c r="AA80" s="120"/>
      <c r="AB80" s="120"/>
      <c r="AD80" s="132" t="str">
        <f t="shared" si="4"/>
        <v/>
      </c>
      <c r="AE80" s="120"/>
      <c r="AF80" s="128"/>
      <c r="AH80" s="132" t="str">
        <f t="shared" si="5"/>
        <v/>
      </c>
      <c r="AI80" s="120"/>
      <c r="AJ80" s="128"/>
      <c r="AK80" s="128"/>
      <c r="AL80" s="128"/>
      <c r="AM80" s="128"/>
      <c r="AN80" s="128"/>
      <c r="AO80" s="128"/>
      <c r="AP80" s="120"/>
      <c r="AT80" s="128"/>
      <c r="AU80" s="120"/>
    </row>
    <row r="81" spans="2:47" x14ac:dyDescent="0.25">
      <c r="B81" s="132" t="str">
        <f t="shared" si="9"/>
        <v/>
      </c>
      <c r="C81" s="120"/>
      <c r="D81" s="125"/>
      <c r="E81" s="125"/>
      <c r="F81" s="120"/>
      <c r="G81" s="120"/>
      <c r="I81" s="120"/>
      <c r="J81" s="120"/>
      <c r="K81" s="120"/>
      <c r="L81" s="120"/>
      <c r="N81" s="126">
        <f t="shared" si="6"/>
        <v>0</v>
      </c>
      <c r="O81" s="126">
        <f t="shared" si="7"/>
        <v>0</v>
      </c>
      <c r="P81" s="126">
        <f t="shared" si="8"/>
        <v>0</v>
      </c>
      <c r="V81" s="120"/>
      <c r="W81" s="120"/>
      <c r="AA81" s="120"/>
      <c r="AB81" s="120"/>
      <c r="AD81" s="132" t="str">
        <f t="shared" ref="AD81:AD144" si="10">IF(AE81="","",AD80+AE81)</f>
        <v/>
      </c>
      <c r="AE81" s="120"/>
      <c r="AF81" s="128"/>
      <c r="AH81" s="132" t="str">
        <f t="shared" ref="AH81:AH144" si="11">IF(AI81="","",AH80+AI81)</f>
        <v/>
      </c>
      <c r="AI81" s="120"/>
      <c r="AJ81" s="128"/>
      <c r="AK81" s="128"/>
      <c r="AL81" s="128"/>
      <c r="AM81" s="128"/>
      <c r="AN81" s="128"/>
      <c r="AO81" s="128"/>
      <c r="AP81" s="120"/>
      <c r="AT81" s="128"/>
      <c r="AU81" s="120"/>
    </row>
    <row r="82" spans="2:47" x14ac:dyDescent="0.25">
      <c r="B82" s="132" t="str">
        <f t="shared" si="9"/>
        <v/>
      </c>
      <c r="C82" s="120"/>
      <c r="D82" s="125"/>
      <c r="E82" s="125"/>
      <c r="F82" s="120"/>
      <c r="G82" s="120"/>
      <c r="I82" s="120"/>
      <c r="J82" s="120"/>
      <c r="K82" s="120"/>
      <c r="L82" s="120"/>
      <c r="N82" s="126">
        <f t="shared" si="6"/>
        <v>0</v>
      </c>
      <c r="O82" s="126">
        <f t="shared" si="7"/>
        <v>0</v>
      </c>
      <c r="P82" s="126">
        <f t="shared" si="8"/>
        <v>0</v>
      </c>
      <c r="V82" s="120"/>
      <c r="W82" s="120"/>
      <c r="AA82" s="120"/>
      <c r="AB82" s="120"/>
      <c r="AD82" s="132" t="str">
        <f t="shared" si="10"/>
        <v/>
      </c>
      <c r="AE82" s="120"/>
      <c r="AF82" s="128"/>
      <c r="AH82" s="132" t="str">
        <f t="shared" si="11"/>
        <v/>
      </c>
      <c r="AI82" s="120"/>
      <c r="AJ82" s="128"/>
      <c r="AK82" s="128"/>
      <c r="AL82" s="128"/>
      <c r="AM82" s="128"/>
      <c r="AN82" s="128"/>
      <c r="AO82" s="128"/>
      <c r="AP82" s="120"/>
      <c r="AT82" s="128"/>
      <c r="AU82" s="120"/>
    </row>
    <row r="83" spans="2:47" x14ac:dyDescent="0.25">
      <c r="B83" s="132" t="str">
        <f t="shared" si="9"/>
        <v/>
      </c>
      <c r="C83" s="120"/>
      <c r="D83" s="125"/>
      <c r="E83" s="125"/>
      <c r="F83" s="120"/>
      <c r="G83" s="120"/>
      <c r="I83" s="120"/>
      <c r="J83" s="120"/>
      <c r="K83" s="120"/>
      <c r="L83" s="120"/>
      <c r="N83" s="126">
        <f t="shared" si="6"/>
        <v>0</v>
      </c>
      <c r="O83" s="126">
        <f t="shared" si="7"/>
        <v>0</v>
      </c>
      <c r="P83" s="126">
        <f t="shared" si="8"/>
        <v>0</v>
      </c>
      <c r="V83" s="120"/>
      <c r="W83" s="120"/>
      <c r="AA83" s="120"/>
      <c r="AB83" s="120"/>
      <c r="AD83" s="132" t="str">
        <f t="shared" si="10"/>
        <v/>
      </c>
      <c r="AE83" s="120"/>
      <c r="AF83" s="128"/>
      <c r="AH83" s="132" t="str">
        <f t="shared" si="11"/>
        <v/>
      </c>
      <c r="AI83" s="120"/>
      <c r="AJ83" s="128"/>
      <c r="AK83" s="128"/>
      <c r="AL83" s="128"/>
      <c r="AM83" s="128"/>
      <c r="AN83" s="128"/>
      <c r="AO83" s="128"/>
      <c r="AP83" s="120"/>
      <c r="AT83" s="128"/>
      <c r="AU83" s="120"/>
    </row>
    <row r="84" spans="2:47" x14ac:dyDescent="0.25">
      <c r="B84" s="132" t="str">
        <f t="shared" si="9"/>
        <v/>
      </c>
      <c r="C84" s="120"/>
      <c r="D84" s="125"/>
      <c r="E84" s="125"/>
      <c r="F84" s="120"/>
      <c r="G84" s="120"/>
      <c r="I84" s="120"/>
      <c r="J84" s="120"/>
      <c r="K84" s="120"/>
      <c r="L84" s="120"/>
      <c r="N84" s="126">
        <f t="shared" si="6"/>
        <v>0</v>
      </c>
      <c r="O84" s="126">
        <f t="shared" si="7"/>
        <v>0</v>
      </c>
      <c r="P84" s="126">
        <f t="shared" si="8"/>
        <v>0</v>
      </c>
      <c r="V84" s="120"/>
      <c r="W84" s="120"/>
      <c r="AA84" s="120"/>
      <c r="AB84" s="120"/>
      <c r="AD84" s="132" t="str">
        <f t="shared" si="10"/>
        <v/>
      </c>
      <c r="AE84" s="120"/>
      <c r="AF84" s="128"/>
      <c r="AH84" s="132" t="str">
        <f t="shared" si="11"/>
        <v/>
      </c>
      <c r="AI84" s="120"/>
      <c r="AJ84" s="128"/>
      <c r="AK84" s="128"/>
      <c r="AL84" s="128"/>
      <c r="AM84" s="128"/>
      <c r="AN84" s="128"/>
      <c r="AO84" s="128"/>
      <c r="AP84" s="120"/>
      <c r="AT84" s="128"/>
      <c r="AU84" s="120"/>
    </row>
    <row r="85" spans="2:47" x14ac:dyDescent="0.25">
      <c r="B85" s="132" t="str">
        <f t="shared" si="9"/>
        <v/>
      </c>
      <c r="C85" s="120"/>
      <c r="D85" s="125"/>
      <c r="E85" s="125"/>
      <c r="F85" s="120"/>
      <c r="G85" s="120"/>
      <c r="I85" s="120"/>
      <c r="J85" s="120"/>
      <c r="K85" s="120"/>
      <c r="L85" s="120"/>
      <c r="N85" s="126">
        <f t="shared" si="6"/>
        <v>0</v>
      </c>
      <c r="O85" s="126">
        <f t="shared" si="7"/>
        <v>0</v>
      </c>
      <c r="P85" s="126">
        <f t="shared" si="8"/>
        <v>0</v>
      </c>
      <c r="V85" s="120"/>
      <c r="W85" s="120"/>
      <c r="AA85" s="120"/>
      <c r="AB85" s="120"/>
      <c r="AD85" s="132" t="str">
        <f t="shared" si="10"/>
        <v/>
      </c>
      <c r="AE85" s="120"/>
      <c r="AF85" s="128"/>
      <c r="AH85" s="132" t="str">
        <f t="shared" si="11"/>
        <v/>
      </c>
      <c r="AI85" s="120"/>
      <c r="AJ85" s="128"/>
      <c r="AK85" s="128"/>
      <c r="AL85" s="128"/>
      <c r="AM85" s="128"/>
      <c r="AN85" s="128"/>
      <c r="AO85" s="128"/>
      <c r="AP85" s="120"/>
      <c r="AT85" s="128"/>
      <c r="AU85" s="120"/>
    </row>
    <row r="86" spans="2:47" x14ac:dyDescent="0.25">
      <c r="B86" s="132" t="str">
        <f t="shared" si="9"/>
        <v/>
      </c>
      <c r="C86" s="120"/>
      <c r="D86" s="125"/>
      <c r="E86" s="125"/>
      <c r="F86" s="120"/>
      <c r="G86" s="120"/>
      <c r="I86" s="120"/>
      <c r="J86" s="120"/>
      <c r="K86" s="120"/>
      <c r="L86" s="120"/>
      <c r="N86" s="126">
        <f t="shared" si="6"/>
        <v>0</v>
      </c>
      <c r="O86" s="126">
        <f t="shared" si="7"/>
        <v>0</v>
      </c>
      <c r="P86" s="126">
        <f t="shared" si="8"/>
        <v>0</v>
      </c>
      <c r="V86" s="120"/>
      <c r="W86" s="120"/>
      <c r="AA86" s="120"/>
      <c r="AB86" s="120"/>
      <c r="AD86" s="132" t="str">
        <f t="shared" si="10"/>
        <v/>
      </c>
      <c r="AE86" s="120"/>
      <c r="AF86" s="128"/>
      <c r="AH86" s="132" t="str">
        <f t="shared" si="11"/>
        <v/>
      </c>
      <c r="AI86" s="120"/>
      <c r="AJ86" s="128"/>
      <c r="AK86" s="128"/>
      <c r="AL86" s="128"/>
      <c r="AM86" s="128"/>
      <c r="AN86" s="128"/>
      <c r="AO86" s="128"/>
      <c r="AP86" s="120"/>
      <c r="AT86" s="128"/>
      <c r="AU86" s="120"/>
    </row>
    <row r="87" spans="2:47" x14ac:dyDescent="0.25">
      <c r="B87" s="132" t="str">
        <f t="shared" si="9"/>
        <v/>
      </c>
      <c r="C87" s="120"/>
      <c r="D87" s="125"/>
      <c r="E87" s="125"/>
      <c r="F87" s="120"/>
      <c r="G87" s="120"/>
      <c r="I87" s="120"/>
      <c r="J87" s="120"/>
      <c r="K87" s="120"/>
      <c r="L87" s="120"/>
      <c r="N87" s="126">
        <f t="shared" si="6"/>
        <v>0</v>
      </c>
      <c r="O87" s="126">
        <f t="shared" si="7"/>
        <v>0</v>
      </c>
      <c r="P87" s="126">
        <f t="shared" si="8"/>
        <v>0</v>
      </c>
      <c r="V87" s="120"/>
      <c r="W87" s="120"/>
      <c r="AA87" s="120"/>
      <c r="AB87" s="120"/>
      <c r="AD87" s="132" t="str">
        <f t="shared" si="10"/>
        <v/>
      </c>
      <c r="AE87" s="120"/>
      <c r="AF87" s="128"/>
      <c r="AH87" s="132" t="str">
        <f t="shared" si="11"/>
        <v/>
      </c>
      <c r="AI87" s="120"/>
      <c r="AJ87" s="128"/>
      <c r="AK87" s="128"/>
      <c r="AL87" s="128"/>
      <c r="AM87" s="128"/>
      <c r="AN87" s="128"/>
      <c r="AO87" s="128"/>
      <c r="AP87" s="120"/>
      <c r="AT87" s="128"/>
      <c r="AU87" s="120"/>
    </row>
    <row r="88" spans="2:47" x14ac:dyDescent="0.25">
      <c r="B88" s="132" t="str">
        <f t="shared" si="9"/>
        <v/>
      </c>
      <c r="C88" s="120"/>
      <c r="D88" s="125"/>
      <c r="E88" s="125"/>
      <c r="F88" s="120"/>
      <c r="G88" s="120"/>
      <c r="I88" s="120"/>
      <c r="J88" s="120"/>
      <c r="K88" s="120"/>
      <c r="L88" s="120"/>
      <c r="N88" s="126">
        <f t="shared" si="6"/>
        <v>0</v>
      </c>
      <c r="O88" s="126">
        <f t="shared" si="7"/>
        <v>0</v>
      </c>
      <c r="P88" s="126">
        <f t="shared" si="8"/>
        <v>0</v>
      </c>
      <c r="V88" s="120"/>
      <c r="W88" s="120"/>
      <c r="AA88" s="120"/>
      <c r="AB88" s="120"/>
      <c r="AD88" s="132" t="str">
        <f t="shared" si="10"/>
        <v/>
      </c>
      <c r="AE88" s="120"/>
      <c r="AF88" s="128"/>
      <c r="AH88" s="132" t="str">
        <f t="shared" si="11"/>
        <v/>
      </c>
      <c r="AI88" s="120"/>
      <c r="AJ88" s="128"/>
      <c r="AK88" s="128"/>
      <c r="AL88" s="128"/>
      <c r="AM88" s="128"/>
      <c r="AN88" s="128"/>
      <c r="AO88" s="128"/>
      <c r="AP88" s="120"/>
      <c r="AT88" s="128"/>
      <c r="AU88" s="120"/>
    </row>
    <row r="89" spans="2:47" x14ac:dyDescent="0.25">
      <c r="B89" s="132" t="str">
        <f t="shared" si="9"/>
        <v/>
      </c>
      <c r="C89" s="120"/>
      <c r="D89" s="125"/>
      <c r="E89" s="125"/>
      <c r="F89" s="120"/>
      <c r="G89" s="120"/>
      <c r="I89" s="120"/>
      <c r="J89" s="120"/>
      <c r="K89" s="120"/>
      <c r="L89" s="120"/>
      <c r="N89" s="126">
        <f t="shared" si="6"/>
        <v>0</v>
      </c>
      <c r="O89" s="126">
        <f t="shared" si="7"/>
        <v>0</v>
      </c>
      <c r="P89" s="126">
        <f t="shared" si="8"/>
        <v>0</v>
      </c>
      <c r="V89" s="120"/>
      <c r="W89" s="120"/>
      <c r="AA89" s="120"/>
      <c r="AB89" s="120"/>
      <c r="AD89" s="132" t="str">
        <f t="shared" si="10"/>
        <v/>
      </c>
      <c r="AE89" s="120"/>
      <c r="AF89" s="128"/>
      <c r="AH89" s="132" t="str">
        <f t="shared" si="11"/>
        <v/>
      </c>
      <c r="AI89" s="120"/>
      <c r="AJ89" s="128"/>
      <c r="AK89" s="128"/>
      <c r="AL89" s="128"/>
      <c r="AM89" s="128"/>
      <c r="AN89" s="128"/>
      <c r="AO89" s="128"/>
      <c r="AP89" s="120"/>
      <c r="AT89" s="128"/>
      <c r="AU89" s="120"/>
    </row>
    <row r="90" spans="2:47" x14ac:dyDescent="0.25">
      <c r="B90" s="132" t="str">
        <f t="shared" si="9"/>
        <v/>
      </c>
      <c r="C90" s="120"/>
      <c r="D90" s="125"/>
      <c r="E90" s="125"/>
      <c r="F90" s="120"/>
      <c r="G90" s="120"/>
      <c r="I90" s="120"/>
      <c r="J90" s="120"/>
      <c r="K90" s="120"/>
      <c r="L90" s="120"/>
      <c r="N90" s="126">
        <f t="shared" si="6"/>
        <v>0</v>
      </c>
      <c r="O90" s="126">
        <f t="shared" si="7"/>
        <v>0</v>
      </c>
      <c r="P90" s="126">
        <f t="shared" si="8"/>
        <v>0</v>
      </c>
      <c r="V90" s="120"/>
      <c r="W90" s="120"/>
      <c r="AA90" s="120"/>
      <c r="AB90" s="120"/>
      <c r="AD90" s="132" t="str">
        <f t="shared" si="10"/>
        <v/>
      </c>
      <c r="AE90" s="120"/>
      <c r="AF90" s="128"/>
      <c r="AH90" s="132" t="str">
        <f t="shared" si="11"/>
        <v/>
      </c>
      <c r="AI90" s="120"/>
      <c r="AJ90" s="128"/>
      <c r="AK90" s="128"/>
      <c r="AL90" s="128"/>
      <c r="AM90" s="128"/>
      <c r="AN90" s="128"/>
      <c r="AO90" s="128"/>
      <c r="AP90" s="120"/>
      <c r="AT90" s="128"/>
      <c r="AU90" s="120"/>
    </row>
    <row r="91" spans="2:47" x14ac:dyDescent="0.25">
      <c r="B91" s="132" t="str">
        <f t="shared" si="9"/>
        <v/>
      </c>
      <c r="C91" s="120"/>
      <c r="D91" s="125"/>
      <c r="E91" s="125"/>
      <c r="F91" s="120"/>
      <c r="G91" s="120"/>
      <c r="I91" s="120"/>
      <c r="J91" s="120"/>
      <c r="K91" s="120"/>
      <c r="L91" s="120"/>
      <c r="N91" s="126">
        <f t="shared" si="6"/>
        <v>0</v>
      </c>
      <c r="O91" s="126">
        <f t="shared" si="7"/>
        <v>0</v>
      </c>
      <c r="P91" s="126">
        <f t="shared" si="8"/>
        <v>0</v>
      </c>
      <c r="V91" s="120"/>
      <c r="W91" s="120"/>
      <c r="AA91" s="120"/>
      <c r="AB91" s="120"/>
      <c r="AD91" s="132" t="str">
        <f t="shared" si="10"/>
        <v/>
      </c>
      <c r="AE91" s="120"/>
      <c r="AF91" s="128"/>
      <c r="AH91" s="132" t="str">
        <f t="shared" si="11"/>
        <v/>
      </c>
      <c r="AI91" s="120"/>
      <c r="AJ91" s="128"/>
      <c r="AK91" s="128"/>
      <c r="AL91" s="128"/>
      <c r="AM91" s="128"/>
      <c r="AN91" s="128"/>
      <c r="AO91" s="128"/>
      <c r="AP91" s="120"/>
      <c r="AT91" s="128"/>
      <c r="AU91" s="120"/>
    </row>
    <row r="92" spans="2:47" x14ac:dyDescent="0.25">
      <c r="B92" s="132" t="str">
        <f t="shared" si="9"/>
        <v/>
      </c>
      <c r="C92" s="120"/>
      <c r="D92" s="125"/>
      <c r="E92" s="125"/>
      <c r="F92" s="120"/>
      <c r="G92" s="120"/>
      <c r="I92" s="120"/>
      <c r="J92" s="120"/>
      <c r="K92" s="120"/>
      <c r="L92" s="120"/>
      <c r="N92" s="126">
        <f t="shared" si="6"/>
        <v>0</v>
      </c>
      <c r="O92" s="126">
        <f t="shared" si="7"/>
        <v>0</v>
      </c>
      <c r="P92" s="126">
        <f t="shared" si="8"/>
        <v>0</v>
      </c>
      <c r="V92" s="120"/>
      <c r="W92" s="120"/>
      <c r="AA92" s="120"/>
      <c r="AB92" s="120"/>
      <c r="AD92" s="132" t="str">
        <f t="shared" si="10"/>
        <v/>
      </c>
      <c r="AE92" s="120"/>
      <c r="AF92" s="128"/>
      <c r="AH92" s="132" t="str">
        <f t="shared" si="11"/>
        <v/>
      </c>
      <c r="AI92" s="120"/>
      <c r="AJ92" s="128"/>
      <c r="AK92" s="128"/>
      <c r="AL92" s="128"/>
      <c r="AM92" s="128"/>
      <c r="AN92" s="128"/>
      <c r="AO92" s="128"/>
      <c r="AP92" s="120"/>
      <c r="AT92" s="128"/>
      <c r="AU92" s="120"/>
    </row>
    <row r="93" spans="2:47" x14ac:dyDescent="0.25">
      <c r="B93" s="132" t="str">
        <f t="shared" si="9"/>
        <v/>
      </c>
      <c r="C93" s="120"/>
      <c r="D93" s="125"/>
      <c r="E93" s="125"/>
      <c r="F93" s="120"/>
      <c r="G93" s="120"/>
      <c r="I93" s="120"/>
      <c r="J93" s="120"/>
      <c r="K93" s="120"/>
      <c r="L93" s="120"/>
      <c r="N93" s="126">
        <f t="shared" si="6"/>
        <v>0</v>
      </c>
      <c r="O93" s="126">
        <f t="shared" si="7"/>
        <v>0</v>
      </c>
      <c r="P93" s="126">
        <f t="shared" si="8"/>
        <v>0</v>
      </c>
      <c r="V93" s="120"/>
      <c r="W93" s="120"/>
      <c r="AA93" s="120"/>
      <c r="AB93" s="120"/>
      <c r="AD93" s="132" t="str">
        <f t="shared" si="10"/>
        <v/>
      </c>
      <c r="AE93" s="120"/>
      <c r="AF93" s="128"/>
      <c r="AH93" s="132" t="str">
        <f t="shared" si="11"/>
        <v/>
      </c>
      <c r="AI93" s="120"/>
      <c r="AJ93" s="128"/>
      <c r="AK93" s="128"/>
      <c r="AL93" s="128"/>
      <c r="AM93" s="128"/>
      <c r="AN93" s="128"/>
      <c r="AO93" s="128"/>
      <c r="AP93" s="120"/>
      <c r="AT93" s="128"/>
      <c r="AU93" s="120"/>
    </row>
    <row r="94" spans="2:47" x14ac:dyDescent="0.25">
      <c r="B94" s="132" t="str">
        <f t="shared" si="9"/>
        <v/>
      </c>
      <c r="C94" s="120"/>
      <c r="D94" s="125"/>
      <c r="E94" s="125"/>
      <c r="F94" s="120"/>
      <c r="G94" s="120"/>
      <c r="I94" s="120"/>
      <c r="J94" s="120"/>
      <c r="K94" s="120"/>
      <c r="L94" s="120"/>
      <c r="N94" s="126">
        <f t="shared" si="6"/>
        <v>0</v>
      </c>
      <c r="O94" s="126">
        <f t="shared" si="7"/>
        <v>0</v>
      </c>
      <c r="P94" s="126">
        <f t="shared" si="8"/>
        <v>0</v>
      </c>
      <c r="V94" s="120"/>
      <c r="W94" s="120"/>
      <c r="AA94" s="120"/>
      <c r="AB94" s="120"/>
      <c r="AD94" s="132" t="str">
        <f t="shared" si="10"/>
        <v/>
      </c>
      <c r="AE94" s="120"/>
      <c r="AF94" s="128"/>
      <c r="AH94" s="132" t="str">
        <f t="shared" si="11"/>
        <v/>
      </c>
      <c r="AI94" s="120"/>
      <c r="AJ94" s="128"/>
      <c r="AK94" s="128"/>
      <c r="AL94" s="128"/>
      <c r="AM94" s="128"/>
      <c r="AN94" s="128"/>
      <c r="AO94" s="128"/>
      <c r="AP94" s="120"/>
      <c r="AT94" s="128"/>
      <c r="AU94" s="120"/>
    </row>
    <row r="95" spans="2:47" x14ac:dyDescent="0.25">
      <c r="B95" s="132" t="str">
        <f t="shared" si="9"/>
        <v/>
      </c>
      <c r="C95" s="120"/>
      <c r="D95" s="125"/>
      <c r="E95" s="125"/>
      <c r="F95" s="120"/>
      <c r="G95" s="120"/>
      <c r="I95" s="120"/>
      <c r="J95" s="120"/>
      <c r="K95" s="120"/>
      <c r="L95" s="120"/>
      <c r="N95" s="126">
        <f t="shared" si="6"/>
        <v>0</v>
      </c>
      <c r="O95" s="126">
        <f t="shared" si="7"/>
        <v>0</v>
      </c>
      <c r="P95" s="126">
        <f t="shared" si="8"/>
        <v>0</v>
      </c>
      <c r="V95" s="120"/>
      <c r="W95" s="120"/>
      <c r="AA95" s="120"/>
      <c r="AB95" s="120"/>
      <c r="AD95" s="132" t="str">
        <f t="shared" si="10"/>
        <v/>
      </c>
      <c r="AE95" s="120"/>
      <c r="AF95" s="128"/>
      <c r="AH95" s="132" t="str">
        <f t="shared" si="11"/>
        <v/>
      </c>
      <c r="AI95" s="120"/>
      <c r="AJ95" s="128"/>
      <c r="AK95" s="128"/>
      <c r="AL95" s="128"/>
      <c r="AM95" s="128"/>
      <c r="AN95" s="128"/>
      <c r="AO95" s="128"/>
      <c r="AP95" s="120"/>
      <c r="AT95" s="128"/>
      <c r="AU95" s="120"/>
    </row>
    <row r="96" spans="2:47" x14ac:dyDescent="0.25">
      <c r="B96" s="132" t="str">
        <f t="shared" si="9"/>
        <v/>
      </c>
      <c r="C96" s="120"/>
      <c r="D96" s="125"/>
      <c r="E96" s="125"/>
      <c r="F96" s="120"/>
      <c r="G96" s="120"/>
      <c r="I96" s="120"/>
      <c r="J96" s="120"/>
      <c r="K96" s="120"/>
      <c r="L96" s="120"/>
      <c r="N96" s="126">
        <f t="shared" si="6"/>
        <v>0</v>
      </c>
      <c r="O96" s="126">
        <f t="shared" si="7"/>
        <v>0</v>
      </c>
      <c r="P96" s="126">
        <f t="shared" si="8"/>
        <v>0</v>
      </c>
      <c r="V96" s="120"/>
      <c r="W96" s="120"/>
      <c r="AA96" s="120"/>
      <c r="AB96" s="120"/>
      <c r="AD96" s="132" t="str">
        <f t="shared" si="10"/>
        <v/>
      </c>
      <c r="AE96" s="120"/>
      <c r="AF96" s="128"/>
      <c r="AH96" s="132" t="str">
        <f t="shared" si="11"/>
        <v/>
      </c>
      <c r="AI96" s="120"/>
      <c r="AJ96" s="128"/>
      <c r="AK96" s="128"/>
      <c r="AL96" s="128"/>
      <c r="AM96" s="128"/>
      <c r="AN96" s="128"/>
      <c r="AO96" s="128"/>
      <c r="AP96" s="120"/>
      <c r="AT96" s="128"/>
      <c r="AU96" s="120"/>
    </row>
    <row r="97" spans="2:47" x14ac:dyDescent="0.25">
      <c r="B97" s="132" t="str">
        <f t="shared" si="9"/>
        <v/>
      </c>
      <c r="C97" s="120"/>
      <c r="D97" s="125"/>
      <c r="E97" s="125"/>
      <c r="F97" s="120"/>
      <c r="G97" s="120"/>
      <c r="I97" s="120"/>
      <c r="J97" s="120"/>
      <c r="K97" s="120"/>
      <c r="L97" s="120"/>
      <c r="N97" s="126">
        <f t="shared" si="6"/>
        <v>0</v>
      </c>
      <c r="O97" s="126">
        <f t="shared" si="7"/>
        <v>0</v>
      </c>
      <c r="P97" s="126">
        <f t="shared" si="8"/>
        <v>0</v>
      </c>
      <c r="V97" s="120"/>
      <c r="W97" s="120"/>
      <c r="AA97" s="120"/>
      <c r="AB97" s="120"/>
      <c r="AD97" s="132" t="str">
        <f t="shared" si="10"/>
        <v/>
      </c>
      <c r="AE97" s="120"/>
      <c r="AF97" s="128"/>
      <c r="AH97" s="132" t="str">
        <f t="shared" si="11"/>
        <v/>
      </c>
      <c r="AI97" s="120"/>
      <c r="AJ97" s="128"/>
      <c r="AK97" s="128"/>
      <c r="AL97" s="128"/>
      <c r="AM97" s="128"/>
      <c r="AN97" s="128"/>
      <c r="AO97" s="128"/>
      <c r="AP97" s="120"/>
      <c r="AT97" s="128"/>
      <c r="AU97" s="120"/>
    </row>
    <row r="98" spans="2:47" x14ac:dyDescent="0.25">
      <c r="B98" s="132" t="str">
        <f t="shared" si="9"/>
        <v/>
      </c>
      <c r="C98" s="120"/>
      <c r="D98" s="125"/>
      <c r="E98" s="125"/>
      <c r="F98" s="120"/>
      <c r="G98" s="120"/>
      <c r="I98" s="120"/>
      <c r="J98" s="120"/>
      <c r="K98" s="120"/>
      <c r="L98" s="120"/>
      <c r="N98" s="126">
        <f t="shared" si="6"/>
        <v>0</v>
      </c>
      <c r="O98" s="126">
        <f t="shared" si="7"/>
        <v>0</v>
      </c>
      <c r="P98" s="126">
        <f t="shared" si="8"/>
        <v>0</v>
      </c>
      <c r="V98" s="120"/>
      <c r="W98" s="120"/>
      <c r="AA98" s="120"/>
      <c r="AB98" s="120"/>
      <c r="AD98" s="132" t="str">
        <f t="shared" si="10"/>
        <v/>
      </c>
      <c r="AE98" s="120"/>
      <c r="AF98" s="128"/>
      <c r="AH98" s="132" t="str">
        <f t="shared" si="11"/>
        <v/>
      </c>
      <c r="AI98" s="120"/>
      <c r="AJ98" s="128"/>
      <c r="AK98" s="128"/>
      <c r="AL98" s="128"/>
      <c r="AM98" s="128"/>
      <c r="AN98" s="128"/>
      <c r="AO98" s="128"/>
      <c r="AP98" s="120"/>
      <c r="AT98" s="128"/>
      <c r="AU98" s="120"/>
    </row>
    <row r="99" spans="2:47" x14ac:dyDescent="0.25">
      <c r="B99" s="132" t="str">
        <f t="shared" si="9"/>
        <v/>
      </c>
      <c r="C99" s="120"/>
      <c r="D99" s="125"/>
      <c r="E99" s="125"/>
      <c r="F99" s="120"/>
      <c r="G99" s="120"/>
      <c r="I99" s="120"/>
      <c r="J99" s="120"/>
      <c r="K99" s="120"/>
      <c r="L99" s="120"/>
      <c r="N99" s="126">
        <f t="shared" si="6"/>
        <v>0</v>
      </c>
      <c r="O99" s="126">
        <f t="shared" si="7"/>
        <v>0</v>
      </c>
      <c r="P99" s="126">
        <f t="shared" si="8"/>
        <v>0</v>
      </c>
      <c r="V99" s="120"/>
      <c r="W99" s="120"/>
      <c r="AA99" s="120"/>
      <c r="AB99" s="120"/>
      <c r="AD99" s="132" t="str">
        <f t="shared" si="10"/>
        <v/>
      </c>
      <c r="AE99" s="120"/>
      <c r="AF99" s="128"/>
      <c r="AH99" s="132" t="str">
        <f t="shared" si="11"/>
        <v/>
      </c>
      <c r="AI99" s="120"/>
      <c r="AJ99" s="128"/>
      <c r="AK99" s="128"/>
      <c r="AL99" s="128"/>
      <c r="AM99" s="128"/>
      <c r="AN99" s="128"/>
      <c r="AO99" s="128"/>
      <c r="AP99" s="120"/>
      <c r="AT99" s="128"/>
      <c r="AU99" s="120"/>
    </row>
    <row r="100" spans="2:47" x14ac:dyDescent="0.25">
      <c r="B100" s="132" t="str">
        <f t="shared" si="9"/>
        <v/>
      </c>
      <c r="C100" s="120"/>
      <c r="D100" s="125"/>
      <c r="E100" s="125"/>
      <c r="F100" s="120"/>
      <c r="G100" s="120"/>
      <c r="I100" s="120"/>
      <c r="J100" s="120"/>
      <c r="K100" s="120"/>
      <c r="L100" s="120"/>
      <c r="N100" s="126">
        <f t="shared" si="6"/>
        <v>0</v>
      </c>
      <c r="O100" s="126">
        <f t="shared" si="7"/>
        <v>0</v>
      </c>
      <c r="P100" s="126">
        <f t="shared" si="8"/>
        <v>0</v>
      </c>
      <c r="V100" s="120"/>
      <c r="W100" s="120"/>
      <c r="AA100" s="120"/>
      <c r="AB100" s="120"/>
      <c r="AD100" s="132" t="str">
        <f t="shared" si="10"/>
        <v/>
      </c>
      <c r="AE100" s="120"/>
      <c r="AF100" s="128"/>
      <c r="AH100" s="132" t="str">
        <f t="shared" si="11"/>
        <v/>
      </c>
      <c r="AI100" s="120"/>
      <c r="AJ100" s="128"/>
      <c r="AK100" s="128"/>
      <c r="AL100" s="128"/>
      <c r="AM100" s="128"/>
      <c r="AN100" s="128"/>
      <c r="AO100" s="128"/>
      <c r="AP100" s="120"/>
      <c r="AT100" s="128"/>
      <c r="AU100" s="120"/>
    </row>
    <row r="101" spans="2:47" x14ac:dyDescent="0.25">
      <c r="B101" s="132" t="str">
        <f t="shared" si="9"/>
        <v/>
      </c>
      <c r="C101" s="120"/>
      <c r="D101" s="125"/>
      <c r="E101" s="125"/>
      <c r="F101" s="120"/>
      <c r="G101" s="120"/>
      <c r="I101" s="120"/>
      <c r="J101" s="120"/>
      <c r="K101" s="120"/>
      <c r="L101" s="120"/>
      <c r="N101" s="126">
        <f t="shared" si="6"/>
        <v>0</v>
      </c>
      <c r="O101" s="126">
        <f t="shared" si="7"/>
        <v>0</v>
      </c>
      <c r="P101" s="126">
        <f t="shared" si="8"/>
        <v>0</v>
      </c>
      <c r="V101" s="120"/>
      <c r="W101" s="120"/>
      <c r="AA101" s="120"/>
      <c r="AB101" s="120"/>
      <c r="AD101" s="132" t="str">
        <f t="shared" si="10"/>
        <v/>
      </c>
      <c r="AE101" s="120"/>
      <c r="AF101" s="128"/>
      <c r="AH101" s="132" t="str">
        <f t="shared" si="11"/>
        <v/>
      </c>
      <c r="AI101" s="120"/>
      <c r="AJ101" s="128"/>
      <c r="AK101" s="128"/>
      <c r="AL101" s="128"/>
      <c r="AM101" s="128"/>
      <c r="AN101" s="128"/>
      <c r="AO101" s="128"/>
      <c r="AP101" s="120"/>
      <c r="AT101" s="128"/>
      <c r="AU101" s="120"/>
    </row>
    <row r="102" spans="2:47" x14ac:dyDescent="0.25">
      <c r="B102" s="132" t="str">
        <f t="shared" si="9"/>
        <v/>
      </c>
      <c r="C102" s="120"/>
      <c r="D102" s="125"/>
      <c r="E102" s="125"/>
      <c r="F102" s="120"/>
      <c r="G102" s="120"/>
      <c r="I102" s="120"/>
      <c r="J102" s="120"/>
      <c r="K102" s="120"/>
      <c r="L102" s="120"/>
      <c r="N102" s="126">
        <f t="shared" si="6"/>
        <v>0</v>
      </c>
      <c r="O102" s="126">
        <f t="shared" si="7"/>
        <v>0</v>
      </c>
      <c r="P102" s="126">
        <f t="shared" si="8"/>
        <v>0</v>
      </c>
      <c r="V102" s="120"/>
      <c r="W102" s="120"/>
      <c r="AA102" s="120"/>
      <c r="AB102" s="120"/>
      <c r="AD102" s="132" t="str">
        <f t="shared" si="10"/>
        <v/>
      </c>
      <c r="AE102" s="120"/>
      <c r="AF102" s="128"/>
      <c r="AH102" s="132" t="str">
        <f t="shared" si="11"/>
        <v/>
      </c>
      <c r="AI102" s="120"/>
      <c r="AJ102" s="128"/>
      <c r="AK102" s="128"/>
      <c r="AL102" s="128"/>
      <c r="AM102" s="128"/>
      <c r="AN102" s="128"/>
      <c r="AO102" s="128"/>
      <c r="AP102" s="120"/>
      <c r="AT102" s="128"/>
      <c r="AU102" s="120"/>
    </row>
    <row r="103" spans="2:47" x14ac:dyDescent="0.25">
      <c r="B103" s="132" t="str">
        <f t="shared" si="9"/>
        <v/>
      </c>
      <c r="C103" s="120"/>
      <c r="D103" s="125"/>
      <c r="E103" s="125"/>
      <c r="F103" s="120"/>
      <c r="G103" s="120"/>
      <c r="I103" s="120"/>
      <c r="J103" s="120"/>
      <c r="K103" s="120"/>
      <c r="L103" s="120"/>
      <c r="N103" s="126">
        <f t="shared" si="6"/>
        <v>0</v>
      </c>
      <c r="O103" s="126">
        <f t="shared" si="7"/>
        <v>0</v>
      </c>
      <c r="P103" s="126">
        <f t="shared" si="8"/>
        <v>0</v>
      </c>
      <c r="V103" s="120"/>
      <c r="W103" s="120"/>
      <c r="AA103" s="120"/>
      <c r="AB103" s="120"/>
      <c r="AD103" s="132" t="str">
        <f t="shared" si="10"/>
        <v/>
      </c>
      <c r="AE103" s="120"/>
      <c r="AF103" s="128"/>
      <c r="AH103" s="132" t="str">
        <f t="shared" si="11"/>
        <v/>
      </c>
      <c r="AI103" s="120"/>
      <c r="AJ103" s="128"/>
      <c r="AK103" s="128"/>
      <c r="AL103" s="128"/>
      <c r="AM103" s="128"/>
      <c r="AN103" s="128"/>
      <c r="AO103" s="128"/>
      <c r="AP103" s="120"/>
      <c r="AT103" s="128"/>
      <c r="AU103" s="120"/>
    </row>
    <row r="104" spans="2:47" x14ac:dyDescent="0.25">
      <c r="B104" s="132" t="str">
        <f t="shared" si="9"/>
        <v/>
      </c>
      <c r="C104" s="120"/>
      <c r="D104" s="125"/>
      <c r="E104" s="125"/>
      <c r="F104" s="120"/>
      <c r="G104" s="120"/>
      <c r="I104" s="120"/>
      <c r="J104" s="120"/>
      <c r="K104" s="120"/>
      <c r="L104" s="120"/>
      <c r="N104" s="126">
        <f t="shared" si="6"/>
        <v>0</v>
      </c>
      <c r="O104" s="126">
        <f t="shared" si="7"/>
        <v>0</v>
      </c>
      <c r="P104" s="126">
        <f t="shared" si="8"/>
        <v>0</v>
      </c>
      <c r="V104" s="120"/>
      <c r="W104" s="120"/>
      <c r="AA104" s="120"/>
      <c r="AB104" s="120"/>
      <c r="AD104" s="132" t="str">
        <f t="shared" si="10"/>
        <v/>
      </c>
      <c r="AE104" s="120"/>
      <c r="AF104" s="128"/>
      <c r="AH104" s="132" t="str">
        <f t="shared" si="11"/>
        <v/>
      </c>
      <c r="AI104" s="120"/>
      <c r="AJ104" s="128"/>
      <c r="AK104" s="128"/>
      <c r="AL104" s="128"/>
      <c r="AM104" s="128"/>
      <c r="AN104" s="128"/>
      <c r="AO104" s="128"/>
      <c r="AP104" s="120"/>
      <c r="AT104" s="128"/>
      <c r="AU104" s="120"/>
    </row>
    <row r="105" spans="2:47" x14ac:dyDescent="0.25">
      <c r="B105" s="132" t="str">
        <f t="shared" si="9"/>
        <v/>
      </c>
      <c r="C105" s="120"/>
      <c r="D105" s="125"/>
      <c r="E105" s="125"/>
      <c r="F105" s="120"/>
      <c r="G105" s="120"/>
      <c r="I105" s="120"/>
      <c r="J105" s="120"/>
      <c r="K105" s="120"/>
      <c r="L105" s="120"/>
      <c r="N105" s="126">
        <f t="shared" si="6"/>
        <v>0</v>
      </c>
      <c r="O105" s="126">
        <f t="shared" si="7"/>
        <v>0</v>
      </c>
      <c r="P105" s="126">
        <f t="shared" si="8"/>
        <v>0</v>
      </c>
      <c r="V105" s="120"/>
      <c r="W105" s="120"/>
      <c r="AA105" s="120"/>
      <c r="AB105" s="120"/>
      <c r="AD105" s="132" t="str">
        <f t="shared" si="10"/>
        <v/>
      </c>
      <c r="AE105" s="120"/>
      <c r="AF105" s="128"/>
      <c r="AH105" s="132" t="str">
        <f t="shared" si="11"/>
        <v/>
      </c>
      <c r="AI105" s="120"/>
      <c r="AJ105" s="128"/>
      <c r="AK105" s="128"/>
      <c r="AL105" s="128"/>
      <c r="AM105" s="128"/>
      <c r="AN105" s="128"/>
      <c r="AO105" s="128"/>
      <c r="AP105" s="120"/>
      <c r="AT105" s="128"/>
      <c r="AU105" s="120"/>
    </row>
    <row r="106" spans="2:47" x14ac:dyDescent="0.25">
      <c r="B106" s="132" t="str">
        <f t="shared" si="9"/>
        <v/>
      </c>
      <c r="C106" s="120"/>
      <c r="D106" s="125"/>
      <c r="E106" s="125"/>
      <c r="F106" s="120"/>
      <c r="G106" s="120"/>
      <c r="I106" s="120"/>
      <c r="J106" s="120"/>
      <c r="K106" s="120"/>
      <c r="L106" s="120"/>
      <c r="N106" s="126">
        <f t="shared" si="6"/>
        <v>0</v>
      </c>
      <c r="O106" s="126">
        <f t="shared" si="7"/>
        <v>0</v>
      </c>
      <c r="P106" s="126">
        <f t="shared" si="8"/>
        <v>0</v>
      </c>
      <c r="V106" s="120"/>
      <c r="W106" s="120"/>
      <c r="AA106" s="120"/>
      <c r="AB106" s="120"/>
      <c r="AD106" s="132" t="str">
        <f t="shared" si="10"/>
        <v/>
      </c>
      <c r="AE106" s="120"/>
      <c r="AF106" s="128"/>
      <c r="AH106" s="132" t="str">
        <f t="shared" si="11"/>
        <v/>
      </c>
      <c r="AI106" s="120"/>
      <c r="AJ106" s="128"/>
      <c r="AK106" s="128"/>
      <c r="AL106" s="128"/>
      <c r="AM106" s="128"/>
      <c r="AN106" s="128"/>
      <c r="AO106" s="128"/>
      <c r="AP106" s="120"/>
      <c r="AT106" s="128"/>
      <c r="AU106" s="120"/>
    </row>
    <row r="107" spans="2:47" x14ac:dyDescent="0.25">
      <c r="B107" s="132" t="str">
        <f t="shared" si="9"/>
        <v/>
      </c>
      <c r="C107" s="120"/>
      <c r="D107" s="125"/>
      <c r="E107" s="125"/>
      <c r="F107" s="120"/>
      <c r="G107" s="120"/>
      <c r="I107" s="120"/>
      <c r="J107" s="120"/>
      <c r="K107" s="120"/>
      <c r="L107" s="120"/>
      <c r="N107" s="126">
        <f t="shared" si="6"/>
        <v>0</v>
      </c>
      <c r="O107" s="126">
        <f t="shared" si="7"/>
        <v>0</v>
      </c>
      <c r="P107" s="126">
        <f t="shared" si="8"/>
        <v>0</v>
      </c>
      <c r="V107" s="120"/>
      <c r="W107" s="120"/>
      <c r="AA107" s="120"/>
      <c r="AB107" s="120"/>
      <c r="AD107" s="132" t="str">
        <f t="shared" si="10"/>
        <v/>
      </c>
      <c r="AE107" s="120"/>
      <c r="AF107" s="128"/>
      <c r="AH107" s="132" t="str">
        <f t="shared" si="11"/>
        <v/>
      </c>
      <c r="AI107" s="120"/>
      <c r="AJ107" s="128"/>
      <c r="AK107" s="128"/>
      <c r="AL107" s="128"/>
      <c r="AM107" s="128"/>
      <c r="AN107" s="128"/>
      <c r="AO107" s="128"/>
      <c r="AP107" s="120"/>
      <c r="AT107" s="128"/>
      <c r="AU107" s="120"/>
    </row>
    <row r="108" spans="2:47" x14ac:dyDescent="0.25">
      <c r="B108" s="132" t="str">
        <f t="shared" si="9"/>
        <v/>
      </c>
      <c r="C108" s="120"/>
      <c r="D108" s="125"/>
      <c r="E108" s="125"/>
      <c r="F108" s="120"/>
      <c r="G108" s="120"/>
      <c r="I108" s="120"/>
      <c r="J108" s="120"/>
      <c r="K108" s="120"/>
      <c r="L108" s="120"/>
      <c r="N108" s="126">
        <f t="shared" si="6"/>
        <v>0</v>
      </c>
      <c r="O108" s="126">
        <f t="shared" si="7"/>
        <v>0</v>
      </c>
      <c r="P108" s="126">
        <f t="shared" si="8"/>
        <v>0</v>
      </c>
      <c r="V108" s="120"/>
      <c r="W108" s="120"/>
      <c r="AA108" s="120"/>
      <c r="AB108" s="120"/>
      <c r="AD108" s="132" t="str">
        <f t="shared" si="10"/>
        <v/>
      </c>
      <c r="AE108" s="120"/>
      <c r="AF108" s="128"/>
      <c r="AH108" s="132" t="str">
        <f t="shared" si="11"/>
        <v/>
      </c>
      <c r="AI108" s="120"/>
      <c r="AJ108" s="128"/>
      <c r="AK108" s="128"/>
      <c r="AL108" s="128"/>
      <c r="AM108" s="128"/>
      <c r="AN108" s="128"/>
      <c r="AO108" s="128"/>
      <c r="AP108" s="120"/>
      <c r="AT108" s="128"/>
      <c r="AU108" s="120"/>
    </row>
    <row r="109" spans="2:47" x14ac:dyDescent="0.25">
      <c r="B109" s="132" t="str">
        <f t="shared" si="9"/>
        <v/>
      </c>
      <c r="C109" s="120"/>
      <c r="D109" s="125"/>
      <c r="E109" s="125"/>
      <c r="F109" s="120"/>
      <c r="G109" s="120"/>
      <c r="I109" s="120"/>
      <c r="J109" s="120"/>
      <c r="K109" s="120"/>
      <c r="L109" s="120"/>
      <c r="N109" s="126">
        <f t="shared" si="6"/>
        <v>0</v>
      </c>
      <c r="O109" s="126">
        <f t="shared" si="7"/>
        <v>0</v>
      </c>
      <c r="P109" s="126">
        <f t="shared" si="8"/>
        <v>0</v>
      </c>
      <c r="V109" s="120"/>
      <c r="W109" s="120"/>
      <c r="AA109" s="120"/>
      <c r="AB109" s="120"/>
      <c r="AD109" s="132" t="str">
        <f t="shared" si="10"/>
        <v/>
      </c>
      <c r="AE109" s="120"/>
      <c r="AF109" s="128"/>
      <c r="AH109" s="132" t="str">
        <f t="shared" si="11"/>
        <v/>
      </c>
      <c r="AI109" s="120"/>
      <c r="AJ109" s="128"/>
      <c r="AK109" s="128"/>
      <c r="AL109" s="128"/>
      <c r="AM109" s="128"/>
      <c r="AN109" s="128"/>
      <c r="AO109" s="128"/>
      <c r="AP109" s="120"/>
      <c r="AT109" s="128"/>
      <c r="AU109" s="120"/>
    </row>
    <row r="110" spans="2:47" x14ac:dyDescent="0.25">
      <c r="B110" s="132" t="str">
        <f t="shared" si="9"/>
        <v/>
      </c>
      <c r="C110" s="120"/>
      <c r="D110" s="125"/>
      <c r="E110" s="125"/>
      <c r="F110" s="120"/>
      <c r="G110" s="120"/>
      <c r="I110" s="120"/>
      <c r="J110" s="120"/>
      <c r="K110" s="120"/>
      <c r="L110" s="120"/>
      <c r="N110" s="126">
        <f t="shared" si="6"/>
        <v>0</v>
      </c>
      <c r="O110" s="126">
        <f t="shared" si="7"/>
        <v>0</v>
      </c>
      <c r="P110" s="126">
        <f t="shared" si="8"/>
        <v>0</v>
      </c>
      <c r="V110" s="120"/>
      <c r="W110" s="120"/>
      <c r="AA110" s="120"/>
      <c r="AB110" s="120"/>
      <c r="AD110" s="132" t="str">
        <f t="shared" si="10"/>
        <v/>
      </c>
      <c r="AE110" s="120"/>
      <c r="AF110" s="128"/>
      <c r="AH110" s="132" t="str">
        <f t="shared" si="11"/>
        <v/>
      </c>
      <c r="AI110" s="120"/>
      <c r="AJ110" s="128"/>
      <c r="AK110" s="128"/>
      <c r="AL110" s="128"/>
      <c r="AM110" s="128"/>
      <c r="AN110" s="128"/>
      <c r="AO110" s="128"/>
      <c r="AP110" s="120"/>
      <c r="AT110" s="128"/>
      <c r="AU110" s="120"/>
    </row>
    <row r="111" spans="2:47" x14ac:dyDescent="0.25">
      <c r="B111" s="132" t="str">
        <f t="shared" si="9"/>
        <v/>
      </c>
      <c r="C111" s="120"/>
      <c r="D111" s="125"/>
      <c r="E111" s="125"/>
      <c r="F111" s="120"/>
      <c r="G111" s="120"/>
      <c r="I111" s="120"/>
      <c r="J111" s="120"/>
      <c r="K111" s="120"/>
      <c r="L111" s="120"/>
      <c r="N111" s="126">
        <f t="shared" si="6"/>
        <v>0</v>
      </c>
      <c r="O111" s="126">
        <f t="shared" si="7"/>
        <v>0</v>
      </c>
      <c r="P111" s="126">
        <f t="shared" si="8"/>
        <v>0</v>
      </c>
      <c r="V111" s="120"/>
      <c r="W111" s="120"/>
      <c r="AA111" s="120"/>
      <c r="AB111" s="120"/>
      <c r="AD111" s="132" t="str">
        <f t="shared" si="10"/>
        <v/>
      </c>
      <c r="AE111" s="120"/>
      <c r="AF111" s="128"/>
      <c r="AH111" s="132" t="str">
        <f t="shared" si="11"/>
        <v/>
      </c>
      <c r="AI111" s="120"/>
      <c r="AJ111" s="128"/>
      <c r="AK111" s="128"/>
      <c r="AL111" s="128"/>
      <c r="AM111" s="128"/>
      <c r="AN111" s="128"/>
      <c r="AO111" s="128"/>
      <c r="AP111" s="120"/>
      <c r="AT111" s="128"/>
      <c r="AU111" s="120"/>
    </row>
    <row r="112" spans="2:47" x14ac:dyDescent="0.25">
      <c r="B112" s="132" t="str">
        <f t="shared" si="9"/>
        <v/>
      </c>
      <c r="C112" s="120"/>
      <c r="D112" s="125"/>
      <c r="E112" s="125"/>
      <c r="F112" s="120"/>
      <c r="G112" s="120"/>
      <c r="I112" s="120"/>
      <c r="J112" s="120"/>
      <c r="K112" s="120"/>
      <c r="L112" s="120"/>
      <c r="N112" s="126">
        <f t="shared" si="6"/>
        <v>0</v>
      </c>
      <c r="O112" s="126">
        <f t="shared" si="7"/>
        <v>0</v>
      </c>
      <c r="P112" s="126">
        <f t="shared" si="8"/>
        <v>0</v>
      </c>
      <c r="V112" s="120"/>
      <c r="W112" s="120"/>
      <c r="AA112" s="120"/>
      <c r="AB112" s="120"/>
      <c r="AD112" s="132" t="str">
        <f t="shared" si="10"/>
        <v/>
      </c>
      <c r="AE112" s="120"/>
      <c r="AF112" s="128"/>
      <c r="AH112" s="132" t="str">
        <f t="shared" si="11"/>
        <v/>
      </c>
      <c r="AI112" s="120"/>
      <c r="AJ112" s="128"/>
      <c r="AK112" s="128"/>
      <c r="AL112" s="128"/>
      <c r="AM112" s="128"/>
      <c r="AN112" s="128"/>
      <c r="AO112" s="128"/>
      <c r="AP112" s="120"/>
      <c r="AT112" s="128"/>
      <c r="AU112" s="120"/>
    </row>
    <row r="113" spans="2:47" x14ac:dyDescent="0.25">
      <c r="B113" s="132" t="str">
        <f t="shared" si="9"/>
        <v/>
      </c>
      <c r="C113" s="120"/>
      <c r="D113" s="125"/>
      <c r="E113" s="125"/>
      <c r="F113" s="120"/>
      <c r="G113" s="120"/>
      <c r="I113" s="120"/>
      <c r="J113" s="120"/>
      <c r="K113" s="120"/>
      <c r="L113" s="120"/>
      <c r="N113" s="126">
        <f t="shared" si="6"/>
        <v>0</v>
      </c>
      <c r="O113" s="126">
        <f t="shared" si="7"/>
        <v>0</v>
      </c>
      <c r="P113" s="126">
        <f t="shared" si="8"/>
        <v>0</v>
      </c>
      <c r="V113" s="120"/>
      <c r="W113" s="120"/>
      <c r="AA113" s="120"/>
      <c r="AB113" s="120"/>
      <c r="AD113" s="132" t="str">
        <f t="shared" si="10"/>
        <v/>
      </c>
      <c r="AE113" s="120"/>
      <c r="AF113" s="128"/>
      <c r="AH113" s="132" t="str">
        <f t="shared" si="11"/>
        <v/>
      </c>
      <c r="AI113" s="120"/>
      <c r="AJ113" s="128"/>
      <c r="AK113" s="128"/>
      <c r="AL113" s="128"/>
      <c r="AM113" s="128"/>
      <c r="AN113" s="128"/>
      <c r="AO113" s="128"/>
      <c r="AP113" s="120"/>
      <c r="AT113" s="128"/>
      <c r="AU113" s="120"/>
    </row>
    <row r="114" spans="2:47" x14ac:dyDescent="0.25">
      <c r="B114" s="132" t="str">
        <f t="shared" si="9"/>
        <v/>
      </c>
      <c r="C114" s="120"/>
      <c r="D114" s="125"/>
      <c r="E114" s="125"/>
      <c r="F114" s="120"/>
      <c r="G114" s="120"/>
      <c r="I114" s="120"/>
      <c r="J114" s="120"/>
      <c r="K114" s="120"/>
      <c r="L114" s="120"/>
      <c r="N114" s="126">
        <f t="shared" si="6"/>
        <v>0</v>
      </c>
      <c r="O114" s="126">
        <f t="shared" si="7"/>
        <v>0</v>
      </c>
      <c r="P114" s="126">
        <f t="shared" si="8"/>
        <v>0</v>
      </c>
      <c r="V114" s="120"/>
      <c r="W114" s="120"/>
      <c r="AA114" s="120"/>
      <c r="AB114" s="120"/>
      <c r="AD114" s="132" t="str">
        <f t="shared" si="10"/>
        <v/>
      </c>
      <c r="AE114" s="120"/>
      <c r="AF114" s="128"/>
      <c r="AH114" s="132" t="str">
        <f t="shared" si="11"/>
        <v/>
      </c>
      <c r="AI114" s="120"/>
      <c r="AJ114" s="128"/>
      <c r="AK114" s="128"/>
      <c r="AL114" s="128"/>
      <c r="AM114" s="128"/>
      <c r="AN114" s="128"/>
      <c r="AO114" s="128"/>
      <c r="AP114" s="120"/>
      <c r="AT114" s="128"/>
      <c r="AU114" s="120"/>
    </row>
    <row r="115" spans="2:47" x14ac:dyDescent="0.25">
      <c r="B115" s="132" t="str">
        <f t="shared" si="9"/>
        <v/>
      </c>
      <c r="C115" s="120"/>
      <c r="D115" s="125"/>
      <c r="E115" s="125"/>
      <c r="F115" s="120"/>
      <c r="G115" s="120"/>
      <c r="I115" s="120"/>
      <c r="J115" s="120"/>
      <c r="K115" s="120"/>
      <c r="L115" s="120"/>
      <c r="N115" s="126">
        <f t="shared" si="6"/>
        <v>0</v>
      </c>
      <c r="O115" s="126">
        <f t="shared" si="7"/>
        <v>0</v>
      </c>
      <c r="P115" s="126">
        <f t="shared" si="8"/>
        <v>0</v>
      </c>
      <c r="V115" s="120"/>
      <c r="W115" s="120"/>
      <c r="AA115" s="120"/>
      <c r="AB115" s="120"/>
      <c r="AD115" s="132" t="str">
        <f t="shared" si="10"/>
        <v/>
      </c>
      <c r="AE115" s="120"/>
      <c r="AF115" s="128"/>
      <c r="AH115" s="132" t="str">
        <f t="shared" si="11"/>
        <v/>
      </c>
      <c r="AI115" s="120"/>
      <c r="AJ115" s="128"/>
      <c r="AK115" s="128"/>
      <c r="AL115" s="128"/>
      <c r="AM115" s="128"/>
      <c r="AN115" s="128"/>
      <c r="AO115" s="128"/>
      <c r="AP115" s="120"/>
      <c r="AT115" s="128"/>
      <c r="AU115" s="120"/>
    </row>
    <row r="116" spans="2:47" x14ac:dyDescent="0.25">
      <c r="B116" s="132" t="str">
        <f t="shared" si="9"/>
        <v/>
      </c>
      <c r="C116" s="120"/>
      <c r="D116" s="125"/>
      <c r="E116" s="125"/>
      <c r="F116" s="120"/>
      <c r="G116" s="120"/>
      <c r="I116" s="120"/>
      <c r="J116" s="120"/>
      <c r="K116" s="120"/>
      <c r="L116" s="120"/>
      <c r="N116" s="126">
        <f t="shared" si="6"/>
        <v>0</v>
      </c>
      <c r="O116" s="126">
        <f t="shared" si="7"/>
        <v>0</v>
      </c>
      <c r="P116" s="126">
        <f t="shared" si="8"/>
        <v>0</v>
      </c>
      <c r="V116" s="120"/>
      <c r="W116" s="120"/>
      <c r="AA116" s="120"/>
      <c r="AB116" s="120"/>
      <c r="AD116" s="132" t="str">
        <f t="shared" si="10"/>
        <v/>
      </c>
      <c r="AE116" s="120"/>
      <c r="AF116" s="128"/>
      <c r="AH116" s="132" t="str">
        <f t="shared" si="11"/>
        <v/>
      </c>
      <c r="AI116" s="120"/>
      <c r="AJ116" s="128"/>
      <c r="AK116" s="128"/>
      <c r="AL116" s="128"/>
      <c r="AM116" s="128"/>
      <c r="AN116" s="128"/>
      <c r="AO116" s="128"/>
      <c r="AP116" s="120"/>
      <c r="AT116" s="128"/>
      <c r="AU116" s="120"/>
    </row>
    <row r="117" spans="2:47" x14ac:dyDescent="0.25">
      <c r="B117" s="132" t="str">
        <f t="shared" si="9"/>
        <v/>
      </c>
      <c r="C117" s="120"/>
      <c r="D117" s="125"/>
      <c r="E117" s="125"/>
      <c r="F117" s="120"/>
      <c r="G117" s="120"/>
      <c r="I117" s="120"/>
      <c r="J117" s="120"/>
      <c r="K117" s="120"/>
      <c r="L117" s="120"/>
      <c r="N117" s="126">
        <f t="shared" si="6"/>
        <v>0</v>
      </c>
      <c r="O117" s="126">
        <f t="shared" si="7"/>
        <v>0</v>
      </c>
      <c r="P117" s="126">
        <f t="shared" si="8"/>
        <v>0</v>
      </c>
      <c r="V117" s="120"/>
      <c r="W117" s="120"/>
      <c r="AA117" s="120"/>
      <c r="AB117" s="120"/>
      <c r="AD117" s="132" t="str">
        <f t="shared" si="10"/>
        <v/>
      </c>
      <c r="AE117" s="120"/>
      <c r="AF117" s="128"/>
      <c r="AH117" s="132" t="str">
        <f t="shared" si="11"/>
        <v/>
      </c>
      <c r="AI117" s="120"/>
      <c r="AJ117" s="128"/>
      <c r="AK117" s="128"/>
      <c r="AL117" s="128"/>
      <c r="AM117" s="128"/>
      <c r="AN117" s="128"/>
      <c r="AO117" s="128"/>
      <c r="AP117" s="120"/>
      <c r="AT117" s="128"/>
      <c r="AU117" s="120"/>
    </row>
    <row r="118" spans="2:47" x14ac:dyDescent="0.25">
      <c r="B118" s="132" t="str">
        <f t="shared" si="9"/>
        <v/>
      </c>
      <c r="C118" s="120"/>
      <c r="D118" s="125"/>
      <c r="E118" s="125"/>
      <c r="F118" s="120"/>
      <c r="G118" s="120"/>
      <c r="I118" s="120"/>
      <c r="J118" s="120"/>
      <c r="K118" s="120"/>
      <c r="L118" s="120"/>
      <c r="N118" s="126">
        <f t="shared" si="6"/>
        <v>0</v>
      </c>
      <c r="O118" s="126">
        <f t="shared" si="7"/>
        <v>0</v>
      </c>
      <c r="P118" s="126">
        <f t="shared" si="8"/>
        <v>0</v>
      </c>
      <c r="V118" s="120"/>
      <c r="W118" s="120"/>
      <c r="AA118" s="120"/>
      <c r="AB118" s="120"/>
      <c r="AD118" s="132" t="str">
        <f t="shared" si="10"/>
        <v/>
      </c>
      <c r="AE118" s="120"/>
      <c r="AF118" s="128"/>
      <c r="AH118" s="132" t="str">
        <f t="shared" si="11"/>
        <v/>
      </c>
      <c r="AI118" s="120"/>
      <c r="AJ118" s="128"/>
      <c r="AK118" s="128"/>
      <c r="AL118" s="128"/>
      <c r="AM118" s="128"/>
      <c r="AN118" s="128"/>
      <c r="AO118" s="128"/>
      <c r="AP118" s="120"/>
      <c r="AT118" s="128"/>
      <c r="AU118" s="120"/>
    </row>
    <row r="119" spans="2:47" x14ac:dyDescent="0.25">
      <c r="B119" s="132" t="str">
        <f t="shared" si="9"/>
        <v/>
      </c>
      <c r="C119" s="120"/>
      <c r="D119" s="125"/>
      <c r="E119" s="125"/>
      <c r="F119" s="120"/>
      <c r="G119" s="120"/>
      <c r="I119" s="120"/>
      <c r="J119" s="120"/>
      <c r="K119" s="120"/>
      <c r="L119" s="120"/>
      <c r="N119" s="126">
        <f t="shared" si="6"/>
        <v>0</v>
      </c>
      <c r="O119" s="126">
        <f t="shared" si="7"/>
        <v>0</v>
      </c>
      <c r="P119" s="126">
        <f t="shared" si="8"/>
        <v>0</v>
      </c>
      <c r="V119" s="120"/>
      <c r="W119" s="120"/>
      <c r="AA119" s="120"/>
      <c r="AB119" s="120"/>
      <c r="AD119" s="132" t="str">
        <f t="shared" si="10"/>
        <v/>
      </c>
      <c r="AE119" s="120"/>
      <c r="AF119" s="128"/>
      <c r="AH119" s="132" t="str">
        <f t="shared" si="11"/>
        <v/>
      </c>
      <c r="AI119" s="120"/>
      <c r="AJ119" s="128"/>
      <c r="AK119" s="128"/>
      <c r="AL119" s="128"/>
      <c r="AM119" s="128"/>
      <c r="AN119" s="128"/>
      <c r="AO119" s="128"/>
      <c r="AP119" s="120"/>
      <c r="AT119" s="128"/>
      <c r="AU119" s="120"/>
    </row>
    <row r="120" spans="2:47" x14ac:dyDescent="0.25">
      <c r="B120" s="132" t="str">
        <f t="shared" si="9"/>
        <v/>
      </c>
      <c r="C120" s="120"/>
      <c r="D120" s="125"/>
      <c r="E120" s="125"/>
      <c r="F120" s="120"/>
      <c r="G120" s="120"/>
      <c r="I120" s="120"/>
      <c r="J120" s="120"/>
      <c r="K120" s="120"/>
      <c r="L120" s="120"/>
      <c r="N120" s="126">
        <f t="shared" si="6"/>
        <v>0</v>
      </c>
      <c r="O120" s="126">
        <f t="shared" si="7"/>
        <v>0</v>
      </c>
      <c r="P120" s="126">
        <f t="shared" si="8"/>
        <v>0</v>
      </c>
      <c r="V120" s="120"/>
      <c r="W120" s="120"/>
      <c r="AA120" s="120"/>
      <c r="AB120" s="120"/>
      <c r="AD120" s="132" t="str">
        <f t="shared" si="10"/>
        <v/>
      </c>
      <c r="AE120" s="120"/>
      <c r="AF120" s="128"/>
      <c r="AH120" s="132" t="str">
        <f t="shared" si="11"/>
        <v/>
      </c>
      <c r="AI120" s="120"/>
      <c r="AJ120" s="128"/>
      <c r="AK120" s="128"/>
      <c r="AL120" s="128"/>
      <c r="AM120" s="128"/>
      <c r="AN120" s="128"/>
      <c r="AO120" s="128"/>
      <c r="AP120" s="120"/>
      <c r="AT120" s="128"/>
      <c r="AU120" s="120"/>
    </row>
    <row r="121" spans="2:47" x14ac:dyDescent="0.25">
      <c r="B121" s="132" t="str">
        <f t="shared" si="9"/>
        <v/>
      </c>
      <c r="C121" s="120"/>
      <c r="D121" s="125"/>
      <c r="E121" s="125"/>
      <c r="F121" s="120"/>
      <c r="G121" s="120"/>
      <c r="I121" s="120"/>
      <c r="J121" s="120"/>
      <c r="K121" s="120"/>
      <c r="L121" s="120"/>
      <c r="N121" s="126">
        <f t="shared" si="6"/>
        <v>0</v>
      </c>
      <c r="O121" s="126">
        <f t="shared" si="7"/>
        <v>0</v>
      </c>
      <c r="P121" s="126">
        <f t="shared" si="8"/>
        <v>0</v>
      </c>
      <c r="V121" s="120"/>
      <c r="W121" s="120"/>
      <c r="AA121" s="120"/>
      <c r="AB121" s="120"/>
      <c r="AD121" s="132" t="str">
        <f t="shared" si="10"/>
        <v/>
      </c>
      <c r="AE121" s="120"/>
      <c r="AF121" s="128"/>
      <c r="AH121" s="132" t="str">
        <f t="shared" si="11"/>
        <v/>
      </c>
      <c r="AI121" s="120"/>
      <c r="AJ121" s="128"/>
      <c r="AK121" s="128"/>
      <c r="AL121" s="128"/>
      <c r="AM121" s="128"/>
      <c r="AN121" s="128"/>
      <c r="AO121" s="128"/>
      <c r="AP121" s="120"/>
      <c r="AT121" s="128"/>
      <c r="AU121" s="120"/>
    </row>
    <row r="122" spans="2:47" x14ac:dyDescent="0.25">
      <c r="B122" s="132" t="str">
        <f t="shared" si="9"/>
        <v/>
      </c>
      <c r="C122" s="120"/>
      <c r="D122" s="125"/>
      <c r="E122" s="125"/>
      <c r="F122" s="120"/>
      <c r="G122" s="120"/>
      <c r="I122" s="120"/>
      <c r="J122" s="120"/>
      <c r="K122" s="120"/>
      <c r="L122" s="120"/>
      <c r="N122" s="126">
        <f t="shared" si="6"/>
        <v>0</v>
      </c>
      <c r="O122" s="126">
        <f t="shared" si="7"/>
        <v>0</v>
      </c>
      <c r="P122" s="126">
        <f t="shared" si="8"/>
        <v>0</v>
      </c>
      <c r="V122" s="120"/>
      <c r="W122" s="120"/>
      <c r="AA122" s="120"/>
      <c r="AB122" s="120"/>
      <c r="AD122" s="132" t="str">
        <f t="shared" si="10"/>
        <v/>
      </c>
      <c r="AE122" s="120"/>
      <c r="AF122" s="128"/>
      <c r="AH122" s="132" t="str">
        <f t="shared" si="11"/>
        <v/>
      </c>
      <c r="AI122" s="120"/>
      <c r="AJ122" s="128"/>
      <c r="AK122" s="128"/>
      <c r="AL122" s="128"/>
      <c r="AM122" s="128"/>
      <c r="AN122" s="128"/>
      <c r="AO122" s="128"/>
      <c r="AP122" s="120"/>
      <c r="AT122" s="128"/>
      <c r="AU122" s="120"/>
    </row>
    <row r="123" spans="2:47" x14ac:dyDescent="0.25">
      <c r="B123" s="132" t="str">
        <f t="shared" si="9"/>
        <v/>
      </c>
      <c r="C123" s="120"/>
      <c r="D123" s="125"/>
      <c r="E123" s="125"/>
      <c r="F123" s="120"/>
      <c r="G123" s="120"/>
      <c r="I123" s="120"/>
      <c r="J123" s="120"/>
      <c r="K123" s="120"/>
      <c r="L123" s="120"/>
      <c r="N123" s="126">
        <f t="shared" si="6"/>
        <v>0</v>
      </c>
      <c r="O123" s="126">
        <f t="shared" si="7"/>
        <v>0</v>
      </c>
      <c r="P123" s="126">
        <f t="shared" si="8"/>
        <v>0</v>
      </c>
      <c r="V123" s="120"/>
      <c r="W123" s="120"/>
      <c r="AA123" s="120"/>
      <c r="AB123" s="120"/>
      <c r="AD123" s="132" t="str">
        <f t="shared" si="10"/>
        <v/>
      </c>
      <c r="AE123" s="120"/>
      <c r="AF123" s="128"/>
      <c r="AH123" s="132" t="str">
        <f t="shared" si="11"/>
        <v/>
      </c>
      <c r="AI123" s="120"/>
      <c r="AJ123" s="128"/>
      <c r="AK123" s="128"/>
      <c r="AL123" s="128"/>
      <c r="AM123" s="128"/>
      <c r="AN123" s="128"/>
      <c r="AO123" s="128"/>
      <c r="AP123" s="120"/>
      <c r="AT123" s="128"/>
      <c r="AU123" s="120"/>
    </row>
    <row r="124" spans="2:47" x14ac:dyDescent="0.25">
      <c r="B124" s="132" t="str">
        <f t="shared" si="9"/>
        <v/>
      </c>
      <c r="C124" s="120"/>
      <c r="D124" s="125"/>
      <c r="E124" s="125"/>
      <c r="F124" s="120"/>
      <c r="G124" s="120"/>
      <c r="I124" s="120"/>
      <c r="J124" s="120"/>
      <c r="K124" s="120"/>
      <c r="L124" s="120"/>
      <c r="N124" s="126">
        <f t="shared" si="6"/>
        <v>0</v>
      </c>
      <c r="O124" s="126">
        <f t="shared" si="7"/>
        <v>0</v>
      </c>
      <c r="P124" s="126">
        <f t="shared" si="8"/>
        <v>0</v>
      </c>
      <c r="V124" s="120"/>
      <c r="W124" s="120"/>
      <c r="AA124" s="120"/>
      <c r="AB124" s="120"/>
      <c r="AD124" s="132" t="str">
        <f t="shared" si="10"/>
        <v/>
      </c>
      <c r="AE124" s="120"/>
      <c r="AF124" s="128"/>
      <c r="AH124" s="132" t="str">
        <f t="shared" si="11"/>
        <v/>
      </c>
      <c r="AI124" s="120"/>
      <c r="AJ124" s="128"/>
      <c r="AK124" s="128"/>
      <c r="AL124" s="128"/>
      <c r="AM124" s="128"/>
      <c r="AN124" s="128"/>
      <c r="AO124" s="128"/>
      <c r="AP124" s="120"/>
      <c r="AT124" s="128"/>
      <c r="AU124" s="120"/>
    </row>
    <row r="125" spans="2:47" x14ac:dyDescent="0.25">
      <c r="B125" s="132" t="str">
        <f t="shared" si="9"/>
        <v/>
      </c>
      <c r="C125" s="120"/>
      <c r="D125" s="125"/>
      <c r="E125" s="125"/>
      <c r="F125" s="120"/>
      <c r="G125" s="120"/>
      <c r="I125" s="120"/>
      <c r="J125" s="120"/>
      <c r="K125" s="120"/>
      <c r="L125" s="120"/>
      <c r="N125" s="126">
        <f t="shared" si="6"/>
        <v>0</v>
      </c>
      <c r="O125" s="126">
        <f t="shared" si="7"/>
        <v>0</v>
      </c>
      <c r="P125" s="126">
        <f t="shared" si="8"/>
        <v>0</v>
      </c>
      <c r="V125" s="120"/>
      <c r="W125" s="120"/>
      <c r="AA125" s="120"/>
      <c r="AB125" s="120"/>
      <c r="AD125" s="132" t="str">
        <f t="shared" si="10"/>
        <v/>
      </c>
      <c r="AE125" s="120"/>
      <c r="AF125" s="128"/>
      <c r="AH125" s="132" t="str">
        <f t="shared" si="11"/>
        <v/>
      </c>
      <c r="AI125" s="120"/>
      <c r="AJ125" s="128"/>
      <c r="AK125" s="128"/>
      <c r="AL125" s="128"/>
      <c r="AM125" s="128"/>
      <c r="AN125" s="128"/>
      <c r="AO125" s="128"/>
      <c r="AP125" s="120"/>
      <c r="AT125" s="128"/>
      <c r="AU125" s="120"/>
    </row>
    <row r="126" spans="2:47" x14ac:dyDescent="0.25">
      <c r="B126" s="132" t="str">
        <f t="shared" si="9"/>
        <v/>
      </c>
      <c r="C126" s="120"/>
      <c r="D126" s="125"/>
      <c r="E126" s="125"/>
      <c r="F126" s="120"/>
      <c r="G126" s="120"/>
      <c r="I126" s="120"/>
      <c r="J126" s="120"/>
      <c r="K126" s="120"/>
      <c r="L126" s="120"/>
      <c r="N126" s="126">
        <f t="shared" si="6"/>
        <v>0</v>
      </c>
      <c r="O126" s="126">
        <f t="shared" si="7"/>
        <v>0</v>
      </c>
      <c r="P126" s="126">
        <f t="shared" si="8"/>
        <v>0</v>
      </c>
      <c r="V126" s="120"/>
      <c r="W126" s="120"/>
      <c r="AA126" s="120"/>
      <c r="AB126" s="120"/>
      <c r="AD126" s="132" t="str">
        <f t="shared" si="10"/>
        <v/>
      </c>
      <c r="AE126" s="120"/>
      <c r="AF126" s="128"/>
      <c r="AH126" s="132" t="str">
        <f t="shared" si="11"/>
        <v/>
      </c>
      <c r="AI126" s="120"/>
      <c r="AJ126" s="128"/>
      <c r="AK126" s="128"/>
      <c r="AL126" s="128"/>
      <c r="AM126" s="128"/>
      <c r="AN126" s="128"/>
      <c r="AO126" s="128"/>
      <c r="AP126" s="120"/>
      <c r="AT126" s="128"/>
      <c r="AU126" s="120"/>
    </row>
    <row r="127" spans="2:47" x14ac:dyDescent="0.25">
      <c r="B127" s="132" t="str">
        <f t="shared" si="9"/>
        <v/>
      </c>
      <c r="C127" s="120"/>
      <c r="D127" s="125"/>
      <c r="E127" s="125"/>
      <c r="F127" s="120"/>
      <c r="G127" s="120"/>
      <c r="I127" s="120"/>
      <c r="J127" s="120"/>
      <c r="K127" s="120"/>
      <c r="L127" s="120"/>
      <c r="N127" s="126">
        <f t="shared" si="6"/>
        <v>0</v>
      </c>
      <c r="O127" s="126">
        <f t="shared" si="7"/>
        <v>0</v>
      </c>
      <c r="P127" s="126">
        <f t="shared" si="8"/>
        <v>0</v>
      </c>
      <c r="V127" s="120"/>
      <c r="W127" s="120"/>
      <c r="AA127" s="120"/>
      <c r="AB127" s="120"/>
      <c r="AD127" s="132" t="str">
        <f t="shared" si="10"/>
        <v/>
      </c>
      <c r="AE127" s="120"/>
      <c r="AF127" s="128"/>
      <c r="AH127" s="132" t="str">
        <f t="shared" si="11"/>
        <v/>
      </c>
      <c r="AI127" s="120"/>
      <c r="AJ127" s="128"/>
      <c r="AK127" s="128"/>
      <c r="AL127" s="128"/>
      <c r="AM127" s="128"/>
      <c r="AN127" s="128"/>
      <c r="AO127" s="128"/>
      <c r="AP127" s="120"/>
      <c r="AT127" s="128"/>
      <c r="AU127" s="120"/>
    </row>
    <row r="128" spans="2:47" x14ac:dyDescent="0.25">
      <c r="B128" s="132" t="str">
        <f t="shared" si="9"/>
        <v/>
      </c>
      <c r="C128" s="120"/>
      <c r="D128" s="125"/>
      <c r="E128" s="125"/>
      <c r="F128" s="120"/>
      <c r="G128" s="120"/>
      <c r="I128" s="120"/>
      <c r="J128" s="120"/>
      <c r="K128" s="120"/>
      <c r="L128" s="120"/>
      <c r="N128" s="126">
        <f t="shared" si="6"/>
        <v>0</v>
      </c>
      <c r="O128" s="126">
        <f t="shared" si="7"/>
        <v>0</v>
      </c>
      <c r="P128" s="126">
        <f t="shared" si="8"/>
        <v>0</v>
      </c>
      <c r="V128" s="120"/>
      <c r="W128" s="120"/>
      <c r="AA128" s="120"/>
      <c r="AB128" s="120"/>
      <c r="AD128" s="132" t="str">
        <f t="shared" si="10"/>
        <v/>
      </c>
      <c r="AE128" s="120"/>
      <c r="AF128" s="128"/>
      <c r="AH128" s="132" t="str">
        <f t="shared" si="11"/>
        <v/>
      </c>
      <c r="AI128" s="120"/>
      <c r="AJ128" s="128"/>
      <c r="AK128" s="128"/>
      <c r="AL128" s="128"/>
      <c r="AM128" s="128"/>
      <c r="AN128" s="128"/>
      <c r="AO128" s="128"/>
      <c r="AP128" s="120"/>
      <c r="AT128" s="128"/>
      <c r="AU128" s="120"/>
    </row>
    <row r="129" spans="2:47" x14ac:dyDescent="0.25">
      <c r="B129" s="132" t="str">
        <f t="shared" si="9"/>
        <v/>
      </c>
      <c r="C129" s="120"/>
      <c r="D129" s="125"/>
      <c r="E129" s="125"/>
      <c r="F129" s="120"/>
      <c r="G129" s="120"/>
      <c r="I129" s="120"/>
      <c r="J129" s="120"/>
      <c r="K129" s="120"/>
      <c r="L129" s="120"/>
      <c r="N129" s="126">
        <f t="shared" si="6"/>
        <v>0</v>
      </c>
      <c r="O129" s="126">
        <f t="shared" si="7"/>
        <v>0</v>
      </c>
      <c r="P129" s="126">
        <f t="shared" si="8"/>
        <v>0</v>
      </c>
      <c r="V129" s="120"/>
      <c r="W129" s="120"/>
      <c r="AA129" s="120"/>
      <c r="AB129" s="120"/>
      <c r="AD129" s="132" t="str">
        <f t="shared" si="10"/>
        <v/>
      </c>
      <c r="AE129" s="120"/>
      <c r="AF129" s="128"/>
      <c r="AH129" s="132" t="str">
        <f t="shared" si="11"/>
        <v/>
      </c>
      <c r="AI129" s="120"/>
      <c r="AJ129" s="128"/>
      <c r="AK129" s="128"/>
      <c r="AL129" s="128"/>
      <c r="AM129" s="128"/>
      <c r="AN129" s="128"/>
      <c r="AO129" s="128"/>
      <c r="AP129" s="120"/>
      <c r="AT129" s="128"/>
      <c r="AU129" s="120"/>
    </row>
    <row r="130" spans="2:47" x14ac:dyDescent="0.25">
      <c r="B130" s="132" t="str">
        <f t="shared" si="9"/>
        <v/>
      </c>
      <c r="C130" s="120"/>
      <c r="D130" s="125"/>
      <c r="E130" s="125"/>
      <c r="F130" s="120"/>
      <c r="G130" s="120"/>
      <c r="I130" s="120"/>
      <c r="J130" s="120"/>
      <c r="K130" s="120"/>
      <c r="L130" s="120"/>
      <c r="N130" s="126">
        <f t="shared" si="6"/>
        <v>0</v>
      </c>
      <c r="O130" s="126">
        <f t="shared" si="7"/>
        <v>0</v>
      </c>
      <c r="P130" s="126">
        <f t="shared" si="8"/>
        <v>0</v>
      </c>
      <c r="V130" s="120"/>
      <c r="W130" s="120"/>
      <c r="AA130" s="120"/>
      <c r="AB130" s="120"/>
      <c r="AD130" s="132" t="str">
        <f t="shared" si="10"/>
        <v/>
      </c>
      <c r="AE130" s="120"/>
      <c r="AF130" s="128"/>
      <c r="AH130" s="132" t="str">
        <f t="shared" si="11"/>
        <v/>
      </c>
      <c r="AI130" s="120"/>
      <c r="AJ130" s="128"/>
      <c r="AK130" s="128"/>
      <c r="AL130" s="128"/>
      <c r="AM130" s="128"/>
      <c r="AN130" s="128"/>
      <c r="AO130" s="128"/>
      <c r="AP130" s="120"/>
      <c r="AT130" s="128"/>
      <c r="AU130" s="120"/>
    </row>
    <row r="131" spans="2:47" x14ac:dyDescent="0.25">
      <c r="B131" s="132" t="str">
        <f t="shared" si="9"/>
        <v/>
      </c>
      <c r="C131" s="120"/>
      <c r="D131" s="125"/>
      <c r="E131" s="125"/>
      <c r="F131" s="120"/>
      <c r="G131" s="120"/>
      <c r="I131" s="120"/>
      <c r="J131" s="120"/>
      <c r="K131" s="120"/>
      <c r="L131" s="120"/>
      <c r="N131" s="126">
        <f t="shared" si="6"/>
        <v>0</v>
      </c>
      <c r="O131" s="126">
        <f t="shared" si="7"/>
        <v>0</v>
      </c>
      <c r="P131" s="126">
        <f t="shared" si="8"/>
        <v>0</v>
      </c>
      <c r="V131" s="120"/>
      <c r="W131" s="120"/>
      <c r="AA131" s="120"/>
      <c r="AB131" s="120"/>
      <c r="AD131" s="132" t="str">
        <f t="shared" si="10"/>
        <v/>
      </c>
      <c r="AE131" s="120"/>
      <c r="AF131" s="128"/>
      <c r="AH131" s="132" t="str">
        <f t="shared" si="11"/>
        <v/>
      </c>
      <c r="AI131" s="120"/>
      <c r="AJ131" s="128"/>
      <c r="AK131" s="128"/>
      <c r="AL131" s="128"/>
      <c r="AM131" s="128"/>
      <c r="AN131" s="128"/>
      <c r="AO131" s="128"/>
      <c r="AP131" s="120"/>
      <c r="AT131" s="128"/>
      <c r="AU131" s="120"/>
    </row>
    <row r="132" spans="2:47" x14ac:dyDescent="0.25">
      <c r="B132" s="132" t="str">
        <f t="shared" si="9"/>
        <v/>
      </c>
      <c r="C132" s="120"/>
      <c r="D132" s="125"/>
      <c r="E132" s="125"/>
      <c r="F132" s="120"/>
      <c r="G132" s="120"/>
      <c r="I132" s="120"/>
      <c r="J132" s="120"/>
      <c r="K132" s="120"/>
      <c r="L132" s="120"/>
      <c r="N132" s="126">
        <f t="shared" si="6"/>
        <v>0</v>
      </c>
      <c r="O132" s="126">
        <f t="shared" si="7"/>
        <v>0</v>
      </c>
      <c r="P132" s="126">
        <f t="shared" si="8"/>
        <v>0</v>
      </c>
      <c r="V132" s="120"/>
      <c r="W132" s="120"/>
      <c r="AA132" s="120"/>
      <c r="AB132" s="120"/>
      <c r="AD132" s="132" t="str">
        <f t="shared" si="10"/>
        <v/>
      </c>
      <c r="AE132" s="120"/>
      <c r="AF132" s="128"/>
      <c r="AH132" s="132" t="str">
        <f t="shared" si="11"/>
        <v/>
      </c>
      <c r="AI132" s="120"/>
      <c r="AJ132" s="128"/>
      <c r="AK132" s="128"/>
      <c r="AL132" s="128"/>
      <c r="AM132" s="128"/>
      <c r="AN132" s="128"/>
      <c r="AO132" s="128"/>
      <c r="AP132" s="120"/>
      <c r="AT132" s="128"/>
      <c r="AU132" s="120"/>
    </row>
    <row r="133" spans="2:47" x14ac:dyDescent="0.25">
      <c r="B133" s="132" t="str">
        <f t="shared" si="9"/>
        <v/>
      </c>
      <c r="C133" s="120"/>
      <c r="D133" s="125"/>
      <c r="E133" s="125"/>
      <c r="F133" s="120"/>
      <c r="G133" s="120"/>
      <c r="I133" s="120"/>
      <c r="J133" s="120"/>
      <c r="K133" s="120"/>
      <c r="L133" s="120"/>
      <c r="N133" s="126">
        <f t="shared" si="6"/>
        <v>0</v>
      </c>
      <c r="O133" s="126">
        <f t="shared" si="7"/>
        <v>0</v>
      </c>
      <c r="P133" s="126">
        <f t="shared" si="8"/>
        <v>0</v>
      </c>
      <c r="V133" s="120"/>
      <c r="W133" s="120"/>
      <c r="AA133" s="120"/>
      <c r="AB133" s="120"/>
      <c r="AD133" s="132" t="str">
        <f t="shared" si="10"/>
        <v/>
      </c>
      <c r="AE133" s="120"/>
      <c r="AF133" s="128"/>
      <c r="AH133" s="132" t="str">
        <f t="shared" si="11"/>
        <v/>
      </c>
      <c r="AI133" s="120"/>
      <c r="AJ133" s="128"/>
      <c r="AK133" s="128"/>
      <c r="AL133" s="128"/>
      <c r="AM133" s="128"/>
      <c r="AN133" s="128"/>
      <c r="AO133" s="128"/>
      <c r="AP133" s="120"/>
      <c r="AT133" s="128"/>
      <c r="AU133" s="120"/>
    </row>
    <row r="134" spans="2:47" x14ac:dyDescent="0.25">
      <c r="B134" s="132" t="str">
        <f t="shared" si="9"/>
        <v/>
      </c>
      <c r="C134" s="120"/>
      <c r="D134" s="125"/>
      <c r="E134" s="125"/>
      <c r="F134" s="120"/>
      <c r="G134" s="120"/>
      <c r="I134" s="120"/>
      <c r="J134" s="120"/>
      <c r="K134" s="120"/>
      <c r="L134" s="120"/>
      <c r="N134" s="126">
        <f t="shared" si="6"/>
        <v>0</v>
      </c>
      <c r="O134" s="126">
        <f t="shared" si="7"/>
        <v>0</v>
      </c>
      <c r="P134" s="126">
        <f t="shared" si="8"/>
        <v>0</v>
      </c>
      <c r="V134" s="120"/>
      <c r="W134" s="120"/>
      <c r="AA134" s="120"/>
      <c r="AB134" s="120"/>
      <c r="AD134" s="132" t="str">
        <f t="shared" si="10"/>
        <v/>
      </c>
      <c r="AE134" s="120"/>
      <c r="AF134" s="128"/>
      <c r="AH134" s="132" t="str">
        <f t="shared" si="11"/>
        <v/>
      </c>
      <c r="AI134" s="120"/>
      <c r="AJ134" s="128"/>
      <c r="AK134" s="128"/>
      <c r="AL134" s="128"/>
      <c r="AM134" s="128"/>
      <c r="AN134" s="128"/>
      <c r="AO134" s="128"/>
      <c r="AP134" s="120"/>
      <c r="AT134" s="128"/>
      <c r="AU134" s="120"/>
    </row>
    <row r="135" spans="2:47" x14ac:dyDescent="0.25">
      <c r="B135" s="132" t="str">
        <f t="shared" si="9"/>
        <v/>
      </c>
      <c r="C135" s="120"/>
      <c r="D135" s="125"/>
      <c r="E135" s="125"/>
      <c r="F135" s="120"/>
      <c r="G135" s="120"/>
      <c r="I135" s="120"/>
      <c r="J135" s="120"/>
      <c r="K135" s="120"/>
      <c r="L135" s="120"/>
      <c r="N135" s="126">
        <f t="shared" si="6"/>
        <v>0</v>
      </c>
      <c r="O135" s="126">
        <f t="shared" si="7"/>
        <v>0</v>
      </c>
      <c r="P135" s="126">
        <f t="shared" si="8"/>
        <v>0</v>
      </c>
      <c r="V135" s="120"/>
      <c r="W135" s="120"/>
      <c r="AA135" s="120"/>
      <c r="AB135" s="120"/>
      <c r="AD135" s="132" t="str">
        <f t="shared" si="10"/>
        <v/>
      </c>
      <c r="AE135" s="120"/>
      <c r="AF135" s="128"/>
      <c r="AH135" s="132" t="str">
        <f t="shared" si="11"/>
        <v/>
      </c>
      <c r="AI135" s="120"/>
      <c r="AJ135" s="128"/>
      <c r="AK135" s="128"/>
      <c r="AL135" s="128"/>
      <c r="AM135" s="128"/>
      <c r="AN135" s="128"/>
      <c r="AO135" s="128"/>
      <c r="AP135" s="120"/>
      <c r="AT135" s="128"/>
      <c r="AU135" s="120"/>
    </row>
    <row r="136" spans="2:47" x14ac:dyDescent="0.25">
      <c r="B136" s="132" t="str">
        <f t="shared" si="9"/>
        <v/>
      </c>
      <c r="C136" s="120"/>
      <c r="D136" s="125"/>
      <c r="E136" s="125"/>
      <c r="F136" s="120"/>
      <c r="G136" s="120"/>
      <c r="I136" s="120"/>
      <c r="J136" s="120"/>
      <c r="K136" s="120"/>
      <c r="L136" s="120"/>
      <c r="N136" s="126">
        <f t="shared" si="6"/>
        <v>0</v>
      </c>
      <c r="O136" s="126">
        <f t="shared" si="7"/>
        <v>0</v>
      </c>
      <c r="P136" s="126">
        <f t="shared" si="8"/>
        <v>0</v>
      </c>
      <c r="V136" s="120"/>
      <c r="W136" s="120"/>
      <c r="AA136" s="120"/>
      <c r="AB136" s="120"/>
      <c r="AD136" s="132" t="str">
        <f t="shared" si="10"/>
        <v/>
      </c>
      <c r="AE136" s="120"/>
      <c r="AF136" s="128"/>
      <c r="AH136" s="132" t="str">
        <f t="shared" si="11"/>
        <v/>
      </c>
      <c r="AI136" s="120"/>
      <c r="AJ136" s="128"/>
      <c r="AK136" s="128"/>
      <c r="AL136" s="128"/>
      <c r="AM136" s="128"/>
      <c r="AN136" s="128"/>
      <c r="AO136" s="128"/>
      <c r="AP136" s="120"/>
      <c r="AT136" s="128"/>
      <c r="AU136" s="120"/>
    </row>
    <row r="137" spans="2:47" x14ac:dyDescent="0.25">
      <c r="B137" s="132" t="str">
        <f t="shared" si="9"/>
        <v/>
      </c>
      <c r="C137" s="120"/>
      <c r="D137" s="125"/>
      <c r="E137" s="125"/>
      <c r="F137" s="120"/>
      <c r="G137" s="120"/>
      <c r="I137" s="120"/>
      <c r="J137" s="120"/>
      <c r="K137" s="120"/>
      <c r="L137" s="120"/>
      <c r="N137" s="126">
        <f t="shared" si="6"/>
        <v>0</v>
      </c>
      <c r="O137" s="126">
        <f t="shared" si="7"/>
        <v>0</v>
      </c>
      <c r="P137" s="126">
        <f t="shared" si="8"/>
        <v>0</v>
      </c>
      <c r="V137" s="120"/>
      <c r="W137" s="120"/>
      <c r="AA137" s="120"/>
      <c r="AB137" s="120"/>
      <c r="AD137" s="132" t="str">
        <f t="shared" si="10"/>
        <v/>
      </c>
      <c r="AE137" s="120"/>
      <c r="AF137" s="128"/>
      <c r="AH137" s="132" t="str">
        <f t="shared" si="11"/>
        <v/>
      </c>
      <c r="AI137" s="120"/>
      <c r="AJ137" s="128"/>
      <c r="AK137" s="128"/>
      <c r="AL137" s="128"/>
      <c r="AM137" s="128"/>
      <c r="AN137" s="128"/>
      <c r="AO137" s="128"/>
      <c r="AP137" s="120"/>
      <c r="AT137" s="128"/>
      <c r="AU137" s="120"/>
    </row>
    <row r="138" spans="2:47" x14ac:dyDescent="0.25">
      <c r="B138" s="132" t="str">
        <f t="shared" si="9"/>
        <v/>
      </c>
      <c r="C138" s="120"/>
      <c r="D138" s="125"/>
      <c r="E138" s="125"/>
      <c r="F138" s="120"/>
      <c r="G138" s="120"/>
      <c r="I138" s="120"/>
      <c r="J138" s="120"/>
      <c r="K138" s="120"/>
      <c r="L138" s="120"/>
      <c r="N138" s="126">
        <f t="shared" si="6"/>
        <v>0</v>
      </c>
      <c r="O138" s="126">
        <f t="shared" si="7"/>
        <v>0</v>
      </c>
      <c r="P138" s="126">
        <f t="shared" si="8"/>
        <v>0</v>
      </c>
      <c r="V138" s="120"/>
      <c r="W138" s="120"/>
      <c r="AA138" s="120"/>
      <c r="AB138" s="120"/>
      <c r="AD138" s="132" t="str">
        <f t="shared" si="10"/>
        <v/>
      </c>
      <c r="AE138" s="120"/>
      <c r="AF138" s="128"/>
      <c r="AH138" s="132" t="str">
        <f t="shared" si="11"/>
        <v/>
      </c>
      <c r="AI138" s="120"/>
      <c r="AJ138" s="128"/>
      <c r="AK138" s="128"/>
      <c r="AL138" s="128"/>
      <c r="AM138" s="128"/>
      <c r="AN138" s="128"/>
      <c r="AO138" s="128"/>
      <c r="AP138" s="120"/>
      <c r="AT138" s="128"/>
      <c r="AU138" s="120"/>
    </row>
    <row r="139" spans="2:47" x14ac:dyDescent="0.25">
      <c r="B139" s="132" t="str">
        <f t="shared" si="9"/>
        <v/>
      </c>
      <c r="C139" s="120"/>
      <c r="D139" s="125"/>
      <c r="E139" s="125"/>
      <c r="F139" s="120"/>
      <c r="G139" s="120"/>
      <c r="I139" s="120"/>
      <c r="J139" s="120"/>
      <c r="K139" s="120"/>
      <c r="L139" s="120"/>
      <c r="N139" s="126">
        <f t="shared" si="6"/>
        <v>0</v>
      </c>
      <c r="O139" s="126">
        <f t="shared" si="7"/>
        <v>0</v>
      </c>
      <c r="P139" s="126">
        <f t="shared" si="8"/>
        <v>0</v>
      </c>
      <c r="V139" s="120"/>
      <c r="W139" s="120"/>
      <c r="AA139" s="120"/>
      <c r="AB139" s="120"/>
      <c r="AD139" s="132" t="str">
        <f t="shared" si="10"/>
        <v/>
      </c>
      <c r="AE139" s="120"/>
      <c r="AF139" s="128"/>
      <c r="AH139" s="132" t="str">
        <f t="shared" si="11"/>
        <v/>
      </c>
      <c r="AI139" s="120"/>
      <c r="AJ139" s="128"/>
      <c r="AK139" s="128"/>
      <c r="AL139" s="128"/>
      <c r="AM139" s="128"/>
      <c r="AN139" s="128"/>
      <c r="AO139" s="128"/>
      <c r="AP139" s="120"/>
      <c r="AT139" s="128"/>
      <c r="AU139" s="120"/>
    </row>
    <row r="140" spans="2:47" x14ac:dyDescent="0.25">
      <c r="B140" s="132" t="str">
        <f t="shared" si="9"/>
        <v/>
      </c>
      <c r="C140" s="120"/>
      <c r="D140" s="125"/>
      <c r="E140" s="125"/>
      <c r="F140" s="120"/>
      <c r="G140" s="120"/>
      <c r="I140" s="120"/>
      <c r="J140" s="120"/>
      <c r="K140" s="120"/>
      <c r="L140" s="120"/>
      <c r="N140" s="126">
        <f t="shared" ref="N140:N203" si="12">C140*E140</f>
        <v>0</v>
      </c>
      <c r="O140" s="126">
        <f t="shared" ref="O140:O203" si="13">MIN(N140,C140*ROUND($O$11,0))</f>
        <v>0</v>
      </c>
      <c r="P140" s="126">
        <f t="shared" ref="P140:P203" si="14">MIN(N140,C140*ROUND($P$11,0))</f>
        <v>0</v>
      </c>
      <c r="V140" s="120"/>
      <c r="W140" s="120"/>
      <c r="AA140" s="120"/>
      <c r="AB140" s="120"/>
      <c r="AD140" s="132" t="str">
        <f t="shared" si="10"/>
        <v/>
      </c>
      <c r="AE140" s="120"/>
      <c r="AF140" s="128"/>
      <c r="AH140" s="132" t="str">
        <f t="shared" si="11"/>
        <v/>
      </c>
      <c r="AI140" s="120"/>
      <c r="AJ140" s="128"/>
      <c r="AK140" s="128"/>
      <c r="AL140" s="128"/>
      <c r="AM140" s="128"/>
      <c r="AN140" s="128"/>
      <c r="AO140" s="128"/>
      <c r="AP140" s="120"/>
      <c r="AT140" s="128"/>
      <c r="AU140" s="120"/>
    </row>
    <row r="141" spans="2:47" x14ac:dyDescent="0.25">
      <c r="B141" s="132" t="str">
        <f t="shared" si="9"/>
        <v/>
      </c>
      <c r="C141" s="120"/>
      <c r="D141" s="125"/>
      <c r="E141" s="125"/>
      <c r="F141" s="120"/>
      <c r="G141" s="120"/>
      <c r="I141" s="120"/>
      <c r="J141" s="120"/>
      <c r="K141" s="120"/>
      <c r="L141" s="120"/>
      <c r="N141" s="126">
        <f t="shared" si="12"/>
        <v>0</v>
      </c>
      <c r="O141" s="126">
        <f t="shared" si="13"/>
        <v>0</v>
      </c>
      <c r="P141" s="126">
        <f t="shared" si="14"/>
        <v>0</v>
      </c>
      <c r="V141" s="120"/>
      <c r="W141" s="120"/>
      <c r="AA141" s="120"/>
      <c r="AB141" s="120"/>
      <c r="AD141" s="132" t="str">
        <f t="shared" si="10"/>
        <v/>
      </c>
      <c r="AE141" s="120"/>
      <c r="AF141" s="128"/>
      <c r="AH141" s="132" t="str">
        <f t="shared" si="11"/>
        <v/>
      </c>
      <c r="AI141" s="120"/>
      <c r="AJ141" s="128"/>
      <c r="AK141" s="128"/>
      <c r="AL141" s="128"/>
      <c r="AM141" s="128"/>
      <c r="AN141" s="128"/>
      <c r="AO141" s="128"/>
      <c r="AP141" s="120"/>
      <c r="AT141" s="128"/>
      <c r="AU141" s="120"/>
    </row>
    <row r="142" spans="2:47" x14ac:dyDescent="0.25">
      <c r="B142" s="132" t="str">
        <f t="shared" si="9"/>
        <v/>
      </c>
      <c r="C142" s="120"/>
      <c r="D142" s="125"/>
      <c r="E142" s="125"/>
      <c r="F142" s="120"/>
      <c r="G142" s="120"/>
      <c r="I142" s="120"/>
      <c r="J142" s="120"/>
      <c r="K142" s="120"/>
      <c r="L142" s="120"/>
      <c r="N142" s="126">
        <f t="shared" si="12"/>
        <v>0</v>
      </c>
      <c r="O142" s="126">
        <f t="shared" si="13"/>
        <v>0</v>
      </c>
      <c r="P142" s="126">
        <f t="shared" si="14"/>
        <v>0</v>
      </c>
      <c r="V142" s="120"/>
      <c r="W142" s="120"/>
      <c r="AA142" s="120"/>
      <c r="AB142" s="120"/>
      <c r="AD142" s="132" t="str">
        <f t="shared" si="10"/>
        <v/>
      </c>
      <c r="AE142" s="120"/>
      <c r="AF142" s="128"/>
      <c r="AH142" s="132" t="str">
        <f t="shared" si="11"/>
        <v/>
      </c>
      <c r="AI142" s="120"/>
      <c r="AJ142" s="128"/>
      <c r="AK142" s="128"/>
      <c r="AL142" s="128"/>
      <c r="AM142" s="128"/>
      <c r="AN142" s="128"/>
      <c r="AO142" s="128"/>
      <c r="AP142" s="120"/>
      <c r="AT142" s="128"/>
      <c r="AU142" s="120"/>
    </row>
    <row r="143" spans="2:47" x14ac:dyDescent="0.25">
      <c r="B143" s="132" t="str">
        <f t="shared" ref="B143:B206" si="15">IF(C143="","",B142+C143)</f>
        <v/>
      </c>
      <c r="C143" s="120"/>
      <c r="D143" s="125"/>
      <c r="E143" s="125"/>
      <c r="F143" s="120"/>
      <c r="G143" s="120"/>
      <c r="I143" s="120"/>
      <c r="J143" s="120"/>
      <c r="K143" s="120"/>
      <c r="L143" s="120"/>
      <c r="N143" s="126">
        <f t="shared" si="12"/>
        <v>0</v>
      </c>
      <c r="O143" s="126">
        <f t="shared" si="13"/>
        <v>0</v>
      </c>
      <c r="P143" s="126">
        <f t="shared" si="14"/>
        <v>0</v>
      </c>
      <c r="V143" s="120"/>
      <c r="W143" s="120"/>
      <c r="AA143" s="120"/>
      <c r="AB143" s="120"/>
      <c r="AD143" s="132" t="str">
        <f t="shared" si="10"/>
        <v/>
      </c>
      <c r="AE143" s="120"/>
      <c r="AF143" s="128"/>
      <c r="AH143" s="132" t="str">
        <f t="shared" si="11"/>
        <v/>
      </c>
      <c r="AI143" s="120"/>
      <c r="AJ143" s="128"/>
      <c r="AK143" s="128"/>
      <c r="AL143" s="128"/>
      <c r="AM143" s="128"/>
      <c r="AN143" s="128"/>
      <c r="AO143" s="128"/>
      <c r="AP143" s="120"/>
      <c r="AT143" s="128"/>
      <c r="AU143" s="120"/>
    </row>
    <row r="144" spans="2:47" x14ac:dyDescent="0.25">
      <c r="B144" s="132" t="str">
        <f t="shared" si="15"/>
        <v/>
      </c>
      <c r="C144" s="120"/>
      <c r="D144" s="125"/>
      <c r="E144" s="125"/>
      <c r="F144" s="120"/>
      <c r="G144" s="120"/>
      <c r="I144" s="120"/>
      <c r="J144" s="120"/>
      <c r="K144" s="120"/>
      <c r="L144" s="120"/>
      <c r="N144" s="126">
        <f t="shared" si="12"/>
        <v>0</v>
      </c>
      <c r="O144" s="126">
        <f t="shared" si="13"/>
        <v>0</v>
      </c>
      <c r="P144" s="126">
        <f t="shared" si="14"/>
        <v>0</v>
      </c>
      <c r="V144" s="120"/>
      <c r="W144" s="120"/>
      <c r="AA144" s="120"/>
      <c r="AB144" s="120"/>
      <c r="AD144" s="132" t="str">
        <f t="shared" si="10"/>
        <v/>
      </c>
      <c r="AE144" s="120"/>
      <c r="AF144" s="128"/>
      <c r="AH144" s="132" t="str">
        <f t="shared" si="11"/>
        <v/>
      </c>
      <c r="AI144" s="120"/>
      <c r="AJ144" s="128"/>
      <c r="AK144" s="128"/>
      <c r="AL144" s="128"/>
      <c r="AM144" s="128"/>
      <c r="AN144" s="128"/>
      <c r="AO144" s="128"/>
      <c r="AP144" s="120"/>
      <c r="AT144" s="128"/>
      <c r="AU144" s="120"/>
    </row>
    <row r="145" spans="2:47" x14ac:dyDescent="0.25">
      <c r="B145" s="132" t="str">
        <f t="shared" si="15"/>
        <v/>
      </c>
      <c r="C145" s="120"/>
      <c r="D145" s="125"/>
      <c r="E145" s="125"/>
      <c r="F145" s="120"/>
      <c r="G145" s="120"/>
      <c r="I145" s="120"/>
      <c r="J145" s="120"/>
      <c r="K145" s="120"/>
      <c r="L145" s="120"/>
      <c r="N145" s="126">
        <f t="shared" si="12"/>
        <v>0</v>
      </c>
      <c r="O145" s="126">
        <f t="shared" si="13"/>
        <v>0</v>
      </c>
      <c r="P145" s="126">
        <f t="shared" si="14"/>
        <v>0</v>
      </c>
      <c r="V145" s="120"/>
      <c r="W145" s="120"/>
      <c r="AA145" s="120"/>
      <c r="AB145" s="120"/>
      <c r="AD145" s="132" t="str">
        <f t="shared" ref="AD145:AD208" si="16">IF(AE145="","",AD144+AE145)</f>
        <v/>
      </c>
      <c r="AE145" s="120"/>
      <c r="AF145" s="128"/>
      <c r="AH145" s="132" t="str">
        <f t="shared" ref="AH145:AH208" si="17">IF(AI145="","",AH144+AI145)</f>
        <v/>
      </c>
      <c r="AI145" s="120"/>
      <c r="AJ145" s="128"/>
      <c r="AK145" s="128"/>
      <c r="AL145" s="128"/>
      <c r="AM145" s="128"/>
      <c r="AN145" s="128"/>
      <c r="AO145" s="128"/>
      <c r="AP145" s="120"/>
      <c r="AT145" s="128"/>
      <c r="AU145" s="120"/>
    </row>
    <row r="146" spans="2:47" x14ac:dyDescent="0.25">
      <c r="B146" s="132" t="str">
        <f t="shared" si="15"/>
        <v/>
      </c>
      <c r="C146" s="120"/>
      <c r="D146" s="125"/>
      <c r="E146" s="125"/>
      <c r="F146" s="120"/>
      <c r="G146" s="120"/>
      <c r="I146" s="120"/>
      <c r="J146" s="120"/>
      <c r="K146" s="120"/>
      <c r="L146" s="120"/>
      <c r="N146" s="126">
        <f t="shared" si="12"/>
        <v>0</v>
      </c>
      <c r="O146" s="126">
        <f t="shared" si="13"/>
        <v>0</v>
      </c>
      <c r="P146" s="126">
        <f t="shared" si="14"/>
        <v>0</v>
      </c>
      <c r="V146" s="120"/>
      <c r="W146" s="120"/>
      <c r="AA146" s="120"/>
      <c r="AB146" s="120"/>
      <c r="AD146" s="132" t="str">
        <f t="shared" si="16"/>
        <v/>
      </c>
      <c r="AE146" s="120"/>
      <c r="AF146" s="128"/>
      <c r="AH146" s="132" t="str">
        <f t="shared" si="17"/>
        <v/>
      </c>
      <c r="AI146" s="120"/>
      <c r="AJ146" s="128"/>
      <c r="AK146" s="128"/>
      <c r="AL146" s="128"/>
      <c r="AM146" s="128"/>
      <c r="AN146" s="128"/>
      <c r="AO146" s="128"/>
      <c r="AP146" s="120"/>
      <c r="AT146" s="128"/>
      <c r="AU146" s="120"/>
    </row>
    <row r="147" spans="2:47" x14ac:dyDescent="0.25">
      <c r="B147" s="132" t="str">
        <f t="shared" si="15"/>
        <v/>
      </c>
      <c r="C147" s="120"/>
      <c r="D147" s="125"/>
      <c r="E147" s="125"/>
      <c r="F147" s="120"/>
      <c r="G147" s="120"/>
      <c r="I147" s="120"/>
      <c r="J147" s="120"/>
      <c r="K147" s="120"/>
      <c r="L147" s="120"/>
      <c r="N147" s="126">
        <f t="shared" si="12"/>
        <v>0</v>
      </c>
      <c r="O147" s="126">
        <f t="shared" si="13"/>
        <v>0</v>
      </c>
      <c r="P147" s="126">
        <f t="shared" si="14"/>
        <v>0</v>
      </c>
      <c r="V147" s="120"/>
      <c r="W147" s="120"/>
      <c r="AA147" s="120"/>
      <c r="AB147" s="120"/>
      <c r="AD147" s="132" t="str">
        <f t="shared" si="16"/>
        <v/>
      </c>
      <c r="AE147" s="120"/>
      <c r="AF147" s="128"/>
      <c r="AH147" s="132" t="str">
        <f t="shared" si="17"/>
        <v/>
      </c>
      <c r="AI147" s="120"/>
      <c r="AJ147" s="128"/>
      <c r="AK147" s="128"/>
      <c r="AL147" s="128"/>
      <c r="AM147" s="128"/>
      <c r="AN147" s="128"/>
      <c r="AO147" s="128"/>
      <c r="AP147" s="120"/>
      <c r="AT147" s="128"/>
      <c r="AU147" s="120"/>
    </row>
    <row r="148" spans="2:47" x14ac:dyDescent="0.25">
      <c r="B148" s="132" t="str">
        <f t="shared" si="15"/>
        <v/>
      </c>
      <c r="C148" s="120"/>
      <c r="D148" s="125"/>
      <c r="E148" s="125"/>
      <c r="F148" s="120"/>
      <c r="G148" s="120"/>
      <c r="I148" s="120"/>
      <c r="J148" s="120"/>
      <c r="K148" s="120"/>
      <c r="L148" s="120"/>
      <c r="N148" s="126">
        <f t="shared" si="12"/>
        <v>0</v>
      </c>
      <c r="O148" s="126">
        <f t="shared" si="13"/>
        <v>0</v>
      </c>
      <c r="P148" s="126">
        <f t="shared" si="14"/>
        <v>0</v>
      </c>
      <c r="V148" s="120"/>
      <c r="W148" s="120"/>
      <c r="AA148" s="120"/>
      <c r="AB148" s="120"/>
      <c r="AD148" s="132" t="str">
        <f t="shared" si="16"/>
        <v/>
      </c>
      <c r="AE148" s="120"/>
      <c r="AF148" s="128"/>
      <c r="AH148" s="132" t="str">
        <f t="shared" si="17"/>
        <v/>
      </c>
      <c r="AI148" s="120"/>
      <c r="AJ148" s="128"/>
      <c r="AK148" s="128"/>
      <c r="AL148" s="128"/>
      <c r="AM148" s="128"/>
      <c r="AN148" s="128"/>
      <c r="AO148" s="128"/>
      <c r="AP148" s="120"/>
      <c r="AT148" s="128"/>
      <c r="AU148" s="120"/>
    </row>
    <row r="149" spans="2:47" x14ac:dyDescent="0.25">
      <c r="B149" s="132" t="str">
        <f t="shared" si="15"/>
        <v/>
      </c>
      <c r="C149" s="120"/>
      <c r="D149" s="125"/>
      <c r="E149" s="125"/>
      <c r="F149" s="120"/>
      <c r="G149" s="120"/>
      <c r="I149" s="120"/>
      <c r="J149" s="120"/>
      <c r="K149" s="120"/>
      <c r="L149" s="120"/>
      <c r="N149" s="126">
        <f t="shared" si="12"/>
        <v>0</v>
      </c>
      <c r="O149" s="126">
        <f t="shared" si="13"/>
        <v>0</v>
      </c>
      <c r="P149" s="126">
        <f t="shared" si="14"/>
        <v>0</v>
      </c>
      <c r="V149" s="120"/>
      <c r="W149" s="120"/>
      <c r="AA149" s="120"/>
      <c r="AB149" s="120"/>
      <c r="AD149" s="132" t="str">
        <f t="shared" si="16"/>
        <v/>
      </c>
      <c r="AE149" s="120"/>
      <c r="AF149" s="128"/>
      <c r="AH149" s="132" t="str">
        <f t="shared" si="17"/>
        <v/>
      </c>
      <c r="AI149" s="120"/>
      <c r="AJ149" s="128"/>
      <c r="AK149" s="128"/>
      <c r="AL149" s="128"/>
      <c r="AM149" s="128"/>
      <c r="AN149" s="128"/>
      <c r="AO149" s="128"/>
      <c r="AP149" s="120"/>
      <c r="AT149" s="128"/>
      <c r="AU149" s="120"/>
    </row>
    <row r="150" spans="2:47" x14ac:dyDescent="0.25">
      <c r="B150" s="132" t="str">
        <f t="shared" si="15"/>
        <v/>
      </c>
      <c r="C150" s="120"/>
      <c r="D150" s="125"/>
      <c r="E150" s="125"/>
      <c r="F150" s="120"/>
      <c r="G150" s="120"/>
      <c r="I150" s="120"/>
      <c r="J150" s="120"/>
      <c r="K150" s="120"/>
      <c r="L150" s="120"/>
      <c r="N150" s="126">
        <f t="shared" si="12"/>
        <v>0</v>
      </c>
      <c r="O150" s="126">
        <f t="shared" si="13"/>
        <v>0</v>
      </c>
      <c r="P150" s="126">
        <f t="shared" si="14"/>
        <v>0</v>
      </c>
      <c r="V150" s="120"/>
      <c r="W150" s="120"/>
      <c r="AA150" s="120"/>
      <c r="AB150" s="120"/>
      <c r="AD150" s="132" t="str">
        <f t="shared" si="16"/>
        <v/>
      </c>
      <c r="AE150" s="120"/>
      <c r="AF150" s="128"/>
      <c r="AH150" s="132" t="str">
        <f t="shared" si="17"/>
        <v/>
      </c>
      <c r="AI150" s="120"/>
      <c r="AJ150" s="128"/>
      <c r="AK150" s="128"/>
      <c r="AL150" s="128"/>
      <c r="AM150" s="128"/>
      <c r="AN150" s="128"/>
      <c r="AO150" s="128"/>
      <c r="AP150" s="120"/>
      <c r="AT150" s="128"/>
      <c r="AU150" s="120"/>
    </row>
    <row r="151" spans="2:47" x14ac:dyDescent="0.25">
      <c r="B151" s="132" t="str">
        <f t="shared" si="15"/>
        <v/>
      </c>
      <c r="C151" s="120"/>
      <c r="D151" s="125"/>
      <c r="E151" s="125"/>
      <c r="F151" s="120"/>
      <c r="G151" s="120"/>
      <c r="I151" s="120"/>
      <c r="J151" s="120"/>
      <c r="K151" s="120"/>
      <c r="L151" s="120"/>
      <c r="N151" s="126">
        <f t="shared" si="12"/>
        <v>0</v>
      </c>
      <c r="O151" s="126">
        <f t="shared" si="13"/>
        <v>0</v>
      </c>
      <c r="P151" s="126">
        <f t="shared" si="14"/>
        <v>0</v>
      </c>
      <c r="V151" s="120"/>
      <c r="W151" s="120"/>
      <c r="AA151" s="120"/>
      <c r="AB151" s="120"/>
      <c r="AD151" s="132" t="str">
        <f t="shared" si="16"/>
        <v/>
      </c>
      <c r="AE151" s="120"/>
      <c r="AF151" s="128"/>
      <c r="AH151" s="132" t="str">
        <f t="shared" si="17"/>
        <v/>
      </c>
      <c r="AI151" s="120"/>
      <c r="AJ151" s="128"/>
      <c r="AK151" s="128"/>
      <c r="AL151" s="128"/>
      <c r="AM151" s="128"/>
      <c r="AN151" s="128"/>
      <c r="AO151" s="128"/>
      <c r="AP151" s="120"/>
      <c r="AT151" s="128"/>
      <c r="AU151" s="120"/>
    </row>
    <row r="152" spans="2:47" x14ac:dyDescent="0.25">
      <c r="B152" s="132" t="str">
        <f t="shared" si="15"/>
        <v/>
      </c>
      <c r="C152" s="120"/>
      <c r="D152" s="125"/>
      <c r="E152" s="125"/>
      <c r="F152" s="120"/>
      <c r="G152" s="120"/>
      <c r="I152" s="120"/>
      <c r="J152" s="120"/>
      <c r="K152" s="120"/>
      <c r="L152" s="120"/>
      <c r="N152" s="126">
        <f t="shared" si="12"/>
        <v>0</v>
      </c>
      <c r="O152" s="126">
        <f t="shared" si="13"/>
        <v>0</v>
      </c>
      <c r="P152" s="126">
        <f t="shared" si="14"/>
        <v>0</v>
      </c>
      <c r="V152" s="120"/>
      <c r="W152" s="120"/>
      <c r="AA152" s="120"/>
      <c r="AB152" s="120"/>
      <c r="AD152" s="132" t="str">
        <f t="shared" si="16"/>
        <v/>
      </c>
      <c r="AE152" s="120"/>
      <c r="AF152" s="128"/>
      <c r="AH152" s="132" t="str">
        <f t="shared" si="17"/>
        <v/>
      </c>
      <c r="AI152" s="120"/>
      <c r="AJ152" s="128"/>
      <c r="AK152" s="128"/>
      <c r="AL152" s="128"/>
      <c r="AM152" s="128"/>
      <c r="AN152" s="128"/>
      <c r="AO152" s="128"/>
      <c r="AP152" s="120"/>
      <c r="AT152" s="128"/>
      <c r="AU152" s="120"/>
    </row>
    <row r="153" spans="2:47" x14ac:dyDescent="0.25">
      <c r="B153" s="132" t="str">
        <f t="shared" si="15"/>
        <v/>
      </c>
      <c r="C153" s="120"/>
      <c r="D153" s="125"/>
      <c r="E153" s="125"/>
      <c r="F153" s="120"/>
      <c r="G153" s="120"/>
      <c r="I153" s="120"/>
      <c r="J153" s="120"/>
      <c r="K153" s="120"/>
      <c r="L153" s="120"/>
      <c r="N153" s="126">
        <f t="shared" si="12"/>
        <v>0</v>
      </c>
      <c r="O153" s="126">
        <f t="shared" si="13"/>
        <v>0</v>
      </c>
      <c r="P153" s="126">
        <f t="shared" si="14"/>
        <v>0</v>
      </c>
      <c r="V153" s="120"/>
      <c r="W153" s="120"/>
      <c r="AA153" s="120"/>
      <c r="AB153" s="120"/>
      <c r="AD153" s="132" t="str">
        <f t="shared" si="16"/>
        <v/>
      </c>
      <c r="AE153" s="120"/>
      <c r="AF153" s="128"/>
      <c r="AH153" s="132" t="str">
        <f t="shared" si="17"/>
        <v/>
      </c>
      <c r="AI153" s="120"/>
      <c r="AJ153" s="128"/>
      <c r="AK153" s="128"/>
      <c r="AL153" s="128"/>
      <c r="AM153" s="128"/>
      <c r="AN153" s="128"/>
      <c r="AO153" s="128"/>
      <c r="AP153" s="120"/>
      <c r="AT153" s="128"/>
      <c r="AU153" s="120"/>
    </row>
    <row r="154" spans="2:47" x14ac:dyDescent="0.25">
      <c r="B154" s="132" t="str">
        <f t="shared" si="15"/>
        <v/>
      </c>
      <c r="C154" s="120"/>
      <c r="D154" s="125"/>
      <c r="E154" s="125"/>
      <c r="F154" s="120"/>
      <c r="G154" s="120"/>
      <c r="I154" s="120"/>
      <c r="J154" s="120"/>
      <c r="K154" s="120"/>
      <c r="L154" s="120"/>
      <c r="N154" s="126">
        <f t="shared" si="12"/>
        <v>0</v>
      </c>
      <c r="O154" s="126">
        <f t="shared" si="13"/>
        <v>0</v>
      </c>
      <c r="P154" s="126">
        <f t="shared" si="14"/>
        <v>0</v>
      </c>
      <c r="V154" s="120"/>
      <c r="W154" s="120"/>
      <c r="AA154" s="120"/>
      <c r="AB154" s="120"/>
      <c r="AD154" s="132" t="str">
        <f t="shared" si="16"/>
        <v/>
      </c>
      <c r="AE154" s="120"/>
      <c r="AF154" s="128"/>
      <c r="AH154" s="132" t="str">
        <f t="shared" si="17"/>
        <v/>
      </c>
      <c r="AI154" s="120"/>
      <c r="AJ154" s="128"/>
      <c r="AK154" s="128"/>
      <c r="AL154" s="128"/>
      <c r="AM154" s="128"/>
      <c r="AN154" s="128"/>
      <c r="AO154" s="128"/>
      <c r="AP154" s="120"/>
      <c r="AT154" s="128"/>
      <c r="AU154" s="120"/>
    </row>
    <row r="155" spans="2:47" x14ac:dyDescent="0.25">
      <c r="B155" s="132" t="str">
        <f t="shared" si="15"/>
        <v/>
      </c>
      <c r="C155" s="120"/>
      <c r="D155" s="125"/>
      <c r="E155" s="125"/>
      <c r="F155" s="120"/>
      <c r="G155" s="120"/>
      <c r="I155" s="120"/>
      <c r="J155" s="120"/>
      <c r="K155" s="120"/>
      <c r="L155" s="120"/>
      <c r="N155" s="126">
        <f t="shared" si="12"/>
        <v>0</v>
      </c>
      <c r="O155" s="126">
        <f t="shared" si="13"/>
        <v>0</v>
      </c>
      <c r="P155" s="126">
        <f t="shared" si="14"/>
        <v>0</v>
      </c>
      <c r="V155" s="120"/>
      <c r="W155" s="120"/>
      <c r="AA155" s="120"/>
      <c r="AB155" s="120"/>
      <c r="AD155" s="132" t="str">
        <f t="shared" si="16"/>
        <v/>
      </c>
      <c r="AE155" s="120"/>
      <c r="AF155" s="128"/>
      <c r="AH155" s="132" t="str">
        <f t="shared" si="17"/>
        <v/>
      </c>
      <c r="AI155" s="120"/>
      <c r="AJ155" s="128"/>
      <c r="AK155" s="128"/>
      <c r="AL155" s="128"/>
      <c r="AM155" s="128"/>
      <c r="AN155" s="128"/>
      <c r="AO155" s="128"/>
      <c r="AP155" s="120"/>
      <c r="AT155" s="128"/>
      <c r="AU155" s="120"/>
    </row>
    <row r="156" spans="2:47" x14ac:dyDescent="0.25">
      <c r="B156" s="132" t="str">
        <f t="shared" si="15"/>
        <v/>
      </c>
      <c r="C156" s="120"/>
      <c r="D156" s="125"/>
      <c r="E156" s="125"/>
      <c r="F156" s="120"/>
      <c r="G156" s="120"/>
      <c r="I156" s="120"/>
      <c r="J156" s="120"/>
      <c r="K156" s="120"/>
      <c r="L156" s="120"/>
      <c r="N156" s="126">
        <f t="shared" si="12"/>
        <v>0</v>
      </c>
      <c r="O156" s="126">
        <f t="shared" si="13"/>
        <v>0</v>
      </c>
      <c r="P156" s="126">
        <f t="shared" si="14"/>
        <v>0</v>
      </c>
      <c r="V156" s="120"/>
      <c r="W156" s="120"/>
      <c r="AA156" s="120"/>
      <c r="AB156" s="120"/>
      <c r="AD156" s="132" t="str">
        <f t="shared" si="16"/>
        <v/>
      </c>
      <c r="AE156" s="120"/>
      <c r="AF156" s="128"/>
      <c r="AH156" s="132" t="str">
        <f t="shared" si="17"/>
        <v/>
      </c>
      <c r="AI156" s="120"/>
      <c r="AJ156" s="128"/>
      <c r="AK156" s="128"/>
      <c r="AL156" s="128"/>
      <c r="AM156" s="128"/>
      <c r="AN156" s="128"/>
      <c r="AO156" s="128"/>
      <c r="AP156" s="120"/>
      <c r="AT156" s="128"/>
      <c r="AU156" s="120"/>
    </row>
    <row r="157" spans="2:47" x14ac:dyDescent="0.25">
      <c r="B157" s="132" t="str">
        <f t="shared" si="15"/>
        <v/>
      </c>
      <c r="C157" s="120"/>
      <c r="D157" s="125"/>
      <c r="E157" s="125"/>
      <c r="F157" s="120"/>
      <c r="G157" s="120"/>
      <c r="I157" s="120"/>
      <c r="J157" s="120"/>
      <c r="K157" s="120"/>
      <c r="L157" s="120"/>
      <c r="N157" s="126">
        <f t="shared" si="12"/>
        <v>0</v>
      </c>
      <c r="O157" s="126">
        <f t="shared" si="13"/>
        <v>0</v>
      </c>
      <c r="P157" s="126">
        <f t="shared" si="14"/>
        <v>0</v>
      </c>
      <c r="V157" s="120"/>
      <c r="W157" s="120"/>
      <c r="AA157" s="120"/>
      <c r="AB157" s="120"/>
      <c r="AD157" s="132" t="str">
        <f t="shared" si="16"/>
        <v/>
      </c>
      <c r="AE157" s="120"/>
      <c r="AF157" s="128"/>
      <c r="AH157" s="132" t="str">
        <f t="shared" si="17"/>
        <v/>
      </c>
      <c r="AI157" s="120"/>
      <c r="AJ157" s="128"/>
      <c r="AK157" s="128"/>
      <c r="AL157" s="128"/>
      <c r="AM157" s="128"/>
      <c r="AN157" s="128"/>
      <c r="AO157" s="128"/>
      <c r="AP157" s="120"/>
      <c r="AT157" s="128"/>
      <c r="AU157" s="120"/>
    </row>
    <row r="158" spans="2:47" x14ac:dyDescent="0.25">
      <c r="B158" s="132" t="str">
        <f t="shared" si="15"/>
        <v/>
      </c>
      <c r="C158" s="120"/>
      <c r="D158" s="125"/>
      <c r="E158" s="125"/>
      <c r="F158" s="120"/>
      <c r="G158" s="120"/>
      <c r="I158" s="120"/>
      <c r="J158" s="120"/>
      <c r="K158" s="120"/>
      <c r="L158" s="120"/>
      <c r="N158" s="126">
        <f t="shared" si="12"/>
        <v>0</v>
      </c>
      <c r="O158" s="126">
        <f t="shared" si="13"/>
        <v>0</v>
      </c>
      <c r="P158" s="126">
        <f t="shared" si="14"/>
        <v>0</v>
      </c>
      <c r="V158" s="120"/>
      <c r="W158" s="120"/>
      <c r="AA158" s="120"/>
      <c r="AB158" s="120"/>
      <c r="AD158" s="132" t="str">
        <f t="shared" si="16"/>
        <v/>
      </c>
      <c r="AE158" s="120"/>
      <c r="AF158" s="128"/>
      <c r="AH158" s="132" t="str">
        <f t="shared" si="17"/>
        <v/>
      </c>
      <c r="AI158" s="120"/>
      <c r="AJ158" s="128"/>
      <c r="AK158" s="128"/>
      <c r="AL158" s="128"/>
      <c r="AM158" s="128"/>
      <c r="AN158" s="128"/>
      <c r="AO158" s="128"/>
      <c r="AP158" s="120"/>
      <c r="AT158" s="128"/>
      <c r="AU158" s="120"/>
    </row>
    <row r="159" spans="2:47" x14ac:dyDescent="0.25">
      <c r="B159" s="132" t="str">
        <f t="shared" si="15"/>
        <v/>
      </c>
      <c r="C159" s="120"/>
      <c r="D159" s="125"/>
      <c r="E159" s="125"/>
      <c r="F159" s="120"/>
      <c r="G159" s="120"/>
      <c r="I159" s="120"/>
      <c r="J159" s="120"/>
      <c r="K159" s="120"/>
      <c r="L159" s="120"/>
      <c r="N159" s="126">
        <f t="shared" si="12"/>
        <v>0</v>
      </c>
      <c r="O159" s="126">
        <f t="shared" si="13"/>
        <v>0</v>
      </c>
      <c r="P159" s="126">
        <f t="shared" si="14"/>
        <v>0</v>
      </c>
      <c r="V159" s="120"/>
      <c r="W159" s="120"/>
      <c r="AA159" s="120"/>
      <c r="AB159" s="120"/>
      <c r="AD159" s="132" t="str">
        <f t="shared" si="16"/>
        <v/>
      </c>
      <c r="AE159" s="120"/>
      <c r="AF159" s="128"/>
      <c r="AH159" s="132" t="str">
        <f t="shared" si="17"/>
        <v/>
      </c>
      <c r="AI159" s="120"/>
      <c r="AJ159" s="128"/>
      <c r="AK159" s="128"/>
      <c r="AL159" s="128"/>
      <c r="AM159" s="128"/>
      <c r="AN159" s="128"/>
      <c r="AO159" s="128"/>
      <c r="AP159" s="120"/>
      <c r="AT159" s="128"/>
      <c r="AU159" s="120"/>
    </row>
    <row r="160" spans="2:47" x14ac:dyDescent="0.25">
      <c r="B160" s="132" t="str">
        <f t="shared" si="15"/>
        <v/>
      </c>
      <c r="C160" s="120"/>
      <c r="D160" s="125"/>
      <c r="E160" s="125"/>
      <c r="F160" s="120"/>
      <c r="G160" s="120"/>
      <c r="I160" s="120"/>
      <c r="J160" s="120"/>
      <c r="K160" s="120"/>
      <c r="L160" s="120"/>
      <c r="N160" s="126">
        <f t="shared" si="12"/>
        <v>0</v>
      </c>
      <c r="O160" s="126">
        <f t="shared" si="13"/>
        <v>0</v>
      </c>
      <c r="P160" s="126">
        <f t="shared" si="14"/>
        <v>0</v>
      </c>
      <c r="V160" s="120"/>
      <c r="W160" s="120"/>
      <c r="AA160" s="120"/>
      <c r="AB160" s="120"/>
      <c r="AD160" s="132" t="str">
        <f t="shared" si="16"/>
        <v/>
      </c>
      <c r="AE160" s="120"/>
      <c r="AF160" s="128"/>
      <c r="AH160" s="132" t="str">
        <f t="shared" si="17"/>
        <v/>
      </c>
      <c r="AI160" s="120"/>
      <c r="AJ160" s="128"/>
      <c r="AK160" s="128"/>
      <c r="AL160" s="128"/>
      <c r="AM160" s="128"/>
      <c r="AN160" s="128"/>
      <c r="AO160" s="128"/>
      <c r="AP160" s="120"/>
      <c r="AT160" s="128"/>
      <c r="AU160" s="120"/>
    </row>
    <row r="161" spans="2:47" x14ac:dyDescent="0.25">
      <c r="B161" s="132" t="str">
        <f t="shared" si="15"/>
        <v/>
      </c>
      <c r="C161" s="120"/>
      <c r="D161" s="125"/>
      <c r="E161" s="125"/>
      <c r="F161" s="120"/>
      <c r="G161" s="120"/>
      <c r="I161" s="120"/>
      <c r="J161" s="120"/>
      <c r="K161" s="120"/>
      <c r="L161" s="120"/>
      <c r="N161" s="126">
        <f t="shared" si="12"/>
        <v>0</v>
      </c>
      <c r="O161" s="126">
        <f t="shared" si="13"/>
        <v>0</v>
      </c>
      <c r="P161" s="126">
        <f t="shared" si="14"/>
        <v>0</v>
      </c>
      <c r="V161" s="120"/>
      <c r="W161" s="120"/>
      <c r="AA161" s="120"/>
      <c r="AB161" s="120"/>
      <c r="AD161" s="132" t="str">
        <f t="shared" si="16"/>
        <v/>
      </c>
      <c r="AE161" s="120"/>
      <c r="AF161" s="128"/>
      <c r="AH161" s="132" t="str">
        <f t="shared" si="17"/>
        <v/>
      </c>
      <c r="AI161" s="120"/>
      <c r="AJ161" s="128"/>
      <c r="AK161" s="128"/>
      <c r="AL161" s="128"/>
      <c r="AM161" s="128"/>
      <c r="AN161" s="128"/>
      <c r="AO161" s="128"/>
      <c r="AP161" s="120"/>
      <c r="AT161" s="128"/>
      <c r="AU161" s="120"/>
    </row>
    <row r="162" spans="2:47" x14ac:dyDescent="0.25">
      <c r="B162" s="132" t="str">
        <f t="shared" si="15"/>
        <v/>
      </c>
      <c r="C162" s="120"/>
      <c r="D162" s="125"/>
      <c r="E162" s="125"/>
      <c r="F162" s="120"/>
      <c r="G162" s="120"/>
      <c r="I162" s="120"/>
      <c r="J162" s="120"/>
      <c r="K162" s="120"/>
      <c r="L162" s="120"/>
      <c r="N162" s="126">
        <f t="shared" si="12"/>
        <v>0</v>
      </c>
      <c r="O162" s="126">
        <f t="shared" si="13"/>
        <v>0</v>
      </c>
      <c r="P162" s="126">
        <f t="shared" si="14"/>
        <v>0</v>
      </c>
      <c r="V162" s="120"/>
      <c r="W162" s="120"/>
      <c r="AA162" s="120"/>
      <c r="AB162" s="120"/>
      <c r="AD162" s="132" t="str">
        <f t="shared" si="16"/>
        <v/>
      </c>
      <c r="AE162" s="120"/>
      <c r="AF162" s="128"/>
      <c r="AH162" s="132" t="str">
        <f t="shared" si="17"/>
        <v/>
      </c>
      <c r="AI162" s="120"/>
      <c r="AJ162" s="128"/>
      <c r="AK162" s="128"/>
      <c r="AL162" s="128"/>
      <c r="AM162" s="128"/>
      <c r="AN162" s="128"/>
      <c r="AO162" s="128"/>
      <c r="AP162" s="120"/>
      <c r="AT162" s="128"/>
      <c r="AU162" s="120"/>
    </row>
    <row r="163" spans="2:47" x14ac:dyDescent="0.25">
      <c r="B163" s="132" t="str">
        <f t="shared" si="15"/>
        <v/>
      </c>
      <c r="C163" s="120"/>
      <c r="D163" s="125"/>
      <c r="E163" s="125"/>
      <c r="F163" s="120"/>
      <c r="G163" s="120"/>
      <c r="I163" s="120"/>
      <c r="J163" s="120"/>
      <c r="K163" s="120"/>
      <c r="L163" s="120"/>
      <c r="N163" s="126">
        <f t="shared" si="12"/>
        <v>0</v>
      </c>
      <c r="O163" s="126">
        <f t="shared" si="13"/>
        <v>0</v>
      </c>
      <c r="P163" s="126">
        <f t="shared" si="14"/>
        <v>0</v>
      </c>
      <c r="V163" s="120"/>
      <c r="W163" s="120"/>
      <c r="AA163" s="120"/>
      <c r="AB163" s="120"/>
      <c r="AD163" s="132" t="str">
        <f t="shared" si="16"/>
        <v/>
      </c>
      <c r="AE163" s="120"/>
      <c r="AF163" s="128"/>
      <c r="AH163" s="132" t="str">
        <f t="shared" si="17"/>
        <v/>
      </c>
      <c r="AI163" s="120"/>
      <c r="AJ163" s="128"/>
      <c r="AK163" s="128"/>
      <c r="AL163" s="128"/>
      <c r="AM163" s="128"/>
      <c r="AN163" s="128"/>
      <c r="AO163" s="128"/>
      <c r="AP163" s="120"/>
      <c r="AT163" s="128"/>
      <c r="AU163" s="120"/>
    </row>
    <row r="164" spans="2:47" x14ac:dyDescent="0.25">
      <c r="B164" s="132" t="str">
        <f t="shared" si="15"/>
        <v/>
      </c>
      <c r="C164" s="120"/>
      <c r="D164" s="125"/>
      <c r="E164" s="125"/>
      <c r="F164" s="120"/>
      <c r="G164" s="120"/>
      <c r="I164" s="120"/>
      <c r="J164" s="120"/>
      <c r="K164" s="120"/>
      <c r="L164" s="120"/>
      <c r="N164" s="126">
        <f t="shared" si="12"/>
        <v>0</v>
      </c>
      <c r="O164" s="126">
        <f t="shared" si="13"/>
        <v>0</v>
      </c>
      <c r="P164" s="126">
        <f t="shared" si="14"/>
        <v>0</v>
      </c>
      <c r="V164" s="120"/>
      <c r="W164" s="120"/>
      <c r="AA164" s="120"/>
      <c r="AB164" s="120"/>
      <c r="AD164" s="132" t="str">
        <f t="shared" si="16"/>
        <v/>
      </c>
      <c r="AE164" s="120"/>
      <c r="AF164" s="128"/>
      <c r="AH164" s="132" t="str">
        <f t="shared" si="17"/>
        <v/>
      </c>
      <c r="AI164" s="120"/>
      <c r="AJ164" s="128"/>
      <c r="AK164" s="128"/>
      <c r="AL164" s="128"/>
      <c r="AM164" s="128"/>
      <c r="AN164" s="128"/>
      <c r="AO164" s="128"/>
      <c r="AP164" s="120"/>
      <c r="AT164" s="128"/>
      <c r="AU164" s="120"/>
    </row>
    <row r="165" spans="2:47" x14ac:dyDescent="0.25">
      <c r="B165" s="132" t="str">
        <f t="shared" si="15"/>
        <v/>
      </c>
      <c r="C165" s="120"/>
      <c r="D165" s="125"/>
      <c r="E165" s="125"/>
      <c r="F165" s="120"/>
      <c r="G165" s="120"/>
      <c r="I165" s="120"/>
      <c r="J165" s="120"/>
      <c r="K165" s="120"/>
      <c r="L165" s="120"/>
      <c r="N165" s="126">
        <f t="shared" si="12"/>
        <v>0</v>
      </c>
      <c r="O165" s="126">
        <f t="shared" si="13"/>
        <v>0</v>
      </c>
      <c r="P165" s="126">
        <f t="shared" si="14"/>
        <v>0</v>
      </c>
      <c r="V165" s="120"/>
      <c r="W165" s="120"/>
      <c r="AA165" s="120"/>
      <c r="AB165" s="120"/>
      <c r="AD165" s="132" t="str">
        <f t="shared" si="16"/>
        <v/>
      </c>
      <c r="AE165" s="120"/>
      <c r="AF165" s="128"/>
      <c r="AH165" s="132" t="str">
        <f t="shared" si="17"/>
        <v/>
      </c>
      <c r="AI165" s="120"/>
      <c r="AJ165" s="128"/>
      <c r="AK165" s="128"/>
      <c r="AL165" s="128"/>
      <c r="AM165" s="128"/>
      <c r="AN165" s="128"/>
      <c r="AO165" s="128"/>
      <c r="AP165" s="120"/>
      <c r="AT165" s="128"/>
      <c r="AU165" s="120"/>
    </row>
    <row r="166" spans="2:47" x14ac:dyDescent="0.25">
      <c r="B166" s="132" t="str">
        <f t="shared" si="15"/>
        <v/>
      </c>
      <c r="C166" s="120"/>
      <c r="D166" s="125"/>
      <c r="E166" s="125"/>
      <c r="F166" s="120"/>
      <c r="G166" s="120"/>
      <c r="I166" s="120"/>
      <c r="J166" s="120"/>
      <c r="K166" s="120"/>
      <c r="L166" s="120"/>
      <c r="N166" s="126">
        <f t="shared" si="12"/>
        <v>0</v>
      </c>
      <c r="O166" s="126">
        <f t="shared" si="13"/>
        <v>0</v>
      </c>
      <c r="P166" s="126">
        <f t="shared" si="14"/>
        <v>0</v>
      </c>
      <c r="V166" s="120"/>
      <c r="W166" s="120"/>
      <c r="AA166" s="120"/>
      <c r="AB166" s="120"/>
      <c r="AD166" s="132" t="str">
        <f t="shared" si="16"/>
        <v/>
      </c>
      <c r="AE166" s="120"/>
      <c r="AF166" s="128"/>
      <c r="AH166" s="132" t="str">
        <f t="shared" si="17"/>
        <v/>
      </c>
      <c r="AI166" s="120"/>
      <c r="AJ166" s="128"/>
      <c r="AK166" s="128"/>
      <c r="AL166" s="128"/>
      <c r="AM166" s="128"/>
      <c r="AN166" s="128"/>
      <c r="AO166" s="128"/>
      <c r="AP166" s="120"/>
      <c r="AT166" s="128"/>
      <c r="AU166" s="120"/>
    </row>
    <row r="167" spans="2:47" x14ac:dyDescent="0.25">
      <c r="B167" s="132" t="str">
        <f t="shared" si="15"/>
        <v/>
      </c>
      <c r="C167" s="120"/>
      <c r="D167" s="125"/>
      <c r="E167" s="125"/>
      <c r="F167" s="120"/>
      <c r="G167" s="120"/>
      <c r="I167" s="120"/>
      <c r="J167" s="120"/>
      <c r="K167" s="120"/>
      <c r="L167" s="120"/>
      <c r="N167" s="126">
        <f t="shared" si="12"/>
        <v>0</v>
      </c>
      <c r="O167" s="126">
        <f t="shared" si="13"/>
        <v>0</v>
      </c>
      <c r="P167" s="126">
        <f t="shared" si="14"/>
        <v>0</v>
      </c>
      <c r="V167" s="120"/>
      <c r="W167" s="120"/>
      <c r="AA167" s="120"/>
      <c r="AB167" s="120"/>
      <c r="AD167" s="132" t="str">
        <f t="shared" si="16"/>
        <v/>
      </c>
      <c r="AE167" s="120"/>
      <c r="AF167" s="128"/>
      <c r="AH167" s="132" t="str">
        <f t="shared" si="17"/>
        <v/>
      </c>
      <c r="AI167" s="120"/>
      <c r="AJ167" s="128"/>
      <c r="AK167" s="128"/>
      <c r="AL167" s="128"/>
      <c r="AM167" s="128"/>
      <c r="AN167" s="128"/>
      <c r="AO167" s="128"/>
      <c r="AP167" s="120"/>
      <c r="AT167" s="128"/>
      <c r="AU167" s="120"/>
    </row>
    <row r="168" spans="2:47" x14ac:dyDescent="0.25">
      <c r="B168" s="132" t="str">
        <f t="shared" si="15"/>
        <v/>
      </c>
      <c r="C168" s="120"/>
      <c r="D168" s="125"/>
      <c r="E168" s="125"/>
      <c r="F168" s="120"/>
      <c r="G168" s="120"/>
      <c r="I168" s="120"/>
      <c r="J168" s="120"/>
      <c r="K168" s="120"/>
      <c r="L168" s="120"/>
      <c r="N168" s="126">
        <f t="shared" si="12"/>
        <v>0</v>
      </c>
      <c r="O168" s="126">
        <f t="shared" si="13"/>
        <v>0</v>
      </c>
      <c r="P168" s="126">
        <f t="shared" si="14"/>
        <v>0</v>
      </c>
      <c r="V168" s="120"/>
      <c r="W168" s="120"/>
      <c r="AA168" s="120"/>
      <c r="AB168" s="120"/>
      <c r="AD168" s="132" t="str">
        <f t="shared" si="16"/>
        <v/>
      </c>
      <c r="AE168" s="120"/>
      <c r="AF168" s="128"/>
      <c r="AH168" s="132" t="str">
        <f t="shared" si="17"/>
        <v/>
      </c>
      <c r="AI168" s="120"/>
      <c r="AJ168" s="128"/>
      <c r="AK168" s="128"/>
      <c r="AL168" s="128"/>
      <c r="AM168" s="128"/>
      <c r="AN168" s="128"/>
      <c r="AO168" s="128"/>
      <c r="AP168" s="120"/>
      <c r="AT168" s="128"/>
      <c r="AU168" s="120"/>
    </row>
    <row r="169" spans="2:47" x14ac:dyDescent="0.25">
      <c r="B169" s="132" t="str">
        <f t="shared" si="15"/>
        <v/>
      </c>
      <c r="C169" s="120"/>
      <c r="D169" s="125"/>
      <c r="E169" s="125"/>
      <c r="F169" s="120"/>
      <c r="G169" s="120"/>
      <c r="I169" s="120"/>
      <c r="J169" s="120"/>
      <c r="K169" s="120"/>
      <c r="L169" s="120"/>
      <c r="N169" s="126">
        <f t="shared" si="12"/>
        <v>0</v>
      </c>
      <c r="O169" s="126">
        <f t="shared" si="13"/>
        <v>0</v>
      </c>
      <c r="P169" s="126">
        <f t="shared" si="14"/>
        <v>0</v>
      </c>
      <c r="V169" s="120"/>
      <c r="W169" s="120"/>
      <c r="AA169" s="120"/>
      <c r="AB169" s="120"/>
      <c r="AD169" s="132" t="str">
        <f t="shared" si="16"/>
        <v/>
      </c>
      <c r="AE169" s="120"/>
      <c r="AF169" s="128"/>
      <c r="AH169" s="132" t="str">
        <f t="shared" si="17"/>
        <v/>
      </c>
      <c r="AI169" s="120"/>
      <c r="AJ169" s="128"/>
      <c r="AK169" s="128"/>
      <c r="AL169" s="128"/>
      <c r="AM169" s="128"/>
      <c r="AN169" s="128"/>
      <c r="AO169" s="128"/>
      <c r="AP169" s="120"/>
      <c r="AT169" s="128"/>
      <c r="AU169" s="120"/>
    </row>
    <row r="170" spans="2:47" x14ac:dyDescent="0.25">
      <c r="B170" s="132" t="str">
        <f t="shared" si="15"/>
        <v/>
      </c>
      <c r="C170" s="120"/>
      <c r="D170" s="125"/>
      <c r="E170" s="125"/>
      <c r="F170" s="120"/>
      <c r="G170" s="120"/>
      <c r="I170" s="120"/>
      <c r="J170" s="120"/>
      <c r="K170" s="120"/>
      <c r="L170" s="120"/>
      <c r="N170" s="126">
        <f t="shared" si="12"/>
        <v>0</v>
      </c>
      <c r="O170" s="126">
        <f t="shared" si="13"/>
        <v>0</v>
      </c>
      <c r="P170" s="126">
        <f t="shared" si="14"/>
        <v>0</v>
      </c>
      <c r="V170" s="120"/>
      <c r="W170" s="120"/>
      <c r="AA170" s="120"/>
      <c r="AB170" s="120"/>
      <c r="AD170" s="132" t="str">
        <f t="shared" si="16"/>
        <v/>
      </c>
      <c r="AE170" s="120"/>
      <c r="AF170" s="128"/>
      <c r="AH170" s="132" t="str">
        <f t="shared" si="17"/>
        <v/>
      </c>
      <c r="AI170" s="120"/>
      <c r="AJ170" s="128"/>
      <c r="AK170" s="128"/>
      <c r="AL170" s="128"/>
      <c r="AM170" s="128"/>
      <c r="AN170" s="128"/>
      <c r="AO170" s="128"/>
      <c r="AP170" s="120"/>
      <c r="AT170" s="128"/>
      <c r="AU170" s="120"/>
    </row>
    <row r="171" spans="2:47" x14ac:dyDescent="0.25">
      <c r="B171" s="132" t="str">
        <f t="shared" si="15"/>
        <v/>
      </c>
      <c r="C171" s="120"/>
      <c r="D171" s="125"/>
      <c r="E171" s="125"/>
      <c r="F171" s="120"/>
      <c r="G171" s="120"/>
      <c r="I171" s="120"/>
      <c r="J171" s="120"/>
      <c r="K171" s="120"/>
      <c r="L171" s="120"/>
      <c r="N171" s="126">
        <f t="shared" si="12"/>
        <v>0</v>
      </c>
      <c r="O171" s="126">
        <f t="shared" si="13"/>
        <v>0</v>
      </c>
      <c r="P171" s="126">
        <f t="shared" si="14"/>
        <v>0</v>
      </c>
      <c r="V171" s="120"/>
      <c r="W171" s="120"/>
      <c r="AA171" s="120"/>
      <c r="AB171" s="120"/>
      <c r="AD171" s="132" t="str">
        <f t="shared" si="16"/>
        <v/>
      </c>
      <c r="AE171" s="120"/>
      <c r="AF171" s="128"/>
      <c r="AH171" s="132" t="str">
        <f t="shared" si="17"/>
        <v/>
      </c>
      <c r="AI171" s="120"/>
      <c r="AJ171" s="128"/>
      <c r="AK171" s="128"/>
      <c r="AL171" s="128"/>
      <c r="AM171" s="128"/>
      <c r="AN171" s="128"/>
      <c r="AO171" s="128"/>
      <c r="AP171" s="120"/>
      <c r="AT171" s="128"/>
      <c r="AU171" s="120"/>
    </row>
    <row r="172" spans="2:47" x14ac:dyDescent="0.25">
      <c r="B172" s="132" t="str">
        <f t="shared" si="15"/>
        <v/>
      </c>
      <c r="C172" s="120"/>
      <c r="D172" s="125"/>
      <c r="E172" s="125"/>
      <c r="F172" s="120"/>
      <c r="G172" s="120"/>
      <c r="I172" s="120"/>
      <c r="J172" s="120"/>
      <c r="K172" s="120"/>
      <c r="L172" s="120"/>
      <c r="N172" s="126">
        <f t="shared" si="12"/>
        <v>0</v>
      </c>
      <c r="O172" s="126">
        <f t="shared" si="13"/>
        <v>0</v>
      </c>
      <c r="P172" s="126">
        <f t="shared" si="14"/>
        <v>0</v>
      </c>
      <c r="V172" s="120"/>
      <c r="W172" s="120"/>
      <c r="AA172" s="120"/>
      <c r="AB172" s="120"/>
      <c r="AD172" s="132" t="str">
        <f t="shared" si="16"/>
        <v/>
      </c>
      <c r="AE172" s="120"/>
      <c r="AF172" s="128"/>
      <c r="AH172" s="132" t="str">
        <f t="shared" si="17"/>
        <v/>
      </c>
      <c r="AI172" s="120"/>
      <c r="AJ172" s="128"/>
      <c r="AK172" s="128"/>
      <c r="AL172" s="128"/>
      <c r="AM172" s="128"/>
      <c r="AN172" s="128"/>
      <c r="AO172" s="128"/>
      <c r="AP172" s="120"/>
      <c r="AT172" s="128"/>
      <c r="AU172" s="120"/>
    </row>
    <row r="173" spans="2:47" x14ac:dyDescent="0.25">
      <c r="B173" s="132" t="str">
        <f t="shared" si="15"/>
        <v/>
      </c>
      <c r="C173" s="120"/>
      <c r="D173" s="125"/>
      <c r="E173" s="125"/>
      <c r="F173" s="120"/>
      <c r="G173" s="120"/>
      <c r="I173" s="120"/>
      <c r="J173" s="120"/>
      <c r="K173" s="120"/>
      <c r="L173" s="120"/>
      <c r="N173" s="126">
        <f t="shared" si="12"/>
        <v>0</v>
      </c>
      <c r="O173" s="126">
        <f t="shared" si="13"/>
        <v>0</v>
      </c>
      <c r="P173" s="126">
        <f t="shared" si="14"/>
        <v>0</v>
      </c>
      <c r="V173" s="120"/>
      <c r="W173" s="120"/>
      <c r="AA173" s="120"/>
      <c r="AB173" s="120"/>
      <c r="AD173" s="132" t="str">
        <f t="shared" si="16"/>
        <v/>
      </c>
      <c r="AE173" s="120"/>
      <c r="AF173" s="128"/>
      <c r="AH173" s="132" t="str">
        <f t="shared" si="17"/>
        <v/>
      </c>
      <c r="AI173" s="120"/>
      <c r="AJ173" s="128"/>
      <c r="AK173" s="128"/>
      <c r="AL173" s="128"/>
      <c r="AM173" s="128"/>
      <c r="AN173" s="128"/>
      <c r="AO173" s="128"/>
      <c r="AP173" s="120"/>
      <c r="AT173" s="128"/>
      <c r="AU173" s="120"/>
    </row>
    <row r="174" spans="2:47" x14ac:dyDescent="0.25">
      <c r="B174" s="132" t="str">
        <f t="shared" si="15"/>
        <v/>
      </c>
      <c r="C174" s="120"/>
      <c r="D174" s="125"/>
      <c r="E174" s="125"/>
      <c r="F174" s="120"/>
      <c r="G174" s="120"/>
      <c r="I174" s="120"/>
      <c r="J174" s="120"/>
      <c r="K174" s="120"/>
      <c r="L174" s="120"/>
      <c r="N174" s="126">
        <f t="shared" si="12"/>
        <v>0</v>
      </c>
      <c r="O174" s="126">
        <f t="shared" si="13"/>
        <v>0</v>
      </c>
      <c r="P174" s="126">
        <f t="shared" si="14"/>
        <v>0</v>
      </c>
      <c r="V174" s="120"/>
      <c r="W174" s="120"/>
      <c r="AA174" s="120"/>
      <c r="AB174" s="120"/>
      <c r="AD174" s="132" t="str">
        <f t="shared" si="16"/>
        <v/>
      </c>
      <c r="AE174" s="120"/>
      <c r="AF174" s="128"/>
      <c r="AH174" s="132" t="str">
        <f t="shared" si="17"/>
        <v/>
      </c>
      <c r="AI174" s="120"/>
      <c r="AJ174" s="128"/>
      <c r="AK174" s="128"/>
      <c r="AL174" s="128"/>
      <c r="AM174" s="128"/>
      <c r="AN174" s="128"/>
      <c r="AO174" s="128"/>
      <c r="AP174" s="120"/>
      <c r="AT174" s="128"/>
      <c r="AU174" s="120"/>
    </row>
    <row r="175" spans="2:47" x14ac:dyDescent="0.25">
      <c r="B175" s="132" t="str">
        <f t="shared" si="15"/>
        <v/>
      </c>
      <c r="C175" s="120"/>
      <c r="D175" s="125"/>
      <c r="E175" s="125"/>
      <c r="F175" s="120"/>
      <c r="G175" s="120"/>
      <c r="I175" s="120"/>
      <c r="J175" s="120"/>
      <c r="K175" s="120"/>
      <c r="L175" s="120"/>
      <c r="N175" s="126">
        <f t="shared" si="12"/>
        <v>0</v>
      </c>
      <c r="O175" s="126">
        <f t="shared" si="13"/>
        <v>0</v>
      </c>
      <c r="P175" s="126">
        <f t="shared" si="14"/>
        <v>0</v>
      </c>
      <c r="V175" s="120"/>
      <c r="W175" s="120"/>
      <c r="AA175" s="120"/>
      <c r="AB175" s="120"/>
      <c r="AD175" s="132" t="str">
        <f t="shared" si="16"/>
        <v/>
      </c>
      <c r="AE175" s="120"/>
      <c r="AF175" s="128"/>
      <c r="AH175" s="132" t="str">
        <f t="shared" si="17"/>
        <v/>
      </c>
      <c r="AI175" s="120"/>
      <c r="AJ175" s="128"/>
      <c r="AK175" s="128"/>
      <c r="AL175" s="128"/>
      <c r="AM175" s="128"/>
      <c r="AN175" s="128"/>
      <c r="AO175" s="128"/>
      <c r="AP175" s="120"/>
      <c r="AT175" s="128"/>
      <c r="AU175" s="120"/>
    </row>
    <row r="176" spans="2:47" x14ac:dyDescent="0.25">
      <c r="B176" s="132" t="str">
        <f t="shared" si="15"/>
        <v/>
      </c>
      <c r="C176" s="120"/>
      <c r="D176" s="125"/>
      <c r="E176" s="125"/>
      <c r="F176" s="120"/>
      <c r="G176" s="120"/>
      <c r="I176" s="120"/>
      <c r="J176" s="120"/>
      <c r="K176" s="120"/>
      <c r="L176" s="120"/>
      <c r="N176" s="126">
        <f t="shared" si="12"/>
        <v>0</v>
      </c>
      <c r="O176" s="126">
        <f t="shared" si="13"/>
        <v>0</v>
      </c>
      <c r="P176" s="126">
        <f t="shared" si="14"/>
        <v>0</v>
      </c>
      <c r="V176" s="120"/>
      <c r="W176" s="120"/>
      <c r="AA176" s="120"/>
      <c r="AB176" s="120"/>
      <c r="AD176" s="132" t="str">
        <f t="shared" si="16"/>
        <v/>
      </c>
      <c r="AE176" s="120"/>
      <c r="AF176" s="128"/>
      <c r="AH176" s="132" t="str">
        <f t="shared" si="17"/>
        <v/>
      </c>
      <c r="AI176" s="120"/>
      <c r="AJ176" s="128"/>
      <c r="AK176" s="128"/>
      <c r="AL176" s="128"/>
      <c r="AM176" s="128"/>
      <c r="AN176" s="128"/>
      <c r="AO176" s="128"/>
      <c r="AP176" s="120"/>
      <c r="AT176" s="128"/>
      <c r="AU176" s="120"/>
    </row>
    <row r="177" spans="2:47" x14ac:dyDescent="0.25">
      <c r="B177" s="132" t="str">
        <f t="shared" si="15"/>
        <v/>
      </c>
      <c r="C177" s="120"/>
      <c r="D177" s="125"/>
      <c r="E177" s="125"/>
      <c r="F177" s="120"/>
      <c r="G177" s="120"/>
      <c r="I177" s="120"/>
      <c r="J177" s="120"/>
      <c r="K177" s="120"/>
      <c r="L177" s="120"/>
      <c r="N177" s="126">
        <f t="shared" si="12"/>
        <v>0</v>
      </c>
      <c r="O177" s="126">
        <f t="shared" si="13"/>
        <v>0</v>
      </c>
      <c r="P177" s="126">
        <f t="shared" si="14"/>
        <v>0</v>
      </c>
      <c r="V177" s="120"/>
      <c r="W177" s="120"/>
      <c r="AA177" s="120"/>
      <c r="AB177" s="120"/>
      <c r="AD177" s="132" t="str">
        <f t="shared" si="16"/>
        <v/>
      </c>
      <c r="AE177" s="120"/>
      <c r="AF177" s="128"/>
      <c r="AH177" s="132" t="str">
        <f t="shared" si="17"/>
        <v/>
      </c>
      <c r="AI177" s="120"/>
      <c r="AJ177" s="128"/>
      <c r="AK177" s="128"/>
      <c r="AL177" s="128"/>
      <c r="AM177" s="128"/>
      <c r="AN177" s="128"/>
      <c r="AO177" s="128"/>
      <c r="AP177" s="120"/>
      <c r="AT177" s="128"/>
      <c r="AU177" s="120"/>
    </row>
    <row r="178" spans="2:47" x14ac:dyDescent="0.25">
      <c r="B178" s="132" t="str">
        <f t="shared" si="15"/>
        <v/>
      </c>
      <c r="C178" s="120"/>
      <c r="D178" s="125"/>
      <c r="E178" s="125"/>
      <c r="F178" s="120"/>
      <c r="G178" s="120"/>
      <c r="I178" s="120"/>
      <c r="J178" s="120"/>
      <c r="K178" s="120"/>
      <c r="L178" s="120"/>
      <c r="N178" s="126">
        <f t="shared" si="12"/>
        <v>0</v>
      </c>
      <c r="O178" s="126">
        <f t="shared" si="13"/>
        <v>0</v>
      </c>
      <c r="P178" s="126">
        <f t="shared" si="14"/>
        <v>0</v>
      </c>
      <c r="V178" s="120"/>
      <c r="W178" s="120"/>
      <c r="AA178" s="120"/>
      <c r="AB178" s="120"/>
      <c r="AD178" s="132" t="str">
        <f t="shared" si="16"/>
        <v/>
      </c>
      <c r="AE178" s="120"/>
      <c r="AF178" s="128"/>
      <c r="AH178" s="132" t="str">
        <f t="shared" si="17"/>
        <v/>
      </c>
      <c r="AI178" s="120"/>
      <c r="AJ178" s="128"/>
      <c r="AK178" s="128"/>
      <c r="AL178" s="128"/>
      <c r="AM178" s="128"/>
      <c r="AN178" s="128"/>
      <c r="AO178" s="128"/>
      <c r="AP178" s="120"/>
      <c r="AT178" s="128"/>
      <c r="AU178" s="120"/>
    </row>
    <row r="179" spans="2:47" x14ac:dyDescent="0.25">
      <c r="B179" s="132" t="str">
        <f t="shared" si="15"/>
        <v/>
      </c>
      <c r="C179" s="120"/>
      <c r="D179" s="125"/>
      <c r="E179" s="125"/>
      <c r="F179" s="120"/>
      <c r="G179" s="120"/>
      <c r="I179" s="120"/>
      <c r="J179" s="120"/>
      <c r="K179" s="120"/>
      <c r="L179" s="120"/>
      <c r="N179" s="126">
        <f t="shared" si="12"/>
        <v>0</v>
      </c>
      <c r="O179" s="126">
        <f t="shared" si="13"/>
        <v>0</v>
      </c>
      <c r="P179" s="126">
        <f t="shared" si="14"/>
        <v>0</v>
      </c>
      <c r="V179" s="120"/>
      <c r="W179" s="120"/>
      <c r="AA179" s="120"/>
      <c r="AB179" s="120"/>
      <c r="AD179" s="132" t="str">
        <f t="shared" si="16"/>
        <v/>
      </c>
      <c r="AE179" s="120"/>
      <c r="AF179" s="128"/>
      <c r="AH179" s="132" t="str">
        <f t="shared" si="17"/>
        <v/>
      </c>
      <c r="AI179" s="120"/>
      <c r="AJ179" s="128"/>
      <c r="AK179" s="128"/>
      <c r="AL179" s="128"/>
      <c r="AM179" s="128"/>
      <c r="AN179" s="128"/>
      <c r="AO179" s="128"/>
      <c r="AP179" s="120"/>
      <c r="AT179" s="128"/>
      <c r="AU179" s="120"/>
    </row>
    <row r="180" spans="2:47" x14ac:dyDescent="0.25">
      <c r="B180" s="132" t="str">
        <f t="shared" si="15"/>
        <v/>
      </c>
      <c r="C180" s="120"/>
      <c r="D180" s="125"/>
      <c r="E180" s="125"/>
      <c r="F180" s="120"/>
      <c r="G180" s="120"/>
      <c r="I180" s="120"/>
      <c r="J180" s="120"/>
      <c r="K180" s="120"/>
      <c r="L180" s="120"/>
      <c r="N180" s="126">
        <f t="shared" si="12"/>
        <v>0</v>
      </c>
      <c r="O180" s="126">
        <f t="shared" si="13"/>
        <v>0</v>
      </c>
      <c r="P180" s="126">
        <f t="shared" si="14"/>
        <v>0</v>
      </c>
      <c r="V180" s="120"/>
      <c r="W180" s="120"/>
      <c r="AA180" s="120"/>
      <c r="AB180" s="120"/>
      <c r="AD180" s="132" t="str">
        <f t="shared" si="16"/>
        <v/>
      </c>
      <c r="AE180" s="120"/>
      <c r="AF180" s="128"/>
      <c r="AH180" s="132" t="str">
        <f t="shared" si="17"/>
        <v/>
      </c>
      <c r="AI180" s="120"/>
      <c r="AJ180" s="128"/>
      <c r="AK180" s="128"/>
      <c r="AL180" s="128"/>
      <c r="AM180" s="128"/>
      <c r="AN180" s="128"/>
      <c r="AO180" s="128"/>
      <c r="AP180" s="120"/>
      <c r="AT180" s="128"/>
      <c r="AU180" s="120"/>
    </row>
    <row r="181" spans="2:47" x14ac:dyDescent="0.25">
      <c r="B181" s="132" t="str">
        <f t="shared" si="15"/>
        <v/>
      </c>
      <c r="C181" s="120"/>
      <c r="D181" s="125"/>
      <c r="E181" s="125"/>
      <c r="F181" s="120"/>
      <c r="G181" s="120"/>
      <c r="I181" s="120"/>
      <c r="J181" s="120"/>
      <c r="K181" s="120"/>
      <c r="L181" s="120"/>
      <c r="N181" s="126">
        <f t="shared" si="12"/>
        <v>0</v>
      </c>
      <c r="O181" s="126">
        <f t="shared" si="13"/>
        <v>0</v>
      </c>
      <c r="P181" s="126">
        <f t="shared" si="14"/>
        <v>0</v>
      </c>
      <c r="V181" s="120"/>
      <c r="W181" s="120"/>
      <c r="AA181" s="120"/>
      <c r="AB181" s="120"/>
      <c r="AD181" s="132" t="str">
        <f t="shared" si="16"/>
        <v/>
      </c>
      <c r="AE181" s="120"/>
      <c r="AF181" s="128"/>
      <c r="AH181" s="132" t="str">
        <f t="shared" si="17"/>
        <v/>
      </c>
      <c r="AI181" s="120"/>
      <c r="AJ181" s="128"/>
      <c r="AK181" s="128"/>
      <c r="AL181" s="128"/>
      <c r="AM181" s="128"/>
      <c r="AN181" s="128"/>
      <c r="AO181" s="128"/>
      <c r="AP181" s="120"/>
      <c r="AT181" s="128"/>
      <c r="AU181" s="120"/>
    </row>
    <row r="182" spans="2:47" x14ac:dyDescent="0.25">
      <c r="B182" s="132" t="str">
        <f t="shared" si="15"/>
        <v/>
      </c>
      <c r="C182" s="120"/>
      <c r="D182" s="125"/>
      <c r="E182" s="125"/>
      <c r="F182" s="120"/>
      <c r="G182" s="120"/>
      <c r="I182" s="120"/>
      <c r="J182" s="120"/>
      <c r="K182" s="120"/>
      <c r="L182" s="120"/>
      <c r="N182" s="126">
        <f t="shared" si="12"/>
        <v>0</v>
      </c>
      <c r="O182" s="126">
        <f t="shared" si="13"/>
        <v>0</v>
      </c>
      <c r="P182" s="126">
        <f t="shared" si="14"/>
        <v>0</v>
      </c>
      <c r="V182" s="120"/>
      <c r="W182" s="120"/>
      <c r="AA182" s="120"/>
      <c r="AB182" s="120"/>
      <c r="AD182" s="132" t="str">
        <f t="shared" si="16"/>
        <v/>
      </c>
      <c r="AE182" s="120"/>
      <c r="AF182" s="128"/>
      <c r="AH182" s="132" t="str">
        <f t="shared" si="17"/>
        <v/>
      </c>
      <c r="AI182" s="120"/>
      <c r="AJ182" s="128"/>
      <c r="AK182" s="128"/>
      <c r="AL182" s="128"/>
      <c r="AM182" s="128"/>
      <c r="AN182" s="128"/>
      <c r="AO182" s="128"/>
      <c r="AP182" s="120"/>
      <c r="AT182" s="128"/>
      <c r="AU182" s="120"/>
    </row>
    <row r="183" spans="2:47" x14ac:dyDescent="0.25">
      <c r="B183" s="132" t="str">
        <f t="shared" si="15"/>
        <v/>
      </c>
      <c r="C183" s="120"/>
      <c r="D183" s="125"/>
      <c r="E183" s="125"/>
      <c r="F183" s="120"/>
      <c r="G183" s="120"/>
      <c r="I183" s="120"/>
      <c r="J183" s="120"/>
      <c r="K183" s="120"/>
      <c r="L183" s="120"/>
      <c r="N183" s="126">
        <f t="shared" si="12"/>
        <v>0</v>
      </c>
      <c r="O183" s="126">
        <f t="shared" si="13"/>
        <v>0</v>
      </c>
      <c r="P183" s="126">
        <f t="shared" si="14"/>
        <v>0</v>
      </c>
      <c r="V183" s="120"/>
      <c r="W183" s="120"/>
      <c r="AA183" s="120"/>
      <c r="AB183" s="120"/>
      <c r="AD183" s="132" t="str">
        <f t="shared" si="16"/>
        <v/>
      </c>
      <c r="AE183" s="120"/>
      <c r="AF183" s="128"/>
      <c r="AH183" s="132" t="str">
        <f t="shared" si="17"/>
        <v/>
      </c>
      <c r="AI183" s="120"/>
      <c r="AJ183" s="128"/>
      <c r="AK183" s="128"/>
      <c r="AL183" s="128"/>
      <c r="AM183" s="128"/>
      <c r="AN183" s="128"/>
      <c r="AO183" s="128"/>
      <c r="AP183" s="120"/>
      <c r="AT183" s="128"/>
      <c r="AU183" s="120"/>
    </row>
    <row r="184" spans="2:47" x14ac:dyDescent="0.25">
      <c r="B184" s="132" t="str">
        <f t="shared" si="15"/>
        <v/>
      </c>
      <c r="C184" s="120"/>
      <c r="D184" s="125"/>
      <c r="E184" s="125"/>
      <c r="F184" s="120"/>
      <c r="G184" s="120"/>
      <c r="I184" s="120"/>
      <c r="J184" s="120"/>
      <c r="K184" s="120"/>
      <c r="L184" s="120"/>
      <c r="N184" s="126">
        <f t="shared" si="12"/>
        <v>0</v>
      </c>
      <c r="O184" s="126">
        <f t="shared" si="13"/>
        <v>0</v>
      </c>
      <c r="P184" s="126">
        <f t="shared" si="14"/>
        <v>0</v>
      </c>
      <c r="V184" s="120"/>
      <c r="W184" s="120"/>
      <c r="AA184" s="120"/>
      <c r="AB184" s="120"/>
      <c r="AD184" s="132" t="str">
        <f t="shared" si="16"/>
        <v/>
      </c>
      <c r="AE184" s="120"/>
      <c r="AF184" s="128"/>
      <c r="AH184" s="132" t="str">
        <f t="shared" si="17"/>
        <v/>
      </c>
      <c r="AI184" s="120"/>
      <c r="AJ184" s="128"/>
      <c r="AK184" s="128"/>
      <c r="AL184" s="128"/>
      <c r="AM184" s="128"/>
      <c r="AN184" s="128"/>
      <c r="AO184" s="128"/>
      <c r="AP184" s="120"/>
      <c r="AT184" s="128"/>
      <c r="AU184" s="120"/>
    </row>
    <row r="185" spans="2:47" x14ac:dyDescent="0.25">
      <c r="B185" s="132" t="str">
        <f t="shared" si="15"/>
        <v/>
      </c>
      <c r="C185" s="120"/>
      <c r="D185" s="125"/>
      <c r="E185" s="125"/>
      <c r="F185" s="120"/>
      <c r="G185" s="120"/>
      <c r="I185" s="120"/>
      <c r="J185" s="120"/>
      <c r="K185" s="120"/>
      <c r="L185" s="120"/>
      <c r="N185" s="126">
        <f t="shared" si="12"/>
        <v>0</v>
      </c>
      <c r="O185" s="126">
        <f t="shared" si="13"/>
        <v>0</v>
      </c>
      <c r="P185" s="126">
        <f t="shared" si="14"/>
        <v>0</v>
      </c>
      <c r="V185" s="120"/>
      <c r="W185" s="120"/>
      <c r="AA185" s="120"/>
      <c r="AB185" s="120"/>
      <c r="AD185" s="132" t="str">
        <f t="shared" si="16"/>
        <v/>
      </c>
      <c r="AE185" s="120"/>
      <c r="AF185" s="128"/>
      <c r="AH185" s="132" t="str">
        <f t="shared" si="17"/>
        <v/>
      </c>
      <c r="AI185" s="120"/>
      <c r="AJ185" s="128"/>
      <c r="AK185" s="128"/>
      <c r="AL185" s="128"/>
      <c r="AM185" s="128"/>
      <c r="AN185" s="128"/>
      <c r="AO185" s="128"/>
      <c r="AP185" s="120"/>
      <c r="AT185" s="128"/>
      <c r="AU185" s="120"/>
    </row>
    <row r="186" spans="2:47" x14ac:dyDescent="0.25">
      <c r="B186" s="132" t="str">
        <f t="shared" si="15"/>
        <v/>
      </c>
      <c r="C186" s="120"/>
      <c r="D186" s="125"/>
      <c r="E186" s="125"/>
      <c r="F186" s="120"/>
      <c r="G186" s="120"/>
      <c r="I186" s="120"/>
      <c r="J186" s="120"/>
      <c r="K186" s="120"/>
      <c r="L186" s="120"/>
      <c r="N186" s="126">
        <f t="shared" si="12"/>
        <v>0</v>
      </c>
      <c r="O186" s="126">
        <f t="shared" si="13"/>
        <v>0</v>
      </c>
      <c r="P186" s="126">
        <f t="shared" si="14"/>
        <v>0</v>
      </c>
      <c r="V186" s="120"/>
      <c r="W186" s="120"/>
      <c r="AA186" s="120"/>
      <c r="AB186" s="120"/>
      <c r="AD186" s="132" t="str">
        <f t="shared" si="16"/>
        <v/>
      </c>
      <c r="AE186" s="120"/>
      <c r="AF186" s="128"/>
      <c r="AH186" s="132" t="str">
        <f t="shared" si="17"/>
        <v/>
      </c>
      <c r="AI186" s="120"/>
      <c r="AJ186" s="128"/>
      <c r="AK186" s="128"/>
      <c r="AL186" s="128"/>
      <c r="AM186" s="128"/>
      <c r="AN186" s="128"/>
      <c r="AO186" s="128"/>
      <c r="AP186" s="120"/>
      <c r="AT186" s="128"/>
      <c r="AU186" s="120"/>
    </row>
    <row r="187" spans="2:47" x14ac:dyDescent="0.25">
      <c r="B187" s="132" t="str">
        <f t="shared" si="15"/>
        <v/>
      </c>
      <c r="C187" s="120"/>
      <c r="D187" s="125"/>
      <c r="E187" s="125"/>
      <c r="F187" s="120"/>
      <c r="G187" s="120"/>
      <c r="I187" s="120"/>
      <c r="J187" s="120"/>
      <c r="K187" s="120"/>
      <c r="L187" s="120"/>
      <c r="N187" s="126">
        <f t="shared" si="12"/>
        <v>0</v>
      </c>
      <c r="O187" s="126">
        <f t="shared" si="13"/>
        <v>0</v>
      </c>
      <c r="P187" s="126">
        <f t="shared" si="14"/>
        <v>0</v>
      </c>
      <c r="V187" s="120"/>
      <c r="W187" s="120"/>
      <c r="AA187" s="120"/>
      <c r="AB187" s="120"/>
      <c r="AD187" s="132" t="str">
        <f t="shared" si="16"/>
        <v/>
      </c>
      <c r="AE187" s="120"/>
      <c r="AF187" s="128"/>
      <c r="AH187" s="132" t="str">
        <f t="shared" si="17"/>
        <v/>
      </c>
      <c r="AI187" s="120"/>
      <c r="AJ187" s="128"/>
      <c r="AK187" s="128"/>
      <c r="AL187" s="128"/>
      <c r="AM187" s="128"/>
      <c r="AN187" s="128"/>
      <c r="AO187" s="128"/>
      <c r="AP187" s="120"/>
      <c r="AT187" s="128"/>
      <c r="AU187" s="120"/>
    </row>
    <row r="188" spans="2:47" x14ac:dyDescent="0.25">
      <c r="B188" s="132" t="str">
        <f t="shared" si="15"/>
        <v/>
      </c>
      <c r="C188" s="120"/>
      <c r="D188" s="125"/>
      <c r="E188" s="125"/>
      <c r="F188" s="120"/>
      <c r="G188" s="120"/>
      <c r="I188" s="120"/>
      <c r="J188" s="120"/>
      <c r="K188" s="120"/>
      <c r="L188" s="120"/>
      <c r="N188" s="126">
        <f t="shared" si="12"/>
        <v>0</v>
      </c>
      <c r="O188" s="126">
        <f t="shared" si="13"/>
        <v>0</v>
      </c>
      <c r="P188" s="126">
        <f t="shared" si="14"/>
        <v>0</v>
      </c>
      <c r="V188" s="120"/>
      <c r="W188" s="120"/>
      <c r="AA188" s="120"/>
      <c r="AB188" s="120"/>
      <c r="AD188" s="132" t="str">
        <f t="shared" si="16"/>
        <v/>
      </c>
      <c r="AE188" s="120"/>
      <c r="AF188" s="128"/>
      <c r="AH188" s="132" t="str">
        <f t="shared" si="17"/>
        <v/>
      </c>
      <c r="AI188" s="120"/>
      <c r="AJ188" s="128"/>
      <c r="AK188" s="128"/>
      <c r="AL188" s="128"/>
      <c r="AM188" s="128"/>
      <c r="AN188" s="128"/>
      <c r="AO188" s="128"/>
      <c r="AP188" s="120"/>
      <c r="AT188" s="128"/>
      <c r="AU188" s="120"/>
    </row>
    <row r="189" spans="2:47" x14ac:dyDescent="0.25">
      <c r="B189" s="132" t="str">
        <f t="shared" si="15"/>
        <v/>
      </c>
      <c r="C189" s="120"/>
      <c r="D189" s="125"/>
      <c r="E189" s="125"/>
      <c r="F189" s="120"/>
      <c r="G189" s="120"/>
      <c r="I189" s="120"/>
      <c r="J189" s="120"/>
      <c r="K189" s="120"/>
      <c r="L189" s="120"/>
      <c r="N189" s="126">
        <f t="shared" si="12"/>
        <v>0</v>
      </c>
      <c r="O189" s="126">
        <f t="shared" si="13"/>
        <v>0</v>
      </c>
      <c r="P189" s="126">
        <f t="shared" si="14"/>
        <v>0</v>
      </c>
      <c r="V189" s="120"/>
      <c r="W189" s="120"/>
      <c r="AA189" s="120"/>
      <c r="AB189" s="120"/>
      <c r="AD189" s="132" t="str">
        <f t="shared" si="16"/>
        <v/>
      </c>
      <c r="AE189" s="120"/>
      <c r="AF189" s="128"/>
      <c r="AH189" s="132" t="str">
        <f t="shared" si="17"/>
        <v/>
      </c>
      <c r="AI189" s="120"/>
      <c r="AJ189" s="128"/>
      <c r="AK189" s="128"/>
      <c r="AL189" s="128"/>
      <c r="AM189" s="128"/>
      <c r="AN189" s="128"/>
      <c r="AO189" s="128"/>
      <c r="AP189" s="120"/>
      <c r="AT189" s="128"/>
      <c r="AU189" s="120"/>
    </row>
    <row r="190" spans="2:47" x14ac:dyDescent="0.25">
      <c r="B190" s="132" t="str">
        <f t="shared" si="15"/>
        <v/>
      </c>
      <c r="C190" s="120"/>
      <c r="D190" s="125"/>
      <c r="E190" s="125"/>
      <c r="F190" s="120"/>
      <c r="G190" s="120"/>
      <c r="I190" s="120"/>
      <c r="J190" s="120"/>
      <c r="K190" s="120"/>
      <c r="L190" s="120"/>
      <c r="N190" s="126">
        <f t="shared" si="12"/>
        <v>0</v>
      </c>
      <c r="O190" s="126">
        <f t="shared" si="13"/>
        <v>0</v>
      </c>
      <c r="P190" s="126">
        <f t="shared" si="14"/>
        <v>0</v>
      </c>
      <c r="V190" s="120"/>
      <c r="W190" s="120"/>
      <c r="AA190" s="120"/>
      <c r="AB190" s="120"/>
      <c r="AD190" s="132" t="str">
        <f t="shared" si="16"/>
        <v/>
      </c>
      <c r="AE190" s="120"/>
      <c r="AF190" s="128"/>
      <c r="AH190" s="132" t="str">
        <f t="shared" si="17"/>
        <v/>
      </c>
      <c r="AI190" s="120"/>
      <c r="AJ190" s="128"/>
      <c r="AK190" s="128"/>
      <c r="AL190" s="128"/>
      <c r="AM190" s="128"/>
      <c r="AN190" s="128"/>
      <c r="AO190" s="128"/>
      <c r="AP190" s="120"/>
      <c r="AT190" s="128"/>
      <c r="AU190" s="120"/>
    </row>
    <row r="191" spans="2:47" x14ac:dyDescent="0.25">
      <c r="B191" s="132" t="str">
        <f t="shared" si="15"/>
        <v/>
      </c>
      <c r="C191" s="120"/>
      <c r="D191" s="125"/>
      <c r="E191" s="125"/>
      <c r="F191" s="120"/>
      <c r="G191" s="120"/>
      <c r="I191" s="120"/>
      <c r="J191" s="120"/>
      <c r="K191" s="120"/>
      <c r="L191" s="120"/>
      <c r="N191" s="126">
        <f t="shared" si="12"/>
        <v>0</v>
      </c>
      <c r="O191" s="126">
        <f t="shared" si="13"/>
        <v>0</v>
      </c>
      <c r="P191" s="126">
        <f t="shared" si="14"/>
        <v>0</v>
      </c>
      <c r="V191" s="120"/>
      <c r="W191" s="120"/>
      <c r="AA191" s="120"/>
      <c r="AB191" s="120"/>
      <c r="AD191" s="132" t="str">
        <f t="shared" si="16"/>
        <v/>
      </c>
      <c r="AE191" s="120"/>
      <c r="AF191" s="128"/>
      <c r="AH191" s="132" t="str">
        <f t="shared" si="17"/>
        <v/>
      </c>
      <c r="AI191" s="120"/>
      <c r="AJ191" s="128"/>
      <c r="AK191" s="128"/>
      <c r="AL191" s="128"/>
      <c r="AM191" s="128"/>
      <c r="AN191" s="128"/>
      <c r="AO191" s="128"/>
      <c r="AP191" s="120"/>
      <c r="AT191" s="128"/>
      <c r="AU191" s="120"/>
    </row>
    <row r="192" spans="2:47" x14ac:dyDescent="0.25">
      <c r="B192" s="132" t="str">
        <f t="shared" si="15"/>
        <v/>
      </c>
      <c r="C192" s="120"/>
      <c r="D192" s="125"/>
      <c r="E192" s="125"/>
      <c r="F192" s="120"/>
      <c r="G192" s="120"/>
      <c r="I192" s="120"/>
      <c r="J192" s="120"/>
      <c r="K192" s="120"/>
      <c r="L192" s="120"/>
      <c r="N192" s="126">
        <f t="shared" si="12"/>
        <v>0</v>
      </c>
      <c r="O192" s="126">
        <f t="shared" si="13"/>
        <v>0</v>
      </c>
      <c r="P192" s="126">
        <f t="shared" si="14"/>
        <v>0</v>
      </c>
      <c r="V192" s="120"/>
      <c r="W192" s="120"/>
      <c r="AA192" s="120"/>
      <c r="AB192" s="120"/>
      <c r="AD192" s="132" t="str">
        <f t="shared" si="16"/>
        <v/>
      </c>
      <c r="AE192" s="120"/>
      <c r="AF192" s="128"/>
      <c r="AH192" s="132" t="str">
        <f t="shared" si="17"/>
        <v/>
      </c>
      <c r="AI192" s="120"/>
      <c r="AJ192" s="128"/>
      <c r="AK192" s="128"/>
      <c r="AL192" s="128"/>
      <c r="AM192" s="128"/>
      <c r="AN192" s="128"/>
      <c r="AO192" s="128"/>
      <c r="AP192" s="120"/>
      <c r="AT192" s="128"/>
      <c r="AU192" s="120"/>
    </row>
    <row r="193" spans="2:47" x14ac:dyDescent="0.25">
      <c r="B193" s="132" t="str">
        <f t="shared" si="15"/>
        <v/>
      </c>
      <c r="C193" s="120"/>
      <c r="D193" s="125"/>
      <c r="E193" s="125"/>
      <c r="F193" s="120"/>
      <c r="G193" s="120"/>
      <c r="I193" s="120"/>
      <c r="J193" s="120"/>
      <c r="K193" s="120"/>
      <c r="L193" s="120"/>
      <c r="N193" s="126">
        <f t="shared" si="12"/>
        <v>0</v>
      </c>
      <c r="O193" s="126">
        <f t="shared" si="13"/>
        <v>0</v>
      </c>
      <c r="P193" s="126">
        <f t="shared" si="14"/>
        <v>0</v>
      </c>
      <c r="V193" s="120"/>
      <c r="W193" s="120"/>
      <c r="AA193" s="120"/>
      <c r="AB193" s="120"/>
      <c r="AD193" s="132" t="str">
        <f t="shared" si="16"/>
        <v/>
      </c>
      <c r="AE193" s="120"/>
      <c r="AF193" s="128"/>
      <c r="AH193" s="132" t="str">
        <f t="shared" si="17"/>
        <v/>
      </c>
      <c r="AI193" s="120"/>
      <c r="AJ193" s="128"/>
      <c r="AK193" s="128"/>
      <c r="AL193" s="128"/>
      <c r="AM193" s="128"/>
      <c r="AN193" s="128"/>
      <c r="AO193" s="128"/>
      <c r="AP193" s="120"/>
      <c r="AT193" s="128"/>
      <c r="AU193" s="120"/>
    </row>
    <row r="194" spans="2:47" x14ac:dyDescent="0.25">
      <c r="B194" s="132" t="str">
        <f t="shared" si="15"/>
        <v/>
      </c>
      <c r="C194" s="120"/>
      <c r="D194" s="125"/>
      <c r="E194" s="125"/>
      <c r="F194" s="120"/>
      <c r="G194" s="120"/>
      <c r="I194" s="120"/>
      <c r="J194" s="120"/>
      <c r="K194" s="120"/>
      <c r="L194" s="120"/>
      <c r="N194" s="126">
        <f t="shared" si="12"/>
        <v>0</v>
      </c>
      <c r="O194" s="126">
        <f t="shared" si="13"/>
        <v>0</v>
      </c>
      <c r="P194" s="126">
        <f t="shared" si="14"/>
        <v>0</v>
      </c>
      <c r="V194" s="120"/>
      <c r="W194" s="120"/>
      <c r="AA194" s="120"/>
      <c r="AB194" s="120"/>
      <c r="AD194" s="132" t="str">
        <f t="shared" si="16"/>
        <v/>
      </c>
      <c r="AE194" s="120"/>
      <c r="AF194" s="128"/>
      <c r="AH194" s="132" t="str">
        <f t="shared" si="17"/>
        <v/>
      </c>
      <c r="AI194" s="120"/>
      <c r="AJ194" s="128"/>
      <c r="AK194" s="128"/>
      <c r="AL194" s="128"/>
      <c r="AM194" s="128"/>
      <c r="AN194" s="128"/>
      <c r="AO194" s="128"/>
      <c r="AP194" s="120"/>
      <c r="AT194" s="128"/>
      <c r="AU194" s="120"/>
    </row>
    <row r="195" spans="2:47" x14ac:dyDescent="0.25">
      <c r="B195" s="132" t="str">
        <f t="shared" si="15"/>
        <v/>
      </c>
      <c r="C195" s="120"/>
      <c r="D195" s="125"/>
      <c r="E195" s="125"/>
      <c r="F195" s="120"/>
      <c r="G195" s="120"/>
      <c r="I195" s="120"/>
      <c r="J195" s="120"/>
      <c r="K195" s="120"/>
      <c r="L195" s="120"/>
      <c r="N195" s="126">
        <f t="shared" si="12"/>
        <v>0</v>
      </c>
      <c r="O195" s="126">
        <f t="shared" si="13"/>
        <v>0</v>
      </c>
      <c r="P195" s="126">
        <f t="shared" si="14"/>
        <v>0</v>
      </c>
      <c r="V195" s="120"/>
      <c r="W195" s="120"/>
      <c r="AA195" s="120"/>
      <c r="AB195" s="120"/>
      <c r="AD195" s="132" t="str">
        <f t="shared" si="16"/>
        <v/>
      </c>
      <c r="AE195" s="120"/>
      <c r="AF195" s="128"/>
      <c r="AH195" s="132" t="str">
        <f t="shared" si="17"/>
        <v/>
      </c>
      <c r="AI195" s="120"/>
      <c r="AJ195" s="128"/>
      <c r="AK195" s="128"/>
      <c r="AL195" s="128"/>
      <c r="AM195" s="128"/>
      <c r="AN195" s="128"/>
      <c r="AO195" s="128"/>
      <c r="AP195" s="120"/>
      <c r="AT195" s="128"/>
      <c r="AU195" s="120"/>
    </row>
    <row r="196" spans="2:47" x14ac:dyDescent="0.25">
      <c r="B196" s="132" t="str">
        <f t="shared" si="15"/>
        <v/>
      </c>
      <c r="C196" s="120"/>
      <c r="D196" s="125"/>
      <c r="E196" s="125"/>
      <c r="F196" s="120"/>
      <c r="G196" s="120"/>
      <c r="I196" s="120"/>
      <c r="J196" s="120"/>
      <c r="K196" s="120"/>
      <c r="L196" s="120"/>
      <c r="N196" s="126">
        <f t="shared" si="12"/>
        <v>0</v>
      </c>
      <c r="O196" s="126">
        <f t="shared" si="13"/>
        <v>0</v>
      </c>
      <c r="P196" s="126">
        <f t="shared" si="14"/>
        <v>0</v>
      </c>
      <c r="V196" s="120"/>
      <c r="W196" s="120"/>
      <c r="AA196" s="120"/>
      <c r="AB196" s="120"/>
      <c r="AD196" s="132" t="str">
        <f t="shared" si="16"/>
        <v/>
      </c>
      <c r="AE196" s="120"/>
      <c r="AF196" s="128"/>
      <c r="AH196" s="132" t="str">
        <f t="shared" si="17"/>
        <v/>
      </c>
      <c r="AI196" s="120"/>
      <c r="AJ196" s="128"/>
      <c r="AK196" s="128"/>
      <c r="AL196" s="128"/>
      <c r="AM196" s="128"/>
      <c r="AN196" s="128"/>
      <c r="AO196" s="128"/>
      <c r="AP196" s="120"/>
      <c r="AT196" s="128"/>
      <c r="AU196" s="120"/>
    </row>
    <row r="197" spans="2:47" x14ac:dyDescent="0.25">
      <c r="B197" s="132" t="str">
        <f t="shared" si="15"/>
        <v/>
      </c>
      <c r="C197" s="120"/>
      <c r="D197" s="125"/>
      <c r="E197" s="125"/>
      <c r="F197" s="120"/>
      <c r="G197" s="120"/>
      <c r="I197" s="120"/>
      <c r="J197" s="120"/>
      <c r="K197" s="120"/>
      <c r="L197" s="120"/>
      <c r="N197" s="126">
        <f t="shared" si="12"/>
        <v>0</v>
      </c>
      <c r="O197" s="126">
        <f t="shared" si="13"/>
        <v>0</v>
      </c>
      <c r="P197" s="126">
        <f t="shared" si="14"/>
        <v>0</v>
      </c>
      <c r="V197" s="120"/>
      <c r="W197" s="120"/>
      <c r="AA197" s="120"/>
      <c r="AB197" s="120"/>
      <c r="AD197" s="132" t="str">
        <f t="shared" si="16"/>
        <v/>
      </c>
      <c r="AE197" s="120"/>
      <c r="AF197" s="128"/>
      <c r="AH197" s="132" t="str">
        <f t="shared" si="17"/>
        <v/>
      </c>
      <c r="AI197" s="120"/>
      <c r="AJ197" s="128"/>
      <c r="AK197" s="128"/>
      <c r="AL197" s="128"/>
      <c r="AM197" s="128"/>
      <c r="AN197" s="128"/>
      <c r="AO197" s="128"/>
      <c r="AP197" s="120"/>
      <c r="AT197" s="128"/>
      <c r="AU197" s="120"/>
    </row>
    <row r="198" spans="2:47" x14ac:dyDescent="0.25">
      <c r="B198" s="132" t="str">
        <f t="shared" si="15"/>
        <v/>
      </c>
      <c r="C198" s="120"/>
      <c r="D198" s="125"/>
      <c r="E198" s="125"/>
      <c r="F198" s="120"/>
      <c r="G198" s="120"/>
      <c r="I198" s="120"/>
      <c r="J198" s="120"/>
      <c r="K198" s="120"/>
      <c r="L198" s="120"/>
      <c r="N198" s="126">
        <f t="shared" si="12"/>
        <v>0</v>
      </c>
      <c r="O198" s="126">
        <f t="shared" si="13"/>
        <v>0</v>
      </c>
      <c r="P198" s="126">
        <f t="shared" si="14"/>
        <v>0</v>
      </c>
      <c r="V198" s="120"/>
      <c r="W198" s="120"/>
      <c r="AA198" s="120"/>
      <c r="AB198" s="120"/>
      <c r="AD198" s="132" t="str">
        <f t="shared" si="16"/>
        <v/>
      </c>
      <c r="AE198" s="120"/>
      <c r="AF198" s="128"/>
      <c r="AH198" s="132" t="str">
        <f t="shared" si="17"/>
        <v/>
      </c>
      <c r="AI198" s="120"/>
      <c r="AJ198" s="128"/>
      <c r="AK198" s="128"/>
      <c r="AL198" s="128"/>
      <c r="AM198" s="128"/>
      <c r="AN198" s="128"/>
      <c r="AO198" s="128"/>
      <c r="AP198" s="120"/>
      <c r="AT198" s="128"/>
      <c r="AU198" s="120"/>
    </row>
    <row r="199" spans="2:47" x14ac:dyDescent="0.25">
      <c r="B199" s="132" t="str">
        <f t="shared" si="15"/>
        <v/>
      </c>
      <c r="C199" s="120"/>
      <c r="D199" s="125"/>
      <c r="E199" s="125"/>
      <c r="F199" s="120"/>
      <c r="G199" s="120"/>
      <c r="I199" s="120"/>
      <c r="J199" s="120"/>
      <c r="K199" s="120"/>
      <c r="L199" s="120"/>
      <c r="N199" s="126">
        <f t="shared" si="12"/>
        <v>0</v>
      </c>
      <c r="O199" s="126">
        <f t="shared" si="13"/>
        <v>0</v>
      </c>
      <c r="P199" s="126">
        <f t="shared" si="14"/>
        <v>0</v>
      </c>
      <c r="V199" s="120"/>
      <c r="W199" s="120"/>
      <c r="AA199" s="120"/>
      <c r="AB199" s="120"/>
      <c r="AD199" s="132" t="str">
        <f t="shared" si="16"/>
        <v/>
      </c>
      <c r="AE199" s="120"/>
      <c r="AF199" s="128"/>
      <c r="AH199" s="132" t="str">
        <f t="shared" si="17"/>
        <v/>
      </c>
      <c r="AI199" s="120"/>
      <c r="AJ199" s="128"/>
      <c r="AK199" s="128"/>
      <c r="AL199" s="128"/>
      <c r="AM199" s="128"/>
      <c r="AN199" s="128"/>
      <c r="AO199" s="128"/>
      <c r="AP199" s="120"/>
      <c r="AT199" s="128"/>
      <c r="AU199" s="120"/>
    </row>
    <row r="200" spans="2:47" x14ac:dyDescent="0.25">
      <c r="B200" s="132" t="str">
        <f t="shared" si="15"/>
        <v/>
      </c>
      <c r="C200" s="120"/>
      <c r="D200" s="125"/>
      <c r="E200" s="125"/>
      <c r="F200" s="120"/>
      <c r="G200" s="120"/>
      <c r="I200" s="120"/>
      <c r="J200" s="120"/>
      <c r="K200" s="120"/>
      <c r="L200" s="120"/>
      <c r="N200" s="126">
        <f t="shared" si="12"/>
        <v>0</v>
      </c>
      <c r="O200" s="126">
        <f t="shared" si="13"/>
        <v>0</v>
      </c>
      <c r="P200" s="126">
        <f t="shared" si="14"/>
        <v>0</v>
      </c>
      <c r="V200" s="120"/>
      <c r="W200" s="120"/>
      <c r="AA200" s="120"/>
      <c r="AB200" s="120"/>
      <c r="AD200" s="132" t="str">
        <f t="shared" si="16"/>
        <v/>
      </c>
      <c r="AE200" s="120"/>
      <c r="AF200" s="128"/>
      <c r="AH200" s="132" t="str">
        <f t="shared" si="17"/>
        <v/>
      </c>
      <c r="AI200" s="120"/>
      <c r="AJ200" s="128"/>
      <c r="AK200" s="128"/>
      <c r="AL200" s="128"/>
      <c r="AM200" s="128"/>
      <c r="AN200" s="128"/>
      <c r="AO200" s="128"/>
      <c r="AP200" s="120"/>
      <c r="AT200" s="128"/>
      <c r="AU200" s="120"/>
    </row>
    <row r="201" spans="2:47" x14ac:dyDescent="0.25">
      <c r="B201" s="132" t="str">
        <f t="shared" si="15"/>
        <v/>
      </c>
      <c r="C201" s="120"/>
      <c r="D201" s="125"/>
      <c r="E201" s="125"/>
      <c r="F201" s="120"/>
      <c r="G201" s="120"/>
      <c r="I201" s="120"/>
      <c r="J201" s="120"/>
      <c r="K201" s="120"/>
      <c r="L201" s="120"/>
      <c r="N201" s="126">
        <f t="shared" si="12"/>
        <v>0</v>
      </c>
      <c r="O201" s="126">
        <f t="shared" si="13"/>
        <v>0</v>
      </c>
      <c r="P201" s="126">
        <f t="shared" si="14"/>
        <v>0</v>
      </c>
      <c r="V201" s="120"/>
      <c r="W201" s="120"/>
      <c r="AA201" s="120"/>
      <c r="AB201" s="120"/>
      <c r="AD201" s="132" t="str">
        <f t="shared" si="16"/>
        <v/>
      </c>
      <c r="AE201" s="120"/>
      <c r="AF201" s="128"/>
      <c r="AH201" s="132" t="str">
        <f t="shared" si="17"/>
        <v/>
      </c>
      <c r="AI201" s="120"/>
      <c r="AJ201" s="128"/>
      <c r="AK201" s="128"/>
      <c r="AL201" s="128"/>
      <c r="AM201" s="128"/>
      <c r="AN201" s="128"/>
      <c r="AO201" s="128"/>
      <c r="AP201" s="120"/>
      <c r="AT201" s="128"/>
      <c r="AU201" s="120"/>
    </row>
    <row r="202" spans="2:47" x14ac:dyDescent="0.25">
      <c r="B202" s="132" t="str">
        <f t="shared" si="15"/>
        <v/>
      </c>
      <c r="C202" s="120"/>
      <c r="D202" s="125"/>
      <c r="E202" s="125"/>
      <c r="F202" s="120"/>
      <c r="G202" s="120"/>
      <c r="I202" s="120"/>
      <c r="J202" s="120"/>
      <c r="K202" s="120"/>
      <c r="L202" s="120"/>
      <c r="N202" s="126">
        <f t="shared" si="12"/>
        <v>0</v>
      </c>
      <c r="O202" s="126">
        <f t="shared" si="13"/>
        <v>0</v>
      </c>
      <c r="P202" s="126">
        <f t="shared" si="14"/>
        <v>0</v>
      </c>
      <c r="V202" s="120"/>
      <c r="W202" s="120"/>
      <c r="AA202" s="120"/>
      <c r="AB202" s="120"/>
      <c r="AD202" s="132" t="str">
        <f t="shared" si="16"/>
        <v/>
      </c>
      <c r="AE202" s="120"/>
      <c r="AF202" s="128"/>
      <c r="AH202" s="132" t="str">
        <f t="shared" si="17"/>
        <v/>
      </c>
      <c r="AI202" s="120"/>
      <c r="AJ202" s="128"/>
      <c r="AK202" s="128"/>
      <c r="AL202" s="128"/>
      <c r="AM202" s="128"/>
      <c r="AN202" s="128"/>
      <c r="AO202" s="128"/>
      <c r="AP202" s="120"/>
      <c r="AT202" s="128"/>
      <c r="AU202" s="120"/>
    </row>
    <row r="203" spans="2:47" x14ac:dyDescent="0.25">
      <c r="B203" s="132" t="str">
        <f t="shared" si="15"/>
        <v/>
      </c>
      <c r="C203" s="120"/>
      <c r="D203" s="125"/>
      <c r="E203" s="125"/>
      <c r="F203" s="120"/>
      <c r="G203" s="120"/>
      <c r="I203" s="120"/>
      <c r="J203" s="120"/>
      <c r="K203" s="120"/>
      <c r="L203" s="120"/>
      <c r="N203" s="126">
        <f t="shared" si="12"/>
        <v>0</v>
      </c>
      <c r="O203" s="126">
        <f t="shared" si="13"/>
        <v>0</v>
      </c>
      <c r="P203" s="126">
        <f t="shared" si="14"/>
        <v>0</v>
      </c>
      <c r="V203" s="120"/>
      <c r="W203" s="120"/>
      <c r="AA203" s="120"/>
      <c r="AB203" s="120"/>
      <c r="AD203" s="132" t="str">
        <f t="shared" si="16"/>
        <v/>
      </c>
      <c r="AE203" s="120"/>
      <c r="AF203" s="128"/>
      <c r="AH203" s="132" t="str">
        <f t="shared" si="17"/>
        <v/>
      </c>
      <c r="AI203" s="120"/>
      <c r="AJ203" s="128"/>
      <c r="AK203" s="128"/>
      <c r="AL203" s="128"/>
      <c r="AM203" s="128"/>
      <c r="AN203" s="128"/>
      <c r="AO203" s="128"/>
      <c r="AP203" s="120"/>
      <c r="AT203" s="128"/>
      <c r="AU203" s="120"/>
    </row>
    <row r="204" spans="2:47" x14ac:dyDescent="0.25">
      <c r="B204" s="132" t="str">
        <f t="shared" si="15"/>
        <v/>
      </c>
      <c r="C204" s="120"/>
      <c r="D204" s="125"/>
      <c r="E204" s="125"/>
      <c r="F204" s="120"/>
      <c r="G204" s="120"/>
      <c r="I204" s="120"/>
      <c r="J204" s="120"/>
      <c r="K204" s="120"/>
      <c r="L204" s="120"/>
      <c r="N204" s="126">
        <f t="shared" ref="N204:N267" si="18">C204*E204</f>
        <v>0</v>
      </c>
      <c r="O204" s="126">
        <f t="shared" ref="O204:O267" si="19">MIN(N204,C204*ROUND($O$11,0))</f>
        <v>0</v>
      </c>
      <c r="P204" s="126">
        <f t="shared" ref="P204:P267" si="20">MIN(N204,C204*ROUND($P$11,0))</f>
        <v>0</v>
      </c>
      <c r="V204" s="120"/>
      <c r="W204" s="120"/>
      <c r="AA204" s="120"/>
      <c r="AB204" s="120"/>
      <c r="AD204" s="132" t="str">
        <f t="shared" si="16"/>
        <v/>
      </c>
      <c r="AE204" s="120"/>
      <c r="AF204" s="128"/>
      <c r="AH204" s="132" t="str">
        <f t="shared" si="17"/>
        <v/>
      </c>
      <c r="AI204" s="120"/>
      <c r="AJ204" s="128"/>
      <c r="AK204" s="128"/>
      <c r="AL204" s="128"/>
      <c r="AM204" s="128"/>
      <c r="AN204" s="128"/>
      <c r="AO204" s="128"/>
      <c r="AP204" s="120"/>
      <c r="AT204" s="128"/>
      <c r="AU204" s="120"/>
    </row>
    <row r="205" spans="2:47" x14ac:dyDescent="0.25">
      <c r="B205" s="132" t="str">
        <f t="shared" si="15"/>
        <v/>
      </c>
      <c r="C205" s="120"/>
      <c r="D205" s="125"/>
      <c r="E205" s="125"/>
      <c r="F205" s="120"/>
      <c r="G205" s="120"/>
      <c r="I205" s="120"/>
      <c r="J205" s="120"/>
      <c r="K205" s="120"/>
      <c r="L205" s="120"/>
      <c r="N205" s="126">
        <f t="shared" si="18"/>
        <v>0</v>
      </c>
      <c r="O205" s="126">
        <f t="shared" si="19"/>
        <v>0</v>
      </c>
      <c r="P205" s="126">
        <f t="shared" si="20"/>
        <v>0</v>
      </c>
      <c r="V205" s="120"/>
      <c r="W205" s="120"/>
      <c r="AA205" s="120"/>
      <c r="AB205" s="120"/>
      <c r="AD205" s="132" t="str">
        <f t="shared" si="16"/>
        <v/>
      </c>
      <c r="AE205" s="120"/>
      <c r="AF205" s="128"/>
      <c r="AH205" s="132" t="str">
        <f t="shared" si="17"/>
        <v/>
      </c>
      <c r="AI205" s="120"/>
      <c r="AJ205" s="128"/>
      <c r="AK205" s="128"/>
      <c r="AL205" s="128"/>
      <c r="AM205" s="128"/>
      <c r="AN205" s="128"/>
      <c r="AO205" s="128"/>
      <c r="AP205" s="120"/>
      <c r="AT205" s="128"/>
      <c r="AU205" s="120"/>
    </row>
    <row r="206" spans="2:47" x14ac:dyDescent="0.25">
      <c r="B206" s="132" t="str">
        <f t="shared" si="15"/>
        <v/>
      </c>
      <c r="C206" s="120"/>
      <c r="D206" s="125"/>
      <c r="E206" s="125"/>
      <c r="F206" s="120"/>
      <c r="G206" s="120"/>
      <c r="I206" s="120"/>
      <c r="J206" s="120"/>
      <c r="K206" s="120"/>
      <c r="L206" s="120"/>
      <c r="N206" s="126">
        <f t="shared" si="18"/>
        <v>0</v>
      </c>
      <c r="O206" s="126">
        <f t="shared" si="19"/>
        <v>0</v>
      </c>
      <c r="P206" s="126">
        <f t="shared" si="20"/>
        <v>0</v>
      </c>
      <c r="V206" s="120"/>
      <c r="W206" s="120"/>
      <c r="AA206" s="120"/>
      <c r="AB206" s="120"/>
      <c r="AD206" s="132" t="str">
        <f t="shared" si="16"/>
        <v/>
      </c>
      <c r="AE206" s="120"/>
      <c r="AF206" s="128"/>
      <c r="AH206" s="132" t="str">
        <f t="shared" si="17"/>
        <v/>
      </c>
      <c r="AI206" s="120"/>
      <c r="AJ206" s="128"/>
      <c r="AK206" s="128"/>
      <c r="AL206" s="128"/>
      <c r="AM206" s="128"/>
      <c r="AN206" s="128"/>
      <c r="AO206" s="128"/>
      <c r="AP206" s="120"/>
      <c r="AT206" s="128"/>
      <c r="AU206" s="120"/>
    </row>
    <row r="207" spans="2:47" x14ac:dyDescent="0.25">
      <c r="B207" s="132" t="str">
        <f t="shared" ref="B207:B270" si="21">IF(C207="","",B206+C207)</f>
        <v/>
      </c>
      <c r="C207" s="120"/>
      <c r="D207" s="125"/>
      <c r="E207" s="125"/>
      <c r="F207" s="120"/>
      <c r="G207" s="120"/>
      <c r="I207" s="120"/>
      <c r="J207" s="120"/>
      <c r="K207" s="120"/>
      <c r="L207" s="120"/>
      <c r="N207" s="126">
        <f t="shared" si="18"/>
        <v>0</v>
      </c>
      <c r="O207" s="126">
        <f t="shared" si="19"/>
        <v>0</v>
      </c>
      <c r="P207" s="126">
        <f t="shared" si="20"/>
        <v>0</v>
      </c>
      <c r="V207" s="120"/>
      <c r="W207" s="120"/>
      <c r="AA207" s="120"/>
      <c r="AB207" s="120"/>
      <c r="AD207" s="132" t="str">
        <f t="shared" si="16"/>
        <v/>
      </c>
      <c r="AE207" s="120"/>
      <c r="AF207" s="128"/>
      <c r="AH207" s="132" t="str">
        <f t="shared" si="17"/>
        <v/>
      </c>
      <c r="AI207" s="120"/>
      <c r="AJ207" s="128"/>
      <c r="AK207" s="128"/>
      <c r="AL207" s="128"/>
      <c r="AM207" s="128"/>
      <c r="AN207" s="128"/>
      <c r="AO207" s="128"/>
      <c r="AP207" s="120"/>
      <c r="AT207" s="128"/>
      <c r="AU207" s="120"/>
    </row>
    <row r="208" spans="2:47" x14ac:dyDescent="0.25">
      <c r="B208" s="132" t="str">
        <f t="shared" si="21"/>
        <v/>
      </c>
      <c r="C208" s="120"/>
      <c r="D208" s="125"/>
      <c r="E208" s="125"/>
      <c r="F208" s="120"/>
      <c r="G208" s="120"/>
      <c r="I208" s="120"/>
      <c r="J208" s="120"/>
      <c r="K208" s="120"/>
      <c r="L208" s="120"/>
      <c r="N208" s="126">
        <f t="shared" si="18"/>
        <v>0</v>
      </c>
      <c r="O208" s="126">
        <f t="shared" si="19"/>
        <v>0</v>
      </c>
      <c r="P208" s="126">
        <f t="shared" si="20"/>
        <v>0</v>
      </c>
      <c r="V208" s="120"/>
      <c r="W208" s="120"/>
      <c r="AA208" s="120"/>
      <c r="AB208" s="120"/>
      <c r="AD208" s="132" t="str">
        <f t="shared" si="16"/>
        <v/>
      </c>
      <c r="AE208" s="120"/>
      <c r="AF208" s="128"/>
      <c r="AH208" s="132" t="str">
        <f t="shared" si="17"/>
        <v/>
      </c>
      <c r="AI208" s="120"/>
      <c r="AJ208" s="128"/>
      <c r="AK208" s="128"/>
      <c r="AL208" s="128"/>
      <c r="AM208" s="128"/>
      <c r="AN208" s="128"/>
      <c r="AO208" s="128"/>
      <c r="AP208" s="120"/>
      <c r="AT208" s="128"/>
      <c r="AU208" s="120"/>
    </row>
    <row r="209" spans="2:47" x14ac:dyDescent="0.25">
      <c r="B209" s="132" t="str">
        <f t="shared" si="21"/>
        <v/>
      </c>
      <c r="C209" s="120"/>
      <c r="D209" s="125"/>
      <c r="E209" s="125"/>
      <c r="F209" s="120"/>
      <c r="G209" s="120"/>
      <c r="I209" s="120"/>
      <c r="J209" s="120"/>
      <c r="K209" s="120"/>
      <c r="L209" s="120"/>
      <c r="N209" s="126">
        <f t="shared" si="18"/>
        <v>0</v>
      </c>
      <c r="O209" s="126">
        <f t="shared" si="19"/>
        <v>0</v>
      </c>
      <c r="P209" s="126">
        <f t="shared" si="20"/>
        <v>0</v>
      </c>
      <c r="V209" s="120"/>
      <c r="W209" s="120"/>
      <c r="AA209" s="120"/>
      <c r="AB209" s="120"/>
      <c r="AD209" s="132" t="str">
        <f t="shared" ref="AD209:AD272" si="22">IF(AE209="","",AD208+AE209)</f>
        <v/>
      </c>
      <c r="AE209" s="120"/>
      <c r="AF209" s="128"/>
      <c r="AH209" s="132" t="str">
        <f t="shared" ref="AH209:AH272" si="23">IF(AI209="","",AH208+AI209)</f>
        <v/>
      </c>
      <c r="AI209" s="120"/>
      <c r="AJ209" s="128"/>
      <c r="AK209" s="128"/>
      <c r="AL209" s="128"/>
      <c r="AM209" s="128"/>
      <c r="AN209" s="128"/>
      <c r="AO209" s="128"/>
      <c r="AP209" s="120"/>
      <c r="AT209" s="128"/>
      <c r="AU209" s="120"/>
    </row>
    <row r="210" spans="2:47" x14ac:dyDescent="0.25">
      <c r="B210" s="132" t="str">
        <f t="shared" si="21"/>
        <v/>
      </c>
      <c r="C210" s="120"/>
      <c r="D210" s="125"/>
      <c r="E210" s="125"/>
      <c r="F210" s="120"/>
      <c r="G210" s="120"/>
      <c r="I210" s="120"/>
      <c r="J210" s="120"/>
      <c r="K210" s="120"/>
      <c r="L210" s="120"/>
      <c r="N210" s="126">
        <f t="shared" si="18"/>
        <v>0</v>
      </c>
      <c r="O210" s="126">
        <f t="shared" si="19"/>
        <v>0</v>
      </c>
      <c r="P210" s="126">
        <f t="shared" si="20"/>
        <v>0</v>
      </c>
      <c r="V210" s="120"/>
      <c r="W210" s="120"/>
      <c r="AA210" s="120"/>
      <c r="AB210" s="120"/>
      <c r="AD210" s="132" t="str">
        <f t="shared" si="22"/>
        <v/>
      </c>
      <c r="AE210" s="120"/>
      <c r="AF210" s="128"/>
      <c r="AH210" s="132" t="str">
        <f t="shared" si="23"/>
        <v/>
      </c>
      <c r="AI210" s="120"/>
      <c r="AJ210" s="128"/>
      <c r="AK210" s="128"/>
      <c r="AL210" s="128"/>
      <c r="AM210" s="128"/>
      <c r="AN210" s="128"/>
      <c r="AO210" s="128"/>
      <c r="AP210" s="120"/>
      <c r="AT210" s="128"/>
      <c r="AU210" s="120"/>
    </row>
    <row r="211" spans="2:47" x14ac:dyDescent="0.25">
      <c r="B211" s="132" t="str">
        <f t="shared" si="21"/>
        <v/>
      </c>
      <c r="C211" s="120"/>
      <c r="D211" s="125"/>
      <c r="E211" s="125"/>
      <c r="F211" s="120"/>
      <c r="G211" s="120"/>
      <c r="I211" s="120"/>
      <c r="J211" s="120"/>
      <c r="K211" s="120"/>
      <c r="L211" s="120"/>
      <c r="N211" s="126">
        <f t="shared" si="18"/>
        <v>0</v>
      </c>
      <c r="O211" s="126">
        <f t="shared" si="19"/>
        <v>0</v>
      </c>
      <c r="P211" s="126">
        <f t="shared" si="20"/>
        <v>0</v>
      </c>
      <c r="V211" s="120"/>
      <c r="W211" s="120"/>
      <c r="AA211" s="120"/>
      <c r="AB211" s="120"/>
      <c r="AD211" s="132" t="str">
        <f t="shared" si="22"/>
        <v/>
      </c>
      <c r="AE211" s="120"/>
      <c r="AF211" s="128"/>
      <c r="AH211" s="132" t="str">
        <f t="shared" si="23"/>
        <v/>
      </c>
      <c r="AI211" s="120"/>
      <c r="AJ211" s="128"/>
      <c r="AK211" s="128"/>
      <c r="AL211" s="128"/>
      <c r="AM211" s="128"/>
      <c r="AN211" s="128"/>
      <c r="AO211" s="128"/>
      <c r="AP211" s="120"/>
      <c r="AT211" s="128"/>
      <c r="AU211" s="120"/>
    </row>
    <row r="212" spans="2:47" x14ac:dyDescent="0.25">
      <c r="B212" s="132" t="str">
        <f t="shared" si="21"/>
        <v/>
      </c>
      <c r="C212" s="120"/>
      <c r="D212" s="125"/>
      <c r="E212" s="125"/>
      <c r="F212" s="120"/>
      <c r="G212" s="120"/>
      <c r="I212" s="120"/>
      <c r="J212" s="120"/>
      <c r="K212" s="120"/>
      <c r="L212" s="120"/>
      <c r="N212" s="126">
        <f t="shared" si="18"/>
        <v>0</v>
      </c>
      <c r="O212" s="126">
        <f t="shared" si="19"/>
        <v>0</v>
      </c>
      <c r="P212" s="126">
        <f t="shared" si="20"/>
        <v>0</v>
      </c>
      <c r="V212" s="120"/>
      <c r="W212" s="120"/>
      <c r="AA212" s="120"/>
      <c r="AB212" s="120"/>
      <c r="AD212" s="132" t="str">
        <f t="shared" si="22"/>
        <v/>
      </c>
      <c r="AE212" s="120"/>
      <c r="AF212" s="128"/>
      <c r="AH212" s="132" t="str">
        <f t="shared" si="23"/>
        <v/>
      </c>
      <c r="AI212" s="120"/>
      <c r="AJ212" s="128"/>
      <c r="AK212" s="128"/>
      <c r="AL212" s="128"/>
      <c r="AM212" s="128"/>
      <c r="AN212" s="128"/>
      <c r="AO212" s="128"/>
      <c r="AP212" s="120"/>
      <c r="AT212" s="128"/>
      <c r="AU212" s="120"/>
    </row>
    <row r="213" spans="2:47" x14ac:dyDescent="0.25">
      <c r="B213" s="132" t="str">
        <f t="shared" si="21"/>
        <v/>
      </c>
      <c r="C213" s="120"/>
      <c r="D213" s="125"/>
      <c r="E213" s="125"/>
      <c r="F213" s="120"/>
      <c r="G213" s="120"/>
      <c r="I213" s="120"/>
      <c r="J213" s="120"/>
      <c r="K213" s="120"/>
      <c r="L213" s="120"/>
      <c r="N213" s="126">
        <f t="shared" si="18"/>
        <v>0</v>
      </c>
      <c r="O213" s="126">
        <f t="shared" si="19"/>
        <v>0</v>
      </c>
      <c r="P213" s="126">
        <f t="shared" si="20"/>
        <v>0</v>
      </c>
      <c r="V213" s="120"/>
      <c r="W213" s="120"/>
      <c r="AA213" s="120"/>
      <c r="AB213" s="120"/>
      <c r="AD213" s="132" t="str">
        <f t="shared" si="22"/>
        <v/>
      </c>
      <c r="AE213" s="120"/>
      <c r="AF213" s="128"/>
      <c r="AH213" s="132" t="str">
        <f t="shared" si="23"/>
        <v/>
      </c>
      <c r="AI213" s="120"/>
      <c r="AJ213" s="128"/>
      <c r="AK213" s="128"/>
      <c r="AL213" s="128"/>
      <c r="AM213" s="128"/>
      <c r="AN213" s="128"/>
      <c r="AO213" s="128"/>
      <c r="AP213" s="120"/>
      <c r="AT213" s="128"/>
      <c r="AU213" s="120"/>
    </row>
    <row r="214" spans="2:47" x14ac:dyDescent="0.25">
      <c r="B214" s="132" t="str">
        <f t="shared" si="21"/>
        <v/>
      </c>
      <c r="C214" s="120"/>
      <c r="D214" s="125"/>
      <c r="E214" s="125"/>
      <c r="F214" s="120"/>
      <c r="G214" s="120"/>
      <c r="I214" s="120"/>
      <c r="J214" s="120"/>
      <c r="K214" s="120"/>
      <c r="L214" s="120"/>
      <c r="N214" s="126">
        <f t="shared" si="18"/>
        <v>0</v>
      </c>
      <c r="O214" s="126">
        <f t="shared" si="19"/>
        <v>0</v>
      </c>
      <c r="P214" s="126">
        <f t="shared" si="20"/>
        <v>0</v>
      </c>
      <c r="V214" s="120"/>
      <c r="W214" s="120"/>
      <c r="AA214" s="120"/>
      <c r="AB214" s="120"/>
      <c r="AD214" s="132" t="str">
        <f t="shared" si="22"/>
        <v/>
      </c>
      <c r="AE214" s="120"/>
      <c r="AF214" s="128"/>
      <c r="AH214" s="132" t="str">
        <f t="shared" si="23"/>
        <v/>
      </c>
      <c r="AI214" s="120"/>
      <c r="AJ214" s="128"/>
      <c r="AK214" s="128"/>
      <c r="AL214" s="128"/>
      <c r="AM214" s="128"/>
      <c r="AN214" s="128"/>
      <c r="AO214" s="128"/>
      <c r="AP214" s="120"/>
      <c r="AT214" s="128"/>
      <c r="AU214" s="120"/>
    </row>
    <row r="215" spans="2:47" x14ac:dyDescent="0.25">
      <c r="B215" s="132" t="str">
        <f t="shared" si="21"/>
        <v/>
      </c>
      <c r="C215" s="120"/>
      <c r="D215" s="125"/>
      <c r="E215" s="125"/>
      <c r="F215" s="120"/>
      <c r="G215" s="120"/>
      <c r="I215" s="120"/>
      <c r="J215" s="120"/>
      <c r="K215" s="120"/>
      <c r="L215" s="120"/>
      <c r="N215" s="126">
        <f t="shared" si="18"/>
        <v>0</v>
      </c>
      <c r="O215" s="126">
        <f t="shared" si="19"/>
        <v>0</v>
      </c>
      <c r="P215" s="126">
        <f t="shared" si="20"/>
        <v>0</v>
      </c>
      <c r="V215" s="120"/>
      <c r="W215" s="120"/>
      <c r="AA215" s="120"/>
      <c r="AB215" s="120"/>
      <c r="AD215" s="132" t="str">
        <f t="shared" si="22"/>
        <v/>
      </c>
      <c r="AE215" s="120"/>
      <c r="AF215" s="128"/>
      <c r="AH215" s="132" t="str">
        <f t="shared" si="23"/>
        <v/>
      </c>
      <c r="AI215" s="120"/>
      <c r="AJ215" s="128"/>
      <c r="AK215" s="128"/>
      <c r="AL215" s="128"/>
      <c r="AM215" s="128"/>
      <c r="AN215" s="128"/>
      <c r="AO215" s="128"/>
      <c r="AP215" s="120"/>
      <c r="AT215" s="128"/>
      <c r="AU215" s="120"/>
    </row>
    <row r="216" spans="2:47" x14ac:dyDescent="0.25">
      <c r="B216" s="132" t="str">
        <f t="shared" si="21"/>
        <v/>
      </c>
      <c r="C216" s="120"/>
      <c r="D216" s="125"/>
      <c r="E216" s="125"/>
      <c r="F216" s="120"/>
      <c r="G216" s="120"/>
      <c r="I216" s="120"/>
      <c r="J216" s="120"/>
      <c r="K216" s="120"/>
      <c r="L216" s="120"/>
      <c r="N216" s="126">
        <f t="shared" si="18"/>
        <v>0</v>
      </c>
      <c r="O216" s="126">
        <f t="shared" si="19"/>
        <v>0</v>
      </c>
      <c r="P216" s="126">
        <f t="shared" si="20"/>
        <v>0</v>
      </c>
      <c r="V216" s="120"/>
      <c r="W216" s="120"/>
      <c r="AA216" s="120"/>
      <c r="AB216" s="120"/>
      <c r="AD216" s="132" t="str">
        <f t="shared" si="22"/>
        <v/>
      </c>
      <c r="AE216" s="120"/>
      <c r="AF216" s="128"/>
      <c r="AH216" s="132" t="str">
        <f t="shared" si="23"/>
        <v/>
      </c>
      <c r="AI216" s="120"/>
      <c r="AJ216" s="128"/>
      <c r="AK216" s="128"/>
      <c r="AL216" s="128"/>
      <c r="AM216" s="128"/>
      <c r="AN216" s="128"/>
      <c r="AO216" s="128"/>
      <c r="AP216" s="120"/>
      <c r="AT216" s="128"/>
      <c r="AU216" s="120"/>
    </row>
    <row r="217" spans="2:47" x14ac:dyDescent="0.25">
      <c r="B217" s="132" t="str">
        <f t="shared" si="21"/>
        <v/>
      </c>
      <c r="C217" s="120"/>
      <c r="D217" s="125"/>
      <c r="E217" s="125"/>
      <c r="F217" s="120"/>
      <c r="G217" s="120"/>
      <c r="I217" s="120"/>
      <c r="J217" s="120"/>
      <c r="K217" s="120"/>
      <c r="L217" s="120"/>
      <c r="N217" s="126">
        <f t="shared" si="18"/>
        <v>0</v>
      </c>
      <c r="O217" s="126">
        <f t="shared" si="19"/>
        <v>0</v>
      </c>
      <c r="P217" s="126">
        <f t="shared" si="20"/>
        <v>0</v>
      </c>
      <c r="V217" s="120"/>
      <c r="W217" s="120"/>
      <c r="AA217" s="120"/>
      <c r="AB217" s="120"/>
      <c r="AD217" s="132" t="str">
        <f t="shared" si="22"/>
        <v/>
      </c>
      <c r="AE217" s="120"/>
      <c r="AF217" s="128"/>
      <c r="AH217" s="132" t="str">
        <f t="shared" si="23"/>
        <v/>
      </c>
      <c r="AI217" s="120"/>
      <c r="AJ217" s="128"/>
      <c r="AK217" s="128"/>
      <c r="AL217" s="128"/>
      <c r="AM217" s="128"/>
      <c r="AN217" s="128"/>
      <c r="AO217" s="128"/>
      <c r="AP217" s="120"/>
      <c r="AT217" s="128"/>
      <c r="AU217" s="120"/>
    </row>
    <row r="218" spans="2:47" x14ac:dyDescent="0.25">
      <c r="B218" s="132" t="str">
        <f t="shared" si="21"/>
        <v/>
      </c>
      <c r="C218" s="120"/>
      <c r="D218" s="125"/>
      <c r="E218" s="125"/>
      <c r="F218" s="120"/>
      <c r="G218" s="120"/>
      <c r="I218" s="120"/>
      <c r="J218" s="120"/>
      <c r="K218" s="120"/>
      <c r="L218" s="120"/>
      <c r="N218" s="126">
        <f t="shared" si="18"/>
        <v>0</v>
      </c>
      <c r="O218" s="126">
        <f t="shared" si="19"/>
        <v>0</v>
      </c>
      <c r="P218" s="126">
        <f t="shared" si="20"/>
        <v>0</v>
      </c>
      <c r="V218" s="120"/>
      <c r="W218" s="120"/>
      <c r="AA218" s="120"/>
      <c r="AB218" s="120"/>
      <c r="AD218" s="132" t="str">
        <f t="shared" si="22"/>
        <v/>
      </c>
      <c r="AE218" s="120"/>
      <c r="AF218" s="128"/>
      <c r="AH218" s="132" t="str">
        <f t="shared" si="23"/>
        <v/>
      </c>
      <c r="AI218" s="120"/>
      <c r="AJ218" s="128"/>
      <c r="AK218" s="128"/>
      <c r="AL218" s="128"/>
      <c r="AM218" s="128"/>
      <c r="AN218" s="128"/>
      <c r="AO218" s="128"/>
      <c r="AP218" s="120"/>
      <c r="AT218" s="128"/>
      <c r="AU218" s="120"/>
    </row>
    <row r="219" spans="2:47" x14ac:dyDescent="0.25">
      <c r="B219" s="132" t="str">
        <f t="shared" si="21"/>
        <v/>
      </c>
      <c r="C219" s="120"/>
      <c r="D219" s="125"/>
      <c r="E219" s="125"/>
      <c r="F219" s="120"/>
      <c r="G219" s="120"/>
      <c r="I219" s="120"/>
      <c r="J219" s="120"/>
      <c r="K219" s="120"/>
      <c r="L219" s="120"/>
      <c r="N219" s="126">
        <f t="shared" si="18"/>
        <v>0</v>
      </c>
      <c r="O219" s="126">
        <f t="shared" si="19"/>
        <v>0</v>
      </c>
      <c r="P219" s="126">
        <f t="shared" si="20"/>
        <v>0</v>
      </c>
      <c r="V219" s="120"/>
      <c r="W219" s="120"/>
      <c r="AA219" s="120"/>
      <c r="AB219" s="120"/>
      <c r="AD219" s="132" t="str">
        <f t="shared" si="22"/>
        <v/>
      </c>
      <c r="AE219" s="120"/>
      <c r="AF219" s="128"/>
      <c r="AH219" s="132" t="str">
        <f t="shared" si="23"/>
        <v/>
      </c>
      <c r="AI219" s="120"/>
      <c r="AJ219" s="128"/>
      <c r="AK219" s="128"/>
      <c r="AL219" s="128"/>
      <c r="AM219" s="128"/>
      <c r="AN219" s="128"/>
      <c r="AO219" s="128"/>
      <c r="AP219" s="120"/>
      <c r="AT219" s="128"/>
      <c r="AU219" s="120"/>
    </row>
    <row r="220" spans="2:47" x14ac:dyDescent="0.25">
      <c r="B220" s="132" t="str">
        <f t="shared" si="21"/>
        <v/>
      </c>
      <c r="C220" s="120"/>
      <c r="D220" s="125"/>
      <c r="E220" s="125"/>
      <c r="F220" s="120"/>
      <c r="G220" s="120"/>
      <c r="I220" s="120"/>
      <c r="J220" s="120"/>
      <c r="K220" s="120"/>
      <c r="L220" s="120"/>
      <c r="N220" s="126">
        <f t="shared" si="18"/>
        <v>0</v>
      </c>
      <c r="O220" s="126">
        <f t="shared" si="19"/>
        <v>0</v>
      </c>
      <c r="P220" s="126">
        <f t="shared" si="20"/>
        <v>0</v>
      </c>
      <c r="V220" s="120"/>
      <c r="W220" s="120"/>
      <c r="AA220" s="120"/>
      <c r="AB220" s="120"/>
      <c r="AD220" s="132" t="str">
        <f t="shared" si="22"/>
        <v/>
      </c>
      <c r="AE220" s="120"/>
      <c r="AF220" s="128"/>
      <c r="AH220" s="132" t="str">
        <f t="shared" si="23"/>
        <v/>
      </c>
      <c r="AI220" s="120"/>
      <c r="AJ220" s="128"/>
      <c r="AK220" s="128"/>
      <c r="AL220" s="128"/>
      <c r="AM220" s="128"/>
      <c r="AN220" s="128"/>
      <c r="AO220" s="128"/>
      <c r="AP220" s="120"/>
      <c r="AT220" s="128"/>
      <c r="AU220" s="120"/>
    </row>
    <row r="221" spans="2:47" x14ac:dyDescent="0.25">
      <c r="B221" s="132" t="str">
        <f t="shared" si="21"/>
        <v/>
      </c>
      <c r="C221" s="120"/>
      <c r="D221" s="125"/>
      <c r="E221" s="125"/>
      <c r="F221" s="120"/>
      <c r="G221" s="120"/>
      <c r="I221" s="120"/>
      <c r="J221" s="120"/>
      <c r="K221" s="120"/>
      <c r="L221" s="120"/>
      <c r="N221" s="126">
        <f t="shared" si="18"/>
        <v>0</v>
      </c>
      <c r="O221" s="126">
        <f t="shared" si="19"/>
        <v>0</v>
      </c>
      <c r="P221" s="126">
        <f t="shared" si="20"/>
        <v>0</v>
      </c>
      <c r="V221" s="120"/>
      <c r="W221" s="120"/>
      <c r="AA221" s="120"/>
      <c r="AB221" s="120"/>
      <c r="AD221" s="132" t="str">
        <f t="shared" si="22"/>
        <v/>
      </c>
      <c r="AE221" s="120"/>
      <c r="AF221" s="128"/>
      <c r="AH221" s="132" t="str">
        <f t="shared" si="23"/>
        <v/>
      </c>
      <c r="AI221" s="120"/>
      <c r="AJ221" s="128"/>
      <c r="AK221" s="128"/>
      <c r="AL221" s="128"/>
      <c r="AM221" s="128"/>
      <c r="AN221" s="128"/>
      <c r="AO221" s="128"/>
      <c r="AP221" s="120"/>
      <c r="AT221" s="128"/>
      <c r="AU221" s="120"/>
    </row>
    <row r="222" spans="2:47" x14ac:dyDescent="0.25">
      <c r="B222" s="132" t="str">
        <f t="shared" si="21"/>
        <v/>
      </c>
      <c r="C222" s="120"/>
      <c r="D222" s="125"/>
      <c r="E222" s="125"/>
      <c r="F222" s="120"/>
      <c r="G222" s="120"/>
      <c r="I222" s="120"/>
      <c r="J222" s="120"/>
      <c r="K222" s="120"/>
      <c r="L222" s="120"/>
      <c r="N222" s="126">
        <f t="shared" si="18"/>
        <v>0</v>
      </c>
      <c r="O222" s="126">
        <f t="shared" si="19"/>
        <v>0</v>
      </c>
      <c r="P222" s="126">
        <f t="shared" si="20"/>
        <v>0</v>
      </c>
      <c r="V222" s="120"/>
      <c r="W222" s="120"/>
      <c r="AA222" s="120"/>
      <c r="AB222" s="120"/>
      <c r="AD222" s="132" t="str">
        <f t="shared" si="22"/>
        <v/>
      </c>
      <c r="AE222" s="120"/>
      <c r="AF222" s="128"/>
      <c r="AH222" s="132" t="str">
        <f t="shared" si="23"/>
        <v/>
      </c>
      <c r="AI222" s="120"/>
      <c r="AJ222" s="128"/>
      <c r="AK222" s="128"/>
      <c r="AL222" s="128"/>
      <c r="AM222" s="128"/>
      <c r="AN222" s="128"/>
      <c r="AO222" s="128"/>
      <c r="AP222" s="120"/>
      <c r="AT222" s="128"/>
      <c r="AU222" s="120"/>
    </row>
    <row r="223" spans="2:47" x14ac:dyDescent="0.25">
      <c r="B223" s="132" t="str">
        <f t="shared" si="21"/>
        <v/>
      </c>
      <c r="C223" s="120"/>
      <c r="D223" s="125"/>
      <c r="E223" s="125"/>
      <c r="F223" s="120"/>
      <c r="G223" s="120"/>
      <c r="I223" s="120"/>
      <c r="J223" s="120"/>
      <c r="K223" s="120"/>
      <c r="L223" s="120"/>
      <c r="N223" s="126">
        <f t="shared" si="18"/>
        <v>0</v>
      </c>
      <c r="O223" s="126">
        <f t="shared" si="19"/>
        <v>0</v>
      </c>
      <c r="P223" s="126">
        <f t="shared" si="20"/>
        <v>0</v>
      </c>
      <c r="V223" s="120"/>
      <c r="W223" s="120"/>
      <c r="AA223" s="120"/>
      <c r="AB223" s="120"/>
      <c r="AD223" s="132" t="str">
        <f t="shared" si="22"/>
        <v/>
      </c>
      <c r="AE223" s="120"/>
      <c r="AF223" s="128"/>
      <c r="AH223" s="132" t="str">
        <f t="shared" si="23"/>
        <v/>
      </c>
      <c r="AI223" s="120"/>
      <c r="AJ223" s="128"/>
      <c r="AK223" s="128"/>
      <c r="AL223" s="128"/>
      <c r="AM223" s="128"/>
      <c r="AN223" s="128"/>
      <c r="AO223" s="128"/>
      <c r="AP223" s="120"/>
      <c r="AT223" s="128"/>
      <c r="AU223" s="120"/>
    </row>
    <row r="224" spans="2:47" x14ac:dyDescent="0.25">
      <c r="B224" s="132" t="str">
        <f t="shared" si="21"/>
        <v/>
      </c>
      <c r="C224" s="120"/>
      <c r="D224" s="125"/>
      <c r="E224" s="125"/>
      <c r="F224" s="120"/>
      <c r="G224" s="120"/>
      <c r="I224" s="120"/>
      <c r="J224" s="120"/>
      <c r="K224" s="120"/>
      <c r="L224" s="120"/>
      <c r="N224" s="126">
        <f t="shared" si="18"/>
        <v>0</v>
      </c>
      <c r="O224" s="126">
        <f t="shared" si="19"/>
        <v>0</v>
      </c>
      <c r="P224" s="126">
        <f t="shared" si="20"/>
        <v>0</v>
      </c>
      <c r="V224" s="120"/>
      <c r="W224" s="120"/>
      <c r="AA224" s="120"/>
      <c r="AB224" s="120"/>
      <c r="AD224" s="132" t="str">
        <f t="shared" si="22"/>
        <v/>
      </c>
      <c r="AE224" s="120"/>
      <c r="AF224" s="128"/>
      <c r="AH224" s="132" t="str">
        <f t="shared" si="23"/>
        <v/>
      </c>
      <c r="AI224" s="120"/>
      <c r="AJ224" s="128"/>
      <c r="AK224" s="128"/>
      <c r="AL224" s="128"/>
      <c r="AM224" s="128"/>
      <c r="AN224" s="128"/>
      <c r="AO224" s="128"/>
      <c r="AP224" s="120"/>
      <c r="AT224" s="128"/>
      <c r="AU224" s="120"/>
    </row>
    <row r="225" spans="2:47" x14ac:dyDescent="0.25">
      <c r="B225" s="132" t="str">
        <f t="shared" si="21"/>
        <v/>
      </c>
      <c r="C225" s="120"/>
      <c r="D225" s="125"/>
      <c r="E225" s="125"/>
      <c r="F225" s="120"/>
      <c r="G225" s="120"/>
      <c r="I225" s="120"/>
      <c r="J225" s="120"/>
      <c r="K225" s="120"/>
      <c r="L225" s="120"/>
      <c r="N225" s="126">
        <f t="shared" si="18"/>
        <v>0</v>
      </c>
      <c r="O225" s="126">
        <f t="shared" si="19"/>
        <v>0</v>
      </c>
      <c r="P225" s="126">
        <f t="shared" si="20"/>
        <v>0</v>
      </c>
      <c r="V225" s="120"/>
      <c r="W225" s="120"/>
      <c r="AA225" s="120"/>
      <c r="AB225" s="120"/>
      <c r="AD225" s="132" t="str">
        <f t="shared" si="22"/>
        <v/>
      </c>
      <c r="AE225" s="120"/>
      <c r="AF225" s="128"/>
      <c r="AH225" s="132" t="str">
        <f t="shared" si="23"/>
        <v/>
      </c>
      <c r="AI225" s="120"/>
      <c r="AJ225" s="128"/>
      <c r="AK225" s="128"/>
      <c r="AL225" s="128"/>
      <c r="AM225" s="128"/>
      <c r="AN225" s="128"/>
      <c r="AO225" s="128"/>
      <c r="AP225" s="120"/>
      <c r="AT225" s="128"/>
      <c r="AU225" s="120"/>
    </row>
    <row r="226" spans="2:47" x14ac:dyDescent="0.25">
      <c r="B226" s="132" t="str">
        <f t="shared" si="21"/>
        <v/>
      </c>
      <c r="C226" s="120"/>
      <c r="D226" s="125"/>
      <c r="E226" s="125"/>
      <c r="F226" s="120"/>
      <c r="G226" s="120"/>
      <c r="I226" s="120"/>
      <c r="J226" s="120"/>
      <c r="K226" s="120"/>
      <c r="L226" s="120"/>
      <c r="N226" s="126">
        <f t="shared" si="18"/>
        <v>0</v>
      </c>
      <c r="O226" s="126">
        <f t="shared" si="19"/>
        <v>0</v>
      </c>
      <c r="P226" s="126">
        <f t="shared" si="20"/>
        <v>0</v>
      </c>
      <c r="V226" s="120"/>
      <c r="W226" s="120"/>
      <c r="AA226" s="120"/>
      <c r="AB226" s="120"/>
      <c r="AD226" s="132" t="str">
        <f t="shared" si="22"/>
        <v/>
      </c>
      <c r="AE226" s="120"/>
      <c r="AF226" s="128"/>
      <c r="AH226" s="132" t="str">
        <f t="shared" si="23"/>
        <v/>
      </c>
      <c r="AI226" s="120"/>
      <c r="AJ226" s="128"/>
      <c r="AK226" s="128"/>
      <c r="AL226" s="128"/>
      <c r="AM226" s="128"/>
      <c r="AN226" s="128"/>
      <c r="AO226" s="128"/>
      <c r="AP226" s="120"/>
      <c r="AT226" s="128"/>
      <c r="AU226" s="120"/>
    </row>
    <row r="227" spans="2:47" x14ac:dyDescent="0.25">
      <c r="B227" s="132" t="str">
        <f t="shared" si="21"/>
        <v/>
      </c>
      <c r="C227" s="120"/>
      <c r="D227" s="125"/>
      <c r="E227" s="125"/>
      <c r="F227" s="120"/>
      <c r="G227" s="120"/>
      <c r="I227" s="120"/>
      <c r="J227" s="120"/>
      <c r="K227" s="120"/>
      <c r="L227" s="120"/>
      <c r="N227" s="126">
        <f t="shared" si="18"/>
        <v>0</v>
      </c>
      <c r="O227" s="126">
        <f t="shared" si="19"/>
        <v>0</v>
      </c>
      <c r="P227" s="126">
        <f t="shared" si="20"/>
        <v>0</v>
      </c>
      <c r="V227" s="120"/>
      <c r="W227" s="120"/>
      <c r="AA227" s="120"/>
      <c r="AB227" s="120"/>
      <c r="AD227" s="132" t="str">
        <f t="shared" si="22"/>
        <v/>
      </c>
      <c r="AE227" s="120"/>
      <c r="AF227" s="128"/>
      <c r="AH227" s="132" t="str">
        <f t="shared" si="23"/>
        <v/>
      </c>
      <c r="AI227" s="120"/>
      <c r="AJ227" s="128"/>
      <c r="AK227" s="128"/>
      <c r="AL227" s="128"/>
      <c r="AM227" s="128"/>
      <c r="AN227" s="128"/>
      <c r="AO227" s="128"/>
      <c r="AP227" s="120"/>
      <c r="AT227" s="128"/>
      <c r="AU227" s="120"/>
    </row>
    <row r="228" spans="2:47" x14ac:dyDescent="0.25">
      <c r="B228" s="132" t="str">
        <f t="shared" si="21"/>
        <v/>
      </c>
      <c r="C228" s="120"/>
      <c r="D228" s="125"/>
      <c r="E228" s="125"/>
      <c r="F228" s="120"/>
      <c r="G228" s="120"/>
      <c r="I228" s="120"/>
      <c r="J228" s="120"/>
      <c r="K228" s="120"/>
      <c r="L228" s="120"/>
      <c r="N228" s="126">
        <f t="shared" si="18"/>
        <v>0</v>
      </c>
      <c r="O228" s="126">
        <f t="shared" si="19"/>
        <v>0</v>
      </c>
      <c r="P228" s="126">
        <f t="shared" si="20"/>
        <v>0</v>
      </c>
      <c r="V228" s="120"/>
      <c r="W228" s="120"/>
      <c r="AA228" s="120"/>
      <c r="AB228" s="120"/>
      <c r="AD228" s="132" t="str">
        <f t="shared" si="22"/>
        <v/>
      </c>
      <c r="AE228" s="120"/>
      <c r="AF228" s="128"/>
      <c r="AH228" s="132" t="str">
        <f t="shared" si="23"/>
        <v/>
      </c>
      <c r="AI228" s="120"/>
      <c r="AJ228" s="128"/>
      <c r="AK228" s="128"/>
      <c r="AL228" s="128"/>
      <c r="AM228" s="128"/>
      <c r="AN228" s="128"/>
      <c r="AO228" s="128"/>
      <c r="AP228" s="120"/>
      <c r="AT228" s="128"/>
      <c r="AU228" s="120"/>
    </row>
    <row r="229" spans="2:47" x14ac:dyDescent="0.25">
      <c r="B229" s="132" t="str">
        <f t="shared" si="21"/>
        <v/>
      </c>
      <c r="C229" s="120"/>
      <c r="D229" s="125"/>
      <c r="E229" s="125"/>
      <c r="F229" s="120"/>
      <c r="G229" s="120"/>
      <c r="I229" s="120"/>
      <c r="J229" s="120"/>
      <c r="K229" s="120"/>
      <c r="L229" s="120"/>
      <c r="N229" s="126">
        <f t="shared" si="18"/>
        <v>0</v>
      </c>
      <c r="O229" s="126">
        <f t="shared" si="19"/>
        <v>0</v>
      </c>
      <c r="P229" s="126">
        <f t="shared" si="20"/>
        <v>0</v>
      </c>
      <c r="V229" s="120"/>
      <c r="W229" s="120"/>
      <c r="AA229" s="120"/>
      <c r="AB229" s="120"/>
      <c r="AD229" s="132" t="str">
        <f t="shared" si="22"/>
        <v/>
      </c>
      <c r="AE229" s="120"/>
      <c r="AF229" s="128"/>
      <c r="AH229" s="132" t="str">
        <f t="shared" si="23"/>
        <v/>
      </c>
      <c r="AI229" s="120"/>
      <c r="AJ229" s="128"/>
      <c r="AK229" s="128"/>
      <c r="AL229" s="128"/>
      <c r="AM229" s="128"/>
      <c r="AN229" s="128"/>
      <c r="AO229" s="128"/>
      <c r="AP229" s="120"/>
      <c r="AT229" s="128"/>
      <c r="AU229" s="120"/>
    </row>
    <row r="230" spans="2:47" x14ac:dyDescent="0.25">
      <c r="B230" s="132" t="str">
        <f t="shared" si="21"/>
        <v/>
      </c>
      <c r="C230" s="120"/>
      <c r="D230" s="125"/>
      <c r="E230" s="125"/>
      <c r="F230" s="120"/>
      <c r="G230" s="120"/>
      <c r="I230" s="120"/>
      <c r="J230" s="120"/>
      <c r="K230" s="120"/>
      <c r="L230" s="120"/>
      <c r="N230" s="126">
        <f t="shared" si="18"/>
        <v>0</v>
      </c>
      <c r="O230" s="126">
        <f t="shared" si="19"/>
        <v>0</v>
      </c>
      <c r="P230" s="126">
        <f t="shared" si="20"/>
        <v>0</v>
      </c>
      <c r="V230" s="120"/>
      <c r="W230" s="120"/>
      <c r="AA230" s="120"/>
      <c r="AB230" s="120"/>
      <c r="AD230" s="132" t="str">
        <f t="shared" si="22"/>
        <v/>
      </c>
      <c r="AE230" s="120"/>
      <c r="AF230" s="128"/>
      <c r="AH230" s="132" t="str">
        <f t="shared" si="23"/>
        <v/>
      </c>
      <c r="AI230" s="120"/>
      <c r="AJ230" s="128"/>
      <c r="AK230" s="128"/>
      <c r="AL230" s="128"/>
      <c r="AM230" s="128"/>
      <c r="AN230" s="128"/>
      <c r="AO230" s="128"/>
      <c r="AP230" s="120"/>
      <c r="AT230" s="128"/>
      <c r="AU230" s="120"/>
    </row>
    <row r="231" spans="2:47" x14ac:dyDescent="0.25">
      <c r="B231" s="132" t="str">
        <f t="shared" si="21"/>
        <v/>
      </c>
      <c r="C231" s="120"/>
      <c r="D231" s="125"/>
      <c r="E231" s="125"/>
      <c r="F231" s="120"/>
      <c r="G231" s="120"/>
      <c r="I231" s="120"/>
      <c r="J231" s="120"/>
      <c r="K231" s="120"/>
      <c r="L231" s="120"/>
      <c r="N231" s="126">
        <f t="shared" si="18"/>
        <v>0</v>
      </c>
      <c r="O231" s="126">
        <f t="shared" si="19"/>
        <v>0</v>
      </c>
      <c r="P231" s="126">
        <f t="shared" si="20"/>
        <v>0</v>
      </c>
      <c r="V231" s="120"/>
      <c r="W231" s="120"/>
      <c r="AA231" s="120"/>
      <c r="AB231" s="120"/>
      <c r="AD231" s="132" t="str">
        <f t="shared" si="22"/>
        <v/>
      </c>
      <c r="AE231" s="120"/>
      <c r="AF231" s="128"/>
      <c r="AH231" s="132" t="str">
        <f t="shared" si="23"/>
        <v/>
      </c>
      <c r="AI231" s="120"/>
      <c r="AJ231" s="128"/>
      <c r="AK231" s="128"/>
      <c r="AL231" s="128"/>
      <c r="AM231" s="128"/>
      <c r="AN231" s="128"/>
      <c r="AO231" s="128"/>
      <c r="AP231" s="120"/>
      <c r="AT231" s="128"/>
      <c r="AU231" s="120"/>
    </row>
    <row r="232" spans="2:47" x14ac:dyDescent="0.25">
      <c r="B232" s="132" t="str">
        <f t="shared" si="21"/>
        <v/>
      </c>
      <c r="C232" s="120"/>
      <c r="D232" s="125"/>
      <c r="E232" s="125"/>
      <c r="F232" s="120"/>
      <c r="G232" s="120"/>
      <c r="I232" s="120"/>
      <c r="J232" s="120"/>
      <c r="K232" s="120"/>
      <c r="L232" s="120"/>
      <c r="N232" s="126">
        <f t="shared" si="18"/>
        <v>0</v>
      </c>
      <c r="O232" s="126">
        <f t="shared" si="19"/>
        <v>0</v>
      </c>
      <c r="P232" s="126">
        <f t="shared" si="20"/>
        <v>0</v>
      </c>
      <c r="V232" s="120"/>
      <c r="W232" s="120"/>
      <c r="AA232" s="120"/>
      <c r="AB232" s="120"/>
      <c r="AD232" s="132" t="str">
        <f t="shared" si="22"/>
        <v/>
      </c>
      <c r="AE232" s="120"/>
      <c r="AF232" s="128"/>
      <c r="AH232" s="132" t="str">
        <f t="shared" si="23"/>
        <v/>
      </c>
      <c r="AI232" s="120"/>
      <c r="AJ232" s="128"/>
      <c r="AK232" s="128"/>
      <c r="AL232" s="128"/>
      <c r="AM232" s="128"/>
      <c r="AN232" s="128"/>
      <c r="AO232" s="128"/>
      <c r="AP232" s="120"/>
      <c r="AT232" s="128"/>
      <c r="AU232" s="120"/>
    </row>
    <row r="233" spans="2:47" x14ac:dyDescent="0.25">
      <c r="B233" s="132" t="str">
        <f t="shared" si="21"/>
        <v/>
      </c>
      <c r="C233" s="120"/>
      <c r="D233" s="125"/>
      <c r="E233" s="125"/>
      <c r="F233" s="120"/>
      <c r="G233" s="120"/>
      <c r="I233" s="120"/>
      <c r="J233" s="120"/>
      <c r="K233" s="120"/>
      <c r="L233" s="120"/>
      <c r="N233" s="126">
        <f t="shared" si="18"/>
        <v>0</v>
      </c>
      <c r="O233" s="126">
        <f t="shared" si="19"/>
        <v>0</v>
      </c>
      <c r="P233" s="126">
        <f t="shared" si="20"/>
        <v>0</v>
      </c>
      <c r="V233" s="120"/>
      <c r="W233" s="120"/>
      <c r="AA233" s="120"/>
      <c r="AB233" s="120"/>
      <c r="AD233" s="132" t="str">
        <f t="shared" si="22"/>
        <v/>
      </c>
      <c r="AE233" s="120"/>
      <c r="AF233" s="128"/>
      <c r="AH233" s="132" t="str">
        <f t="shared" si="23"/>
        <v/>
      </c>
      <c r="AI233" s="120"/>
      <c r="AJ233" s="128"/>
      <c r="AK233" s="128"/>
      <c r="AL233" s="128"/>
      <c r="AM233" s="128"/>
      <c r="AN233" s="128"/>
      <c r="AO233" s="128"/>
      <c r="AP233" s="120"/>
      <c r="AT233" s="128"/>
      <c r="AU233" s="120"/>
    </row>
    <row r="234" spans="2:47" x14ac:dyDescent="0.25">
      <c r="B234" s="132" t="str">
        <f t="shared" si="21"/>
        <v/>
      </c>
      <c r="C234" s="120"/>
      <c r="D234" s="125"/>
      <c r="E234" s="125"/>
      <c r="F234" s="120"/>
      <c r="G234" s="120"/>
      <c r="I234" s="120"/>
      <c r="J234" s="120"/>
      <c r="K234" s="120"/>
      <c r="L234" s="120"/>
      <c r="N234" s="126">
        <f t="shared" si="18"/>
        <v>0</v>
      </c>
      <c r="O234" s="126">
        <f t="shared" si="19"/>
        <v>0</v>
      </c>
      <c r="P234" s="126">
        <f t="shared" si="20"/>
        <v>0</v>
      </c>
      <c r="V234" s="120"/>
      <c r="W234" s="120"/>
      <c r="AA234" s="120"/>
      <c r="AB234" s="120"/>
      <c r="AD234" s="132" t="str">
        <f t="shared" si="22"/>
        <v/>
      </c>
      <c r="AE234" s="120"/>
      <c r="AF234" s="128"/>
      <c r="AH234" s="132" t="str">
        <f t="shared" si="23"/>
        <v/>
      </c>
      <c r="AI234" s="120"/>
      <c r="AJ234" s="128"/>
      <c r="AK234" s="128"/>
      <c r="AL234" s="128"/>
      <c r="AM234" s="128"/>
      <c r="AN234" s="128"/>
      <c r="AO234" s="128"/>
      <c r="AP234" s="120"/>
      <c r="AT234" s="128"/>
      <c r="AU234" s="120"/>
    </row>
    <row r="235" spans="2:47" x14ac:dyDescent="0.25">
      <c r="B235" s="132" t="str">
        <f t="shared" si="21"/>
        <v/>
      </c>
      <c r="C235" s="120"/>
      <c r="D235" s="125"/>
      <c r="E235" s="125"/>
      <c r="F235" s="120"/>
      <c r="G235" s="120"/>
      <c r="I235" s="120"/>
      <c r="J235" s="120"/>
      <c r="K235" s="120"/>
      <c r="L235" s="120"/>
      <c r="N235" s="126">
        <f t="shared" si="18"/>
        <v>0</v>
      </c>
      <c r="O235" s="126">
        <f t="shared" si="19"/>
        <v>0</v>
      </c>
      <c r="P235" s="126">
        <f t="shared" si="20"/>
        <v>0</v>
      </c>
      <c r="V235" s="120"/>
      <c r="W235" s="120"/>
      <c r="AA235" s="120"/>
      <c r="AB235" s="120"/>
      <c r="AD235" s="132" t="str">
        <f t="shared" si="22"/>
        <v/>
      </c>
      <c r="AE235" s="120"/>
      <c r="AF235" s="128"/>
      <c r="AH235" s="132" t="str">
        <f t="shared" si="23"/>
        <v/>
      </c>
      <c r="AI235" s="120"/>
      <c r="AJ235" s="128"/>
      <c r="AK235" s="128"/>
      <c r="AL235" s="128"/>
      <c r="AM235" s="128"/>
      <c r="AN235" s="128"/>
      <c r="AO235" s="128"/>
      <c r="AP235" s="120"/>
      <c r="AT235" s="128"/>
      <c r="AU235" s="120"/>
    </row>
    <row r="236" spans="2:47" x14ac:dyDescent="0.25">
      <c r="B236" s="132" t="str">
        <f t="shared" si="21"/>
        <v/>
      </c>
      <c r="C236" s="120"/>
      <c r="D236" s="125"/>
      <c r="E236" s="125"/>
      <c r="F236" s="120"/>
      <c r="G236" s="120"/>
      <c r="I236" s="120"/>
      <c r="J236" s="120"/>
      <c r="K236" s="120"/>
      <c r="L236" s="120"/>
      <c r="N236" s="126">
        <f t="shared" si="18"/>
        <v>0</v>
      </c>
      <c r="O236" s="126">
        <f t="shared" si="19"/>
        <v>0</v>
      </c>
      <c r="P236" s="126">
        <f t="shared" si="20"/>
        <v>0</v>
      </c>
      <c r="V236" s="120"/>
      <c r="W236" s="120"/>
      <c r="AA236" s="120"/>
      <c r="AB236" s="120"/>
      <c r="AD236" s="132" t="str">
        <f t="shared" si="22"/>
        <v/>
      </c>
      <c r="AE236" s="120"/>
      <c r="AF236" s="128"/>
      <c r="AH236" s="132" t="str">
        <f t="shared" si="23"/>
        <v/>
      </c>
      <c r="AI236" s="120"/>
      <c r="AJ236" s="128"/>
      <c r="AK236" s="128"/>
      <c r="AL236" s="128"/>
      <c r="AM236" s="128"/>
      <c r="AN236" s="128"/>
      <c r="AO236" s="128"/>
      <c r="AP236" s="120"/>
      <c r="AT236" s="128"/>
      <c r="AU236" s="120"/>
    </row>
    <row r="237" spans="2:47" x14ac:dyDescent="0.25">
      <c r="B237" s="132" t="str">
        <f t="shared" si="21"/>
        <v/>
      </c>
      <c r="C237" s="120"/>
      <c r="D237" s="125"/>
      <c r="E237" s="125"/>
      <c r="F237" s="120"/>
      <c r="G237" s="120"/>
      <c r="I237" s="120"/>
      <c r="J237" s="120"/>
      <c r="K237" s="120"/>
      <c r="L237" s="120"/>
      <c r="N237" s="126">
        <f t="shared" si="18"/>
        <v>0</v>
      </c>
      <c r="O237" s="126">
        <f t="shared" si="19"/>
        <v>0</v>
      </c>
      <c r="P237" s="126">
        <f t="shared" si="20"/>
        <v>0</v>
      </c>
      <c r="V237" s="120"/>
      <c r="W237" s="120"/>
      <c r="AA237" s="120"/>
      <c r="AB237" s="120"/>
      <c r="AD237" s="132" t="str">
        <f t="shared" si="22"/>
        <v/>
      </c>
      <c r="AE237" s="120"/>
      <c r="AF237" s="128"/>
      <c r="AH237" s="132" t="str">
        <f t="shared" si="23"/>
        <v/>
      </c>
      <c r="AI237" s="120"/>
      <c r="AJ237" s="128"/>
      <c r="AK237" s="128"/>
      <c r="AL237" s="128"/>
      <c r="AM237" s="128"/>
      <c r="AN237" s="128"/>
      <c r="AO237" s="128"/>
      <c r="AP237" s="120"/>
      <c r="AT237" s="128"/>
      <c r="AU237" s="120"/>
    </row>
    <row r="238" spans="2:47" x14ac:dyDescent="0.25">
      <c r="B238" s="132" t="str">
        <f t="shared" si="21"/>
        <v/>
      </c>
      <c r="C238" s="120"/>
      <c r="D238" s="125"/>
      <c r="E238" s="125"/>
      <c r="F238" s="120"/>
      <c r="G238" s="120"/>
      <c r="I238" s="120"/>
      <c r="J238" s="120"/>
      <c r="K238" s="120"/>
      <c r="L238" s="120"/>
      <c r="N238" s="126">
        <f t="shared" si="18"/>
        <v>0</v>
      </c>
      <c r="O238" s="126">
        <f t="shared" si="19"/>
        <v>0</v>
      </c>
      <c r="P238" s="126">
        <f t="shared" si="20"/>
        <v>0</v>
      </c>
      <c r="V238" s="120"/>
      <c r="W238" s="120"/>
      <c r="AA238" s="120"/>
      <c r="AB238" s="120"/>
      <c r="AD238" s="132" t="str">
        <f t="shared" si="22"/>
        <v/>
      </c>
      <c r="AE238" s="120"/>
      <c r="AF238" s="128"/>
      <c r="AH238" s="132" t="str">
        <f t="shared" si="23"/>
        <v/>
      </c>
      <c r="AI238" s="120"/>
      <c r="AJ238" s="128"/>
      <c r="AK238" s="128"/>
      <c r="AL238" s="128"/>
      <c r="AM238" s="128"/>
      <c r="AN238" s="128"/>
      <c r="AO238" s="128"/>
      <c r="AP238" s="120"/>
      <c r="AT238" s="128"/>
      <c r="AU238" s="120"/>
    </row>
    <row r="239" spans="2:47" x14ac:dyDescent="0.25">
      <c r="B239" s="132" t="str">
        <f t="shared" si="21"/>
        <v/>
      </c>
      <c r="C239" s="120"/>
      <c r="D239" s="125"/>
      <c r="E239" s="125"/>
      <c r="F239" s="120"/>
      <c r="G239" s="120"/>
      <c r="I239" s="120"/>
      <c r="J239" s="120"/>
      <c r="K239" s="120"/>
      <c r="L239" s="120"/>
      <c r="N239" s="126">
        <f t="shared" si="18"/>
        <v>0</v>
      </c>
      <c r="O239" s="126">
        <f t="shared" si="19"/>
        <v>0</v>
      </c>
      <c r="P239" s="126">
        <f t="shared" si="20"/>
        <v>0</v>
      </c>
      <c r="V239" s="120"/>
      <c r="W239" s="120"/>
      <c r="AA239" s="120"/>
      <c r="AB239" s="120"/>
      <c r="AD239" s="132" t="str">
        <f t="shared" si="22"/>
        <v/>
      </c>
      <c r="AE239" s="120"/>
      <c r="AF239" s="128"/>
      <c r="AH239" s="132" t="str">
        <f t="shared" si="23"/>
        <v/>
      </c>
      <c r="AI239" s="120"/>
      <c r="AJ239" s="128"/>
      <c r="AK239" s="128"/>
      <c r="AL239" s="128"/>
      <c r="AM239" s="128"/>
      <c r="AN239" s="128"/>
      <c r="AO239" s="128"/>
      <c r="AP239" s="120"/>
      <c r="AT239" s="128"/>
      <c r="AU239" s="120"/>
    </row>
    <row r="240" spans="2:47" x14ac:dyDescent="0.25">
      <c r="B240" s="132" t="str">
        <f t="shared" si="21"/>
        <v/>
      </c>
      <c r="C240" s="120"/>
      <c r="D240" s="125"/>
      <c r="E240" s="125"/>
      <c r="F240" s="120"/>
      <c r="G240" s="120"/>
      <c r="I240" s="120"/>
      <c r="J240" s="120"/>
      <c r="K240" s="120"/>
      <c r="L240" s="120"/>
      <c r="N240" s="126">
        <f t="shared" si="18"/>
        <v>0</v>
      </c>
      <c r="O240" s="126">
        <f t="shared" si="19"/>
        <v>0</v>
      </c>
      <c r="P240" s="126">
        <f t="shared" si="20"/>
        <v>0</v>
      </c>
      <c r="V240" s="120"/>
      <c r="W240" s="120"/>
      <c r="AA240" s="120"/>
      <c r="AB240" s="120"/>
      <c r="AD240" s="132" t="str">
        <f t="shared" si="22"/>
        <v/>
      </c>
      <c r="AE240" s="120"/>
      <c r="AF240" s="128"/>
      <c r="AH240" s="132" t="str">
        <f t="shared" si="23"/>
        <v/>
      </c>
      <c r="AI240" s="120"/>
      <c r="AJ240" s="128"/>
      <c r="AK240" s="128"/>
      <c r="AL240" s="128"/>
      <c r="AM240" s="128"/>
      <c r="AN240" s="128"/>
      <c r="AO240" s="128"/>
      <c r="AP240" s="120"/>
      <c r="AT240" s="128"/>
      <c r="AU240" s="120"/>
    </row>
    <row r="241" spans="2:47" x14ac:dyDescent="0.25">
      <c r="B241" s="132" t="str">
        <f t="shared" si="21"/>
        <v/>
      </c>
      <c r="C241" s="120"/>
      <c r="D241" s="125"/>
      <c r="E241" s="125"/>
      <c r="F241" s="120"/>
      <c r="G241" s="120"/>
      <c r="I241" s="120"/>
      <c r="J241" s="120"/>
      <c r="K241" s="120"/>
      <c r="L241" s="120"/>
      <c r="N241" s="126">
        <f t="shared" si="18"/>
        <v>0</v>
      </c>
      <c r="O241" s="126">
        <f t="shared" si="19"/>
        <v>0</v>
      </c>
      <c r="P241" s="126">
        <f t="shared" si="20"/>
        <v>0</v>
      </c>
      <c r="V241" s="120"/>
      <c r="W241" s="120"/>
      <c r="AA241" s="120"/>
      <c r="AB241" s="120"/>
      <c r="AD241" s="132" t="str">
        <f t="shared" si="22"/>
        <v/>
      </c>
      <c r="AE241" s="120"/>
      <c r="AF241" s="128"/>
      <c r="AH241" s="132" t="str">
        <f t="shared" si="23"/>
        <v/>
      </c>
      <c r="AI241" s="120"/>
      <c r="AJ241" s="128"/>
      <c r="AK241" s="128"/>
      <c r="AL241" s="128"/>
      <c r="AM241" s="128"/>
      <c r="AN241" s="128"/>
      <c r="AO241" s="128"/>
      <c r="AP241" s="120"/>
      <c r="AT241" s="128"/>
      <c r="AU241" s="120"/>
    </row>
    <row r="242" spans="2:47" x14ac:dyDescent="0.25">
      <c r="B242" s="132" t="str">
        <f t="shared" si="21"/>
        <v/>
      </c>
      <c r="C242" s="120"/>
      <c r="D242" s="125"/>
      <c r="E242" s="125"/>
      <c r="F242" s="120"/>
      <c r="G242" s="120"/>
      <c r="I242" s="120"/>
      <c r="J242" s="120"/>
      <c r="K242" s="120"/>
      <c r="L242" s="120"/>
      <c r="N242" s="126">
        <f t="shared" si="18"/>
        <v>0</v>
      </c>
      <c r="O242" s="126">
        <f t="shared" si="19"/>
        <v>0</v>
      </c>
      <c r="P242" s="126">
        <f t="shared" si="20"/>
        <v>0</v>
      </c>
      <c r="V242" s="120"/>
      <c r="W242" s="120"/>
      <c r="AA242" s="120"/>
      <c r="AB242" s="120"/>
      <c r="AD242" s="132" t="str">
        <f t="shared" si="22"/>
        <v/>
      </c>
      <c r="AE242" s="120"/>
      <c r="AF242" s="128"/>
      <c r="AH242" s="132" t="str">
        <f t="shared" si="23"/>
        <v/>
      </c>
      <c r="AI242" s="120"/>
      <c r="AJ242" s="128"/>
      <c r="AK242" s="128"/>
      <c r="AL242" s="128"/>
      <c r="AM242" s="128"/>
      <c r="AN242" s="128"/>
      <c r="AO242" s="128"/>
      <c r="AP242" s="120"/>
      <c r="AT242" s="128"/>
      <c r="AU242" s="120"/>
    </row>
    <row r="243" spans="2:47" x14ac:dyDescent="0.25">
      <c r="B243" s="132" t="str">
        <f t="shared" si="21"/>
        <v/>
      </c>
      <c r="C243" s="120"/>
      <c r="D243" s="125"/>
      <c r="E243" s="125"/>
      <c r="F243" s="120"/>
      <c r="G243" s="120"/>
      <c r="I243" s="120"/>
      <c r="J243" s="120"/>
      <c r="K243" s="120"/>
      <c r="L243" s="120"/>
      <c r="N243" s="126">
        <f t="shared" si="18"/>
        <v>0</v>
      </c>
      <c r="O243" s="126">
        <f t="shared" si="19"/>
        <v>0</v>
      </c>
      <c r="P243" s="126">
        <f t="shared" si="20"/>
        <v>0</v>
      </c>
      <c r="V243" s="120"/>
      <c r="W243" s="120"/>
      <c r="AA243" s="120"/>
      <c r="AB243" s="120"/>
      <c r="AD243" s="132" t="str">
        <f t="shared" si="22"/>
        <v/>
      </c>
      <c r="AE243" s="120"/>
      <c r="AF243" s="128"/>
      <c r="AH243" s="132" t="str">
        <f t="shared" si="23"/>
        <v/>
      </c>
      <c r="AI243" s="120"/>
      <c r="AJ243" s="128"/>
      <c r="AK243" s="128"/>
      <c r="AL243" s="128"/>
      <c r="AM243" s="128"/>
      <c r="AN243" s="128"/>
      <c r="AO243" s="128"/>
      <c r="AP243" s="120"/>
      <c r="AT243" s="128"/>
      <c r="AU243" s="120"/>
    </row>
    <row r="244" spans="2:47" x14ac:dyDescent="0.25">
      <c r="B244" s="132" t="str">
        <f t="shared" si="21"/>
        <v/>
      </c>
      <c r="C244" s="120"/>
      <c r="D244" s="125"/>
      <c r="E244" s="125"/>
      <c r="F244" s="120"/>
      <c r="G244" s="120"/>
      <c r="I244" s="120"/>
      <c r="J244" s="120"/>
      <c r="K244" s="120"/>
      <c r="L244" s="120"/>
      <c r="N244" s="126">
        <f t="shared" si="18"/>
        <v>0</v>
      </c>
      <c r="O244" s="126">
        <f t="shared" si="19"/>
        <v>0</v>
      </c>
      <c r="P244" s="126">
        <f t="shared" si="20"/>
        <v>0</v>
      </c>
      <c r="V244" s="120"/>
      <c r="W244" s="120"/>
      <c r="AA244" s="120"/>
      <c r="AB244" s="120"/>
      <c r="AD244" s="132" t="str">
        <f t="shared" si="22"/>
        <v/>
      </c>
      <c r="AE244" s="120"/>
      <c r="AF244" s="128"/>
      <c r="AH244" s="132" t="str">
        <f t="shared" si="23"/>
        <v/>
      </c>
      <c r="AI244" s="120"/>
      <c r="AJ244" s="128"/>
      <c r="AK244" s="128"/>
      <c r="AL244" s="128"/>
      <c r="AM244" s="128"/>
      <c r="AN244" s="128"/>
      <c r="AO244" s="128"/>
      <c r="AP244" s="120"/>
      <c r="AT244" s="128"/>
      <c r="AU244" s="120"/>
    </row>
    <row r="245" spans="2:47" x14ac:dyDescent="0.25">
      <c r="B245" s="132" t="str">
        <f t="shared" si="21"/>
        <v/>
      </c>
      <c r="C245" s="120"/>
      <c r="D245" s="125"/>
      <c r="E245" s="125"/>
      <c r="F245" s="120"/>
      <c r="G245" s="120"/>
      <c r="I245" s="120"/>
      <c r="J245" s="120"/>
      <c r="K245" s="120"/>
      <c r="L245" s="120"/>
      <c r="N245" s="126">
        <f t="shared" si="18"/>
        <v>0</v>
      </c>
      <c r="O245" s="126">
        <f t="shared" si="19"/>
        <v>0</v>
      </c>
      <c r="P245" s="126">
        <f t="shared" si="20"/>
        <v>0</v>
      </c>
      <c r="V245" s="120"/>
      <c r="W245" s="120"/>
      <c r="AA245" s="120"/>
      <c r="AB245" s="120"/>
      <c r="AD245" s="132" t="str">
        <f t="shared" si="22"/>
        <v/>
      </c>
      <c r="AE245" s="120"/>
      <c r="AF245" s="128"/>
      <c r="AH245" s="132" t="str">
        <f t="shared" si="23"/>
        <v/>
      </c>
      <c r="AI245" s="120"/>
      <c r="AJ245" s="128"/>
      <c r="AK245" s="128"/>
      <c r="AL245" s="128"/>
      <c r="AM245" s="128"/>
      <c r="AN245" s="128"/>
      <c r="AO245" s="128"/>
      <c r="AP245" s="120"/>
      <c r="AT245" s="128"/>
      <c r="AU245" s="120"/>
    </row>
    <row r="246" spans="2:47" x14ac:dyDescent="0.25">
      <c r="B246" s="132" t="str">
        <f t="shared" si="21"/>
        <v/>
      </c>
      <c r="C246" s="120"/>
      <c r="D246" s="125"/>
      <c r="E246" s="125"/>
      <c r="F246" s="120"/>
      <c r="G246" s="120"/>
      <c r="I246" s="120"/>
      <c r="J246" s="120"/>
      <c r="K246" s="120"/>
      <c r="L246" s="120"/>
      <c r="N246" s="126">
        <f t="shared" si="18"/>
        <v>0</v>
      </c>
      <c r="O246" s="126">
        <f t="shared" si="19"/>
        <v>0</v>
      </c>
      <c r="P246" s="126">
        <f t="shared" si="20"/>
        <v>0</v>
      </c>
      <c r="V246" s="120"/>
      <c r="W246" s="120"/>
      <c r="AA246" s="120"/>
      <c r="AB246" s="120"/>
      <c r="AD246" s="132" t="str">
        <f t="shared" si="22"/>
        <v/>
      </c>
      <c r="AE246" s="120"/>
      <c r="AF246" s="128"/>
      <c r="AH246" s="132" t="str">
        <f t="shared" si="23"/>
        <v/>
      </c>
      <c r="AI246" s="120"/>
      <c r="AJ246" s="128"/>
      <c r="AK246" s="128"/>
      <c r="AL246" s="128"/>
      <c r="AM246" s="128"/>
      <c r="AN246" s="128"/>
      <c r="AO246" s="128"/>
      <c r="AP246" s="120"/>
      <c r="AT246" s="128"/>
      <c r="AU246" s="120"/>
    </row>
    <row r="247" spans="2:47" x14ac:dyDescent="0.25">
      <c r="B247" s="132" t="str">
        <f t="shared" si="21"/>
        <v/>
      </c>
      <c r="C247" s="120"/>
      <c r="D247" s="125"/>
      <c r="E247" s="125"/>
      <c r="F247" s="120"/>
      <c r="G247" s="120"/>
      <c r="I247" s="120"/>
      <c r="J247" s="120"/>
      <c r="K247" s="120"/>
      <c r="L247" s="120"/>
      <c r="N247" s="126">
        <f t="shared" si="18"/>
        <v>0</v>
      </c>
      <c r="O247" s="126">
        <f t="shared" si="19"/>
        <v>0</v>
      </c>
      <c r="P247" s="126">
        <f t="shared" si="20"/>
        <v>0</v>
      </c>
      <c r="V247" s="120"/>
      <c r="W247" s="120"/>
      <c r="AA247" s="120"/>
      <c r="AB247" s="120"/>
      <c r="AD247" s="132" t="str">
        <f t="shared" si="22"/>
        <v/>
      </c>
      <c r="AE247" s="120"/>
      <c r="AF247" s="128"/>
      <c r="AH247" s="132" t="str">
        <f t="shared" si="23"/>
        <v/>
      </c>
      <c r="AI247" s="120"/>
      <c r="AJ247" s="128"/>
      <c r="AK247" s="128"/>
      <c r="AL247" s="128"/>
      <c r="AM247" s="128"/>
      <c r="AN247" s="128"/>
      <c r="AO247" s="128"/>
      <c r="AP247" s="120"/>
      <c r="AT247" s="128"/>
      <c r="AU247" s="120"/>
    </row>
    <row r="248" spans="2:47" x14ac:dyDescent="0.25">
      <c r="B248" s="132" t="str">
        <f t="shared" si="21"/>
        <v/>
      </c>
      <c r="C248" s="120"/>
      <c r="D248" s="125"/>
      <c r="E248" s="125"/>
      <c r="F248" s="120"/>
      <c r="G248" s="120"/>
      <c r="I248" s="120"/>
      <c r="J248" s="120"/>
      <c r="K248" s="120"/>
      <c r="L248" s="120"/>
      <c r="N248" s="126">
        <f t="shared" si="18"/>
        <v>0</v>
      </c>
      <c r="O248" s="126">
        <f t="shared" si="19"/>
        <v>0</v>
      </c>
      <c r="P248" s="126">
        <f t="shared" si="20"/>
        <v>0</v>
      </c>
      <c r="V248" s="120"/>
      <c r="W248" s="120"/>
      <c r="AA248" s="120"/>
      <c r="AB248" s="120"/>
      <c r="AD248" s="132" t="str">
        <f t="shared" si="22"/>
        <v/>
      </c>
      <c r="AE248" s="120"/>
      <c r="AF248" s="128"/>
      <c r="AH248" s="132" t="str">
        <f t="shared" si="23"/>
        <v/>
      </c>
      <c r="AI248" s="120"/>
      <c r="AJ248" s="128"/>
      <c r="AK248" s="128"/>
      <c r="AL248" s="128"/>
      <c r="AM248" s="128"/>
      <c r="AN248" s="128"/>
      <c r="AO248" s="128"/>
      <c r="AP248" s="120"/>
      <c r="AT248" s="128"/>
      <c r="AU248" s="120"/>
    </row>
    <row r="249" spans="2:47" x14ac:dyDescent="0.25">
      <c r="B249" s="132" t="str">
        <f t="shared" si="21"/>
        <v/>
      </c>
      <c r="C249" s="120"/>
      <c r="D249" s="125"/>
      <c r="E249" s="125"/>
      <c r="F249" s="120"/>
      <c r="G249" s="120"/>
      <c r="I249" s="120"/>
      <c r="J249" s="120"/>
      <c r="K249" s="120"/>
      <c r="L249" s="120"/>
      <c r="N249" s="126">
        <f t="shared" si="18"/>
        <v>0</v>
      </c>
      <c r="O249" s="126">
        <f t="shared" si="19"/>
        <v>0</v>
      </c>
      <c r="P249" s="126">
        <f t="shared" si="20"/>
        <v>0</v>
      </c>
      <c r="V249" s="120"/>
      <c r="W249" s="120"/>
      <c r="AA249" s="120"/>
      <c r="AB249" s="120"/>
      <c r="AD249" s="132" t="str">
        <f t="shared" si="22"/>
        <v/>
      </c>
      <c r="AE249" s="120"/>
      <c r="AF249" s="128"/>
      <c r="AH249" s="132" t="str">
        <f t="shared" si="23"/>
        <v/>
      </c>
      <c r="AI249" s="120"/>
      <c r="AJ249" s="128"/>
      <c r="AK249" s="128"/>
      <c r="AL249" s="128"/>
      <c r="AM249" s="128"/>
      <c r="AN249" s="128"/>
      <c r="AO249" s="128"/>
      <c r="AP249" s="120"/>
      <c r="AT249" s="128"/>
      <c r="AU249" s="120"/>
    </row>
    <row r="250" spans="2:47" x14ac:dyDescent="0.25">
      <c r="B250" s="132" t="str">
        <f t="shared" si="21"/>
        <v/>
      </c>
      <c r="C250" s="120"/>
      <c r="D250" s="125"/>
      <c r="E250" s="125"/>
      <c r="F250" s="120"/>
      <c r="G250" s="120"/>
      <c r="I250" s="120"/>
      <c r="J250" s="120"/>
      <c r="K250" s="120"/>
      <c r="L250" s="120"/>
      <c r="N250" s="126">
        <f t="shared" si="18"/>
        <v>0</v>
      </c>
      <c r="O250" s="126">
        <f t="shared" si="19"/>
        <v>0</v>
      </c>
      <c r="P250" s="126">
        <f t="shared" si="20"/>
        <v>0</v>
      </c>
      <c r="V250" s="120"/>
      <c r="W250" s="120"/>
      <c r="AA250" s="120"/>
      <c r="AB250" s="120"/>
      <c r="AD250" s="132" t="str">
        <f t="shared" si="22"/>
        <v/>
      </c>
      <c r="AE250" s="120"/>
      <c r="AF250" s="128"/>
      <c r="AH250" s="132" t="str">
        <f t="shared" si="23"/>
        <v/>
      </c>
      <c r="AI250" s="120"/>
      <c r="AJ250" s="128"/>
      <c r="AK250" s="128"/>
      <c r="AL250" s="128"/>
      <c r="AM250" s="128"/>
      <c r="AN250" s="128"/>
      <c r="AO250" s="128"/>
      <c r="AP250" s="120"/>
      <c r="AT250" s="128"/>
      <c r="AU250" s="120"/>
    </row>
    <row r="251" spans="2:47" x14ac:dyDescent="0.25">
      <c r="B251" s="132" t="str">
        <f t="shared" si="21"/>
        <v/>
      </c>
      <c r="C251" s="120"/>
      <c r="D251" s="125"/>
      <c r="E251" s="125"/>
      <c r="F251" s="120"/>
      <c r="G251" s="120"/>
      <c r="I251" s="120"/>
      <c r="J251" s="120"/>
      <c r="K251" s="120"/>
      <c r="L251" s="120"/>
      <c r="N251" s="126">
        <f t="shared" si="18"/>
        <v>0</v>
      </c>
      <c r="O251" s="126">
        <f t="shared" si="19"/>
        <v>0</v>
      </c>
      <c r="P251" s="126">
        <f t="shared" si="20"/>
        <v>0</v>
      </c>
      <c r="V251" s="120"/>
      <c r="W251" s="120"/>
      <c r="AA251" s="120"/>
      <c r="AB251" s="120"/>
      <c r="AD251" s="132" t="str">
        <f t="shared" si="22"/>
        <v/>
      </c>
      <c r="AE251" s="120"/>
      <c r="AF251" s="128"/>
      <c r="AH251" s="132" t="str">
        <f t="shared" si="23"/>
        <v/>
      </c>
      <c r="AI251" s="120"/>
      <c r="AJ251" s="128"/>
      <c r="AK251" s="128"/>
      <c r="AL251" s="128"/>
      <c r="AM251" s="128"/>
      <c r="AN251" s="128"/>
      <c r="AO251" s="128"/>
      <c r="AP251" s="120"/>
      <c r="AT251" s="128"/>
      <c r="AU251" s="120"/>
    </row>
    <row r="252" spans="2:47" x14ac:dyDescent="0.25">
      <c r="B252" s="132" t="str">
        <f t="shared" si="21"/>
        <v/>
      </c>
      <c r="C252" s="120"/>
      <c r="D252" s="125"/>
      <c r="E252" s="125"/>
      <c r="F252" s="120"/>
      <c r="G252" s="120"/>
      <c r="I252" s="120"/>
      <c r="J252" s="120"/>
      <c r="K252" s="120"/>
      <c r="L252" s="120"/>
      <c r="N252" s="126">
        <f t="shared" si="18"/>
        <v>0</v>
      </c>
      <c r="O252" s="126">
        <f t="shared" si="19"/>
        <v>0</v>
      </c>
      <c r="P252" s="126">
        <f t="shared" si="20"/>
        <v>0</v>
      </c>
      <c r="V252" s="120"/>
      <c r="W252" s="120"/>
      <c r="AA252" s="120"/>
      <c r="AB252" s="120"/>
      <c r="AD252" s="132" t="str">
        <f t="shared" si="22"/>
        <v/>
      </c>
      <c r="AE252" s="120"/>
      <c r="AF252" s="128"/>
      <c r="AH252" s="132" t="str">
        <f t="shared" si="23"/>
        <v/>
      </c>
      <c r="AI252" s="120"/>
      <c r="AJ252" s="128"/>
      <c r="AK252" s="128"/>
      <c r="AL252" s="128"/>
      <c r="AM252" s="128"/>
      <c r="AN252" s="128"/>
      <c r="AO252" s="128"/>
      <c r="AP252" s="120"/>
      <c r="AT252" s="128"/>
      <c r="AU252" s="120"/>
    </row>
    <row r="253" spans="2:47" x14ac:dyDescent="0.25">
      <c r="B253" s="132" t="str">
        <f t="shared" si="21"/>
        <v/>
      </c>
      <c r="C253" s="120"/>
      <c r="D253" s="125"/>
      <c r="E253" s="125"/>
      <c r="F253" s="120"/>
      <c r="G253" s="120"/>
      <c r="I253" s="120"/>
      <c r="J253" s="120"/>
      <c r="K253" s="120"/>
      <c r="L253" s="120"/>
      <c r="N253" s="126">
        <f t="shared" si="18"/>
        <v>0</v>
      </c>
      <c r="O253" s="126">
        <f t="shared" si="19"/>
        <v>0</v>
      </c>
      <c r="P253" s="126">
        <f t="shared" si="20"/>
        <v>0</v>
      </c>
      <c r="V253" s="120"/>
      <c r="W253" s="120"/>
      <c r="AA253" s="120"/>
      <c r="AB253" s="120"/>
      <c r="AD253" s="132" t="str">
        <f t="shared" si="22"/>
        <v/>
      </c>
      <c r="AE253" s="120"/>
      <c r="AF253" s="128"/>
      <c r="AH253" s="132" t="str">
        <f t="shared" si="23"/>
        <v/>
      </c>
      <c r="AI253" s="120"/>
      <c r="AJ253" s="128"/>
      <c r="AK253" s="128"/>
      <c r="AL253" s="128"/>
      <c r="AM253" s="128"/>
      <c r="AN253" s="128"/>
      <c r="AO253" s="128"/>
      <c r="AP253" s="120"/>
      <c r="AT253" s="128"/>
      <c r="AU253" s="120"/>
    </row>
    <row r="254" spans="2:47" x14ac:dyDescent="0.25">
      <c r="B254" s="132" t="str">
        <f t="shared" si="21"/>
        <v/>
      </c>
      <c r="C254" s="120"/>
      <c r="D254" s="125"/>
      <c r="E254" s="125"/>
      <c r="F254" s="120"/>
      <c r="G254" s="120"/>
      <c r="I254" s="120"/>
      <c r="J254" s="120"/>
      <c r="K254" s="120"/>
      <c r="L254" s="120"/>
      <c r="N254" s="126">
        <f t="shared" si="18"/>
        <v>0</v>
      </c>
      <c r="O254" s="126">
        <f t="shared" si="19"/>
        <v>0</v>
      </c>
      <c r="P254" s="126">
        <f t="shared" si="20"/>
        <v>0</v>
      </c>
      <c r="V254" s="120"/>
      <c r="W254" s="120"/>
      <c r="AA254" s="120"/>
      <c r="AB254" s="120"/>
      <c r="AD254" s="132" t="str">
        <f t="shared" si="22"/>
        <v/>
      </c>
      <c r="AE254" s="120"/>
      <c r="AF254" s="128"/>
      <c r="AH254" s="132" t="str">
        <f t="shared" si="23"/>
        <v/>
      </c>
      <c r="AI254" s="120"/>
      <c r="AJ254" s="128"/>
      <c r="AK254" s="128"/>
      <c r="AL254" s="128"/>
      <c r="AM254" s="128"/>
      <c r="AN254" s="128"/>
      <c r="AO254" s="128"/>
      <c r="AP254" s="120"/>
      <c r="AT254" s="128"/>
      <c r="AU254" s="120"/>
    </row>
    <row r="255" spans="2:47" x14ac:dyDescent="0.25">
      <c r="B255" s="132" t="str">
        <f t="shared" si="21"/>
        <v/>
      </c>
      <c r="C255" s="120"/>
      <c r="D255" s="125"/>
      <c r="E255" s="125"/>
      <c r="F255" s="120"/>
      <c r="G255" s="120"/>
      <c r="I255" s="120"/>
      <c r="J255" s="120"/>
      <c r="K255" s="120"/>
      <c r="L255" s="120"/>
      <c r="N255" s="126">
        <f t="shared" si="18"/>
        <v>0</v>
      </c>
      <c r="O255" s="126">
        <f t="shared" si="19"/>
        <v>0</v>
      </c>
      <c r="P255" s="126">
        <f t="shared" si="20"/>
        <v>0</v>
      </c>
      <c r="V255" s="120"/>
      <c r="W255" s="120"/>
      <c r="AA255" s="120"/>
      <c r="AB255" s="120"/>
      <c r="AD255" s="132" t="str">
        <f t="shared" si="22"/>
        <v/>
      </c>
      <c r="AE255" s="120"/>
      <c r="AF255" s="128"/>
      <c r="AH255" s="132" t="str">
        <f t="shared" si="23"/>
        <v/>
      </c>
      <c r="AI255" s="120"/>
      <c r="AJ255" s="128"/>
      <c r="AK255" s="128"/>
      <c r="AL255" s="128"/>
      <c r="AM255" s="128"/>
      <c r="AN255" s="128"/>
      <c r="AO255" s="128"/>
      <c r="AP255" s="120"/>
      <c r="AT255" s="128"/>
      <c r="AU255" s="120"/>
    </row>
    <row r="256" spans="2:47" x14ac:dyDescent="0.25">
      <c r="B256" s="132" t="str">
        <f t="shared" si="21"/>
        <v/>
      </c>
      <c r="C256" s="120"/>
      <c r="D256" s="125"/>
      <c r="E256" s="125"/>
      <c r="F256" s="120"/>
      <c r="G256" s="120"/>
      <c r="I256" s="120"/>
      <c r="J256" s="120"/>
      <c r="K256" s="120"/>
      <c r="L256" s="120"/>
      <c r="N256" s="126">
        <f t="shared" si="18"/>
        <v>0</v>
      </c>
      <c r="O256" s="126">
        <f t="shared" si="19"/>
        <v>0</v>
      </c>
      <c r="P256" s="126">
        <f t="shared" si="20"/>
        <v>0</v>
      </c>
      <c r="V256" s="120"/>
      <c r="W256" s="120"/>
      <c r="AA256" s="120"/>
      <c r="AB256" s="120"/>
      <c r="AD256" s="132" t="str">
        <f t="shared" si="22"/>
        <v/>
      </c>
      <c r="AE256" s="120"/>
      <c r="AF256" s="128"/>
      <c r="AH256" s="132" t="str">
        <f t="shared" si="23"/>
        <v/>
      </c>
      <c r="AI256" s="120"/>
      <c r="AJ256" s="128"/>
      <c r="AK256" s="128"/>
      <c r="AL256" s="128"/>
      <c r="AM256" s="128"/>
      <c r="AN256" s="128"/>
      <c r="AO256" s="128"/>
      <c r="AP256" s="120"/>
      <c r="AT256" s="128"/>
      <c r="AU256" s="120"/>
    </row>
    <row r="257" spans="2:47" x14ac:dyDescent="0.25">
      <c r="B257" s="132" t="str">
        <f t="shared" si="21"/>
        <v/>
      </c>
      <c r="C257" s="120"/>
      <c r="D257" s="125"/>
      <c r="E257" s="125"/>
      <c r="F257" s="120"/>
      <c r="G257" s="120"/>
      <c r="I257" s="120"/>
      <c r="J257" s="120"/>
      <c r="K257" s="120"/>
      <c r="L257" s="120"/>
      <c r="N257" s="126">
        <f t="shared" si="18"/>
        <v>0</v>
      </c>
      <c r="O257" s="126">
        <f t="shared" si="19"/>
        <v>0</v>
      </c>
      <c r="P257" s="126">
        <f t="shared" si="20"/>
        <v>0</v>
      </c>
      <c r="V257" s="120"/>
      <c r="W257" s="120"/>
      <c r="AA257" s="120"/>
      <c r="AB257" s="120"/>
      <c r="AD257" s="132" t="str">
        <f t="shared" si="22"/>
        <v/>
      </c>
      <c r="AE257" s="120"/>
      <c r="AF257" s="128"/>
      <c r="AH257" s="132" t="str">
        <f t="shared" si="23"/>
        <v/>
      </c>
      <c r="AI257" s="120"/>
      <c r="AJ257" s="128"/>
      <c r="AK257" s="128"/>
      <c r="AL257" s="128"/>
      <c r="AM257" s="128"/>
      <c r="AN257" s="128"/>
      <c r="AO257" s="128"/>
      <c r="AP257" s="120"/>
      <c r="AT257" s="128"/>
      <c r="AU257" s="120"/>
    </row>
    <row r="258" spans="2:47" x14ac:dyDescent="0.25">
      <c r="B258" s="132" t="str">
        <f t="shared" si="21"/>
        <v/>
      </c>
      <c r="C258" s="120"/>
      <c r="D258" s="125"/>
      <c r="E258" s="125"/>
      <c r="F258" s="120"/>
      <c r="G258" s="120"/>
      <c r="I258" s="120"/>
      <c r="J258" s="120"/>
      <c r="K258" s="120"/>
      <c r="L258" s="120"/>
      <c r="N258" s="126">
        <f t="shared" si="18"/>
        <v>0</v>
      </c>
      <c r="O258" s="126">
        <f t="shared" si="19"/>
        <v>0</v>
      </c>
      <c r="P258" s="126">
        <f t="shared" si="20"/>
        <v>0</v>
      </c>
      <c r="V258" s="120"/>
      <c r="W258" s="120"/>
      <c r="AA258" s="120"/>
      <c r="AB258" s="120"/>
      <c r="AD258" s="132" t="str">
        <f t="shared" si="22"/>
        <v/>
      </c>
      <c r="AE258" s="120"/>
      <c r="AF258" s="128"/>
      <c r="AH258" s="132" t="str">
        <f t="shared" si="23"/>
        <v/>
      </c>
      <c r="AI258" s="120"/>
      <c r="AJ258" s="128"/>
      <c r="AK258" s="128"/>
      <c r="AL258" s="128"/>
      <c r="AM258" s="128"/>
      <c r="AN258" s="128"/>
      <c r="AO258" s="128"/>
      <c r="AP258" s="120"/>
      <c r="AT258" s="128"/>
      <c r="AU258" s="120"/>
    </row>
    <row r="259" spans="2:47" x14ac:dyDescent="0.25">
      <c r="B259" s="132" t="str">
        <f t="shared" si="21"/>
        <v/>
      </c>
      <c r="C259" s="120"/>
      <c r="D259" s="125"/>
      <c r="E259" s="125"/>
      <c r="F259" s="120"/>
      <c r="G259" s="120"/>
      <c r="I259" s="120"/>
      <c r="J259" s="120"/>
      <c r="K259" s="120"/>
      <c r="L259" s="120"/>
      <c r="N259" s="126">
        <f t="shared" si="18"/>
        <v>0</v>
      </c>
      <c r="O259" s="126">
        <f t="shared" si="19"/>
        <v>0</v>
      </c>
      <c r="P259" s="126">
        <f t="shared" si="20"/>
        <v>0</v>
      </c>
      <c r="V259" s="120"/>
      <c r="W259" s="120"/>
      <c r="AA259" s="120"/>
      <c r="AB259" s="120"/>
      <c r="AD259" s="132" t="str">
        <f t="shared" si="22"/>
        <v/>
      </c>
      <c r="AE259" s="120"/>
      <c r="AF259" s="128"/>
      <c r="AH259" s="132" t="str">
        <f t="shared" si="23"/>
        <v/>
      </c>
      <c r="AI259" s="120"/>
      <c r="AJ259" s="128"/>
      <c r="AK259" s="128"/>
      <c r="AL259" s="128"/>
      <c r="AM259" s="128"/>
      <c r="AN259" s="128"/>
      <c r="AO259" s="128"/>
      <c r="AP259" s="120"/>
      <c r="AT259" s="128"/>
      <c r="AU259" s="120"/>
    </row>
    <row r="260" spans="2:47" x14ac:dyDescent="0.25">
      <c r="B260" s="132" t="str">
        <f t="shared" si="21"/>
        <v/>
      </c>
      <c r="C260" s="120"/>
      <c r="D260" s="125"/>
      <c r="E260" s="125"/>
      <c r="F260" s="120"/>
      <c r="G260" s="120"/>
      <c r="I260" s="120"/>
      <c r="J260" s="120"/>
      <c r="K260" s="120"/>
      <c r="L260" s="120"/>
      <c r="N260" s="126">
        <f t="shared" si="18"/>
        <v>0</v>
      </c>
      <c r="O260" s="126">
        <f t="shared" si="19"/>
        <v>0</v>
      </c>
      <c r="P260" s="126">
        <f t="shared" si="20"/>
        <v>0</v>
      </c>
      <c r="V260" s="120"/>
      <c r="W260" s="120"/>
      <c r="AA260" s="120"/>
      <c r="AB260" s="120"/>
      <c r="AD260" s="132" t="str">
        <f t="shared" si="22"/>
        <v/>
      </c>
      <c r="AE260" s="120"/>
      <c r="AF260" s="128"/>
      <c r="AH260" s="132" t="str">
        <f t="shared" si="23"/>
        <v/>
      </c>
      <c r="AI260" s="120"/>
      <c r="AJ260" s="128"/>
      <c r="AK260" s="128"/>
      <c r="AL260" s="128"/>
      <c r="AM260" s="128"/>
      <c r="AN260" s="128"/>
      <c r="AO260" s="128"/>
      <c r="AP260" s="120"/>
      <c r="AT260" s="128"/>
      <c r="AU260" s="120"/>
    </row>
    <row r="261" spans="2:47" x14ac:dyDescent="0.25">
      <c r="B261" s="132" t="str">
        <f t="shared" si="21"/>
        <v/>
      </c>
      <c r="C261" s="120"/>
      <c r="D261" s="125"/>
      <c r="E261" s="125"/>
      <c r="F261" s="120"/>
      <c r="G261" s="120"/>
      <c r="I261" s="120"/>
      <c r="J261" s="120"/>
      <c r="K261" s="120"/>
      <c r="L261" s="120"/>
      <c r="N261" s="126">
        <f t="shared" si="18"/>
        <v>0</v>
      </c>
      <c r="O261" s="126">
        <f t="shared" si="19"/>
        <v>0</v>
      </c>
      <c r="P261" s="126">
        <f t="shared" si="20"/>
        <v>0</v>
      </c>
      <c r="V261" s="120"/>
      <c r="W261" s="120"/>
      <c r="AA261" s="120"/>
      <c r="AB261" s="120"/>
      <c r="AD261" s="132" t="str">
        <f t="shared" si="22"/>
        <v/>
      </c>
      <c r="AE261" s="120"/>
      <c r="AF261" s="128"/>
      <c r="AH261" s="132" t="str">
        <f t="shared" si="23"/>
        <v/>
      </c>
      <c r="AI261" s="120"/>
      <c r="AJ261" s="128"/>
      <c r="AK261" s="128"/>
      <c r="AL261" s="128"/>
      <c r="AM261" s="128"/>
      <c r="AN261" s="128"/>
      <c r="AO261" s="128"/>
      <c r="AP261" s="120"/>
      <c r="AT261" s="128"/>
      <c r="AU261" s="120"/>
    </row>
    <row r="262" spans="2:47" x14ac:dyDescent="0.25">
      <c r="B262" s="132" t="str">
        <f t="shared" si="21"/>
        <v/>
      </c>
      <c r="C262" s="120"/>
      <c r="D262" s="125"/>
      <c r="E262" s="125"/>
      <c r="F262" s="120"/>
      <c r="G262" s="120"/>
      <c r="I262" s="120"/>
      <c r="J262" s="120"/>
      <c r="K262" s="120"/>
      <c r="L262" s="120"/>
      <c r="N262" s="126">
        <f t="shared" si="18"/>
        <v>0</v>
      </c>
      <c r="O262" s="126">
        <f t="shared" si="19"/>
        <v>0</v>
      </c>
      <c r="P262" s="126">
        <f t="shared" si="20"/>
        <v>0</v>
      </c>
      <c r="V262" s="120"/>
      <c r="W262" s="120"/>
      <c r="AA262" s="120"/>
      <c r="AB262" s="120"/>
      <c r="AD262" s="132" t="str">
        <f t="shared" si="22"/>
        <v/>
      </c>
      <c r="AE262" s="120"/>
      <c r="AF262" s="128"/>
      <c r="AH262" s="132" t="str">
        <f t="shared" si="23"/>
        <v/>
      </c>
      <c r="AI262" s="120"/>
      <c r="AJ262" s="128"/>
      <c r="AK262" s="128"/>
      <c r="AL262" s="128"/>
      <c r="AM262" s="128"/>
      <c r="AN262" s="128"/>
      <c r="AO262" s="128"/>
      <c r="AP262" s="120"/>
      <c r="AT262" s="128"/>
      <c r="AU262" s="120"/>
    </row>
    <row r="263" spans="2:47" x14ac:dyDescent="0.25">
      <c r="B263" s="132" t="str">
        <f t="shared" si="21"/>
        <v/>
      </c>
      <c r="C263" s="120"/>
      <c r="D263" s="125"/>
      <c r="E263" s="125"/>
      <c r="F263" s="120"/>
      <c r="G263" s="120"/>
      <c r="I263" s="120"/>
      <c r="J263" s="120"/>
      <c r="K263" s="120"/>
      <c r="L263" s="120"/>
      <c r="N263" s="126">
        <f t="shared" si="18"/>
        <v>0</v>
      </c>
      <c r="O263" s="126">
        <f t="shared" si="19"/>
        <v>0</v>
      </c>
      <c r="P263" s="126">
        <f t="shared" si="20"/>
        <v>0</v>
      </c>
      <c r="V263" s="120"/>
      <c r="W263" s="120"/>
      <c r="AA263" s="120"/>
      <c r="AB263" s="120"/>
      <c r="AD263" s="132" t="str">
        <f t="shared" si="22"/>
        <v/>
      </c>
      <c r="AE263" s="120"/>
      <c r="AF263" s="128"/>
      <c r="AH263" s="132" t="str">
        <f t="shared" si="23"/>
        <v/>
      </c>
      <c r="AI263" s="120"/>
      <c r="AJ263" s="128"/>
      <c r="AK263" s="128"/>
      <c r="AL263" s="128"/>
      <c r="AM263" s="128"/>
      <c r="AN263" s="128"/>
      <c r="AO263" s="128"/>
      <c r="AP263" s="120"/>
      <c r="AT263" s="128"/>
      <c r="AU263" s="120"/>
    </row>
    <row r="264" spans="2:47" x14ac:dyDescent="0.25">
      <c r="B264" s="132" t="str">
        <f t="shared" si="21"/>
        <v/>
      </c>
      <c r="C264" s="120"/>
      <c r="D264" s="125"/>
      <c r="E264" s="125"/>
      <c r="F264" s="120"/>
      <c r="G264" s="120"/>
      <c r="I264" s="120"/>
      <c r="J264" s="120"/>
      <c r="K264" s="120"/>
      <c r="L264" s="120"/>
      <c r="N264" s="126">
        <f t="shared" si="18"/>
        <v>0</v>
      </c>
      <c r="O264" s="126">
        <f t="shared" si="19"/>
        <v>0</v>
      </c>
      <c r="P264" s="126">
        <f t="shared" si="20"/>
        <v>0</v>
      </c>
      <c r="V264" s="120"/>
      <c r="W264" s="120"/>
      <c r="AA264" s="120"/>
      <c r="AB264" s="120"/>
      <c r="AD264" s="132" t="str">
        <f t="shared" si="22"/>
        <v/>
      </c>
      <c r="AE264" s="120"/>
      <c r="AF264" s="128"/>
      <c r="AH264" s="132" t="str">
        <f t="shared" si="23"/>
        <v/>
      </c>
      <c r="AI264" s="120"/>
      <c r="AJ264" s="128"/>
      <c r="AK264" s="128"/>
      <c r="AL264" s="128"/>
      <c r="AM264" s="128"/>
      <c r="AN264" s="128"/>
      <c r="AO264" s="128"/>
      <c r="AP264" s="120"/>
      <c r="AT264" s="128"/>
      <c r="AU264" s="120"/>
    </row>
    <row r="265" spans="2:47" x14ac:dyDescent="0.25">
      <c r="B265" s="132" t="str">
        <f t="shared" si="21"/>
        <v/>
      </c>
      <c r="C265" s="120"/>
      <c r="D265" s="125"/>
      <c r="E265" s="125"/>
      <c r="F265" s="120"/>
      <c r="G265" s="120"/>
      <c r="I265" s="120"/>
      <c r="J265" s="120"/>
      <c r="K265" s="120"/>
      <c r="L265" s="120"/>
      <c r="N265" s="126">
        <f t="shared" si="18"/>
        <v>0</v>
      </c>
      <c r="O265" s="126">
        <f t="shared" si="19"/>
        <v>0</v>
      </c>
      <c r="P265" s="126">
        <f t="shared" si="20"/>
        <v>0</v>
      </c>
      <c r="V265" s="120"/>
      <c r="W265" s="120"/>
      <c r="AA265" s="120"/>
      <c r="AB265" s="120"/>
      <c r="AD265" s="132" t="str">
        <f t="shared" si="22"/>
        <v/>
      </c>
      <c r="AE265" s="120"/>
      <c r="AF265" s="128"/>
      <c r="AH265" s="132" t="str">
        <f t="shared" si="23"/>
        <v/>
      </c>
      <c r="AI265" s="120"/>
      <c r="AJ265" s="128"/>
      <c r="AK265" s="128"/>
      <c r="AL265" s="128"/>
      <c r="AM265" s="128"/>
      <c r="AN265" s="128"/>
      <c r="AO265" s="128"/>
      <c r="AP265" s="120"/>
      <c r="AT265" s="128"/>
      <c r="AU265" s="120"/>
    </row>
    <row r="266" spans="2:47" x14ac:dyDescent="0.25">
      <c r="B266" s="132" t="str">
        <f t="shared" si="21"/>
        <v/>
      </c>
      <c r="C266" s="120"/>
      <c r="D266" s="125"/>
      <c r="E266" s="125"/>
      <c r="F266" s="120"/>
      <c r="G266" s="120"/>
      <c r="I266" s="120"/>
      <c r="J266" s="120"/>
      <c r="K266" s="120"/>
      <c r="L266" s="120"/>
      <c r="N266" s="126">
        <f t="shared" si="18"/>
        <v>0</v>
      </c>
      <c r="O266" s="126">
        <f t="shared" si="19"/>
        <v>0</v>
      </c>
      <c r="P266" s="126">
        <f t="shared" si="20"/>
        <v>0</v>
      </c>
      <c r="V266" s="120"/>
      <c r="W266" s="120"/>
      <c r="AA266" s="120"/>
      <c r="AB266" s="120"/>
      <c r="AD266" s="132" t="str">
        <f t="shared" si="22"/>
        <v/>
      </c>
      <c r="AE266" s="120"/>
      <c r="AF266" s="128"/>
      <c r="AH266" s="132" t="str">
        <f t="shared" si="23"/>
        <v/>
      </c>
      <c r="AI266" s="120"/>
      <c r="AJ266" s="128"/>
      <c r="AK266" s="128"/>
      <c r="AL266" s="128"/>
      <c r="AM266" s="128"/>
      <c r="AN266" s="128"/>
      <c r="AO266" s="128"/>
      <c r="AP266" s="120"/>
      <c r="AT266" s="128"/>
      <c r="AU266" s="120"/>
    </row>
    <row r="267" spans="2:47" x14ac:dyDescent="0.25">
      <c r="B267" s="132" t="str">
        <f t="shared" si="21"/>
        <v/>
      </c>
      <c r="C267" s="120"/>
      <c r="D267" s="125"/>
      <c r="E267" s="125"/>
      <c r="F267" s="120"/>
      <c r="G267" s="120"/>
      <c r="I267" s="120"/>
      <c r="J267" s="120"/>
      <c r="K267" s="120"/>
      <c r="L267" s="120"/>
      <c r="N267" s="126">
        <f t="shared" si="18"/>
        <v>0</v>
      </c>
      <c r="O267" s="126">
        <f t="shared" si="19"/>
        <v>0</v>
      </c>
      <c r="P267" s="126">
        <f t="shared" si="20"/>
        <v>0</v>
      </c>
      <c r="V267" s="120"/>
      <c r="W267" s="120"/>
      <c r="AA267" s="120"/>
      <c r="AB267" s="120"/>
      <c r="AD267" s="132" t="str">
        <f t="shared" si="22"/>
        <v/>
      </c>
      <c r="AE267" s="120"/>
      <c r="AF267" s="128"/>
      <c r="AH267" s="132" t="str">
        <f t="shared" si="23"/>
        <v/>
      </c>
      <c r="AI267" s="120"/>
      <c r="AJ267" s="128"/>
      <c r="AK267" s="128"/>
      <c r="AL267" s="128"/>
      <c r="AM267" s="128"/>
      <c r="AN267" s="128"/>
      <c r="AO267" s="128"/>
      <c r="AP267" s="120"/>
      <c r="AT267" s="128"/>
      <c r="AU267" s="120"/>
    </row>
    <row r="268" spans="2:47" x14ac:dyDescent="0.25">
      <c r="B268" s="132" t="str">
        <f t="shared" si="21"/>
        <v/>
      </c>
      <c r="C268" s="120"/>
      <c r="D268" s="125"/>
      <c r="E268" s="125"/>
      <c r="F268" s="120"/>
      <c r="G268" s="120"/>
      <c r="I268" s="120"/>
      <c r="J268" s="120"/>
      <c r="K268" s="120"/>
      <c r="L268" s="120"/>
      <c r="N268" s="126">
        <f t="shared" ref="N268:N331" si="24">C268*E268</f>
        <v>0</v>
      </c>
      <c r="O268" s="126">
        <f t="shared" ref="O268:O331" si="25">MIN(N268,C268*ROUND($O$11,0))</f>
        <v>0</v>
      </c>
      <c r="P268" s="126">
        <f t="shared" ref="P268:P331" si="26">MIN(N268,C268*ROUND($P$11,0))</f>
        <v>0</v>
      </c>
      <c r="V268" s="120"/>
      <c r="W268" s="120"/>
      <c r="AA268" s="120"/>
      <c r="AB268" s="120"/>
      <c r="AD268" s="132" t="str">
        <f t="shared" si="22"/>
        <v/>
      </c>
      <c r="AE268" s="120"/>
      <c r="AF268" s="128"/>
      <c r="AH268" s="132" t="str">
        <f t="shared" si="23"/>
        <v/>
      </c>
      <c r="AI268" s="120"/>
      <c r="AJ268" s="128"/>
      <c r="AK268" s="128"/>
      <c r="AL268" s="128"/>
      <c r="AM268" s="128"/>
      <c r="AN268" s="128"/>
      <c r="AO268" s="128"/>
      <c r="AP268" s="120"/>
      <c r="AT268" s="128"/>
      <c r="AU268" s="120"/>
    </row>
    <row r="269" spans="2:47" x14ac:dyDescent="0.25">
      <c r="B269" s="132" t="str">
        <f t="shared" si="21"/>
        <v/>
      </c>
      <c r="C269" s="120"/>
      <c r="D269" s="125"/>
      <c r="E269" s="125"/>
      <c r="F269" s="120"/>
      <c r="G269" s="120"/>
      <c r="I269" s="120"/>
      <c r="J269" s="120"/>
      <c r="K269" s="120"/>
      <c r="L269" s="120"/>
      <c r="N269" s="126">
        <f t="shared" si="24"/>
        <v>0</v>
      </c>
      <c r="O269" s="126">
        <f t="shared" si="25"/>
        <v>0</v>
      </c>
      <c r="P269" s="126">
        <f t="shared" si="26"/>
        <v>0</v>
      </c>
      <c r="V269" s="120"/>
      <c r="W269" s="120"/>
      <c r="AA269" s="120"/>
      <c r="AB269" s="120"/>
      <c r="AD269" s="132" t="str">
        <f t="shared" si="22"/>
        <v/>
      </c>
      <c r="AE269" s="120"/>
      <c r="AF269" s="128"/>
      <c r="AH269" s="132" t="str">
        <f t="shared" si="23"/>
        <v/>
      </c>
      <c r="AI269" s="120"/>
      <c r="AJ269" s="128"/>
      <c r="AK269" s="128"/>
      <c r="AL269" s="128"/>
      <c r="AM269" s="128"/>
      <c r="AN269" s="128"/>
      <c r="AO269" s="128"/>
      <c r="AP269" s="120"/>
      <c r="AT269" s="128"/>
      <c r="AU269" s="120"/>
    </row>
    <row r="270" spans="2:47" x14ac:dyDescent="0.25">
      <c r="B270" s="132" t="str">
        <f t="shared" si="21"/>
        <v/>
      </c>
      <c r="C270" s="120"/>
      <c r="D270" s="125"/>
      <c r="E270" s="125"/>
      <c r="F270" s="120"/>
      <c r="G270" s="120"/>
      <c r="I270" s="120"/>
      <c r="J270" s="120"/>
      <c r="K270" s="120"/>
      <c r="L270" s="120"/>
      <c r="N270" s="126">
        <f t="shared" si="24"/>
        <v>0</v>
      </c>
      <c r="O270" s="126">
        <f t="shared" si="25"/>
        <v>0</v>
      </c>
      <c r="P270" s="126">
        <f t="shared" si="26"/>
        <v>0</v>
      </c>
      <c r="V270" s="120"/>
      <c r="W270" s="120"/>
      <c r="AA270" s="120"/>
      <c r="AB270" s="120"/>
      <c r="AD270" s="132" t="str">
        <f t="shared" si="22"/>
        <v/>
      </c>
      <c r="AE270" s="120"/>
      <c r="AF270" s="128"/>
      <c r="AH270" s="132" t="str">
        <f t="shared" si="23"/>
        <v/>
      </c>
      <c r="AI270" s="120"/>
      <c r="AJ270" s="128"/>
      <c r="AK270" s="128"/>
      <c r="AL270" s="128"/>
      <c r="AM270" s="128"/>
      <c r="AN270" s="128"/>
      <c r="AO270" s="128"/>
      <c r="AP270" s="120"/>
      <c r="AT270" s="128"/>
      <c r="AU270" s="120"/>
    </row>
    <row r="271" spans="2:47" x14ac:dyDescent="0.25">
      <c r="B271" s="132" t="str">
        <f t="shared" ref="B271:B334" si="27">IF(C271="","",B270+C271)</f>
        <v/>
      </c>
      <c r="C271" s="120"/>
      <c r="D271" s="125"/>
      <c r="E271" s="125"/>
      <c r="F271" s="120"/>
      <c r="G271" s="120"/>
      <c r="I271" s="120"/>
      <c r="J271" s="120"/>
      <c r="K271" s="120"/>
      <c r="L271" s="120"/>
      <c r="N271" s="126">
        <f t="shared" si="24"/>
        <v>0</v>
      </c>
      <c r="O271" s="126">
        <f t="shared" si="25"/>
        <v>0</v>
      </c>
      <c r="P271" s="126">
        <f t="shared" si="26"/>
        <v>0</v>
      </c>
      <c r="V271" s="120"/>
      <c r="W271" s="120"/>
      <c r="AA271" s="120"/>
      <c r="AB271" s="120"/>
      <c r="AD271" s="132" t="str">
        <f t="shared" si="22"/>
        <v/>
      </c>
      <c r="AE271" s="120"/>
      <c r="AF271" s="128"/>
      <c r="AH271" s="132" t="str">
        <f t="shared" si="23"/>
        <v/>
      </c>
      <c r="AI271" s="120"/>
      <c r="AJ271" s="128"/>
      <c r="AK271" s="128"/>
      <c r="AL271" s="128"/>
      <c r="AM271" s="128"/>
      <c r="AN271" s="128"/>
      <c r="AO271" s="128"/>
      <c r="AP271" s="120"/>
      <c r="AT271" s="128"/>
      <c r="AU271" s="120"/>
    </row>
    <row r="272" spans="2:47" x14ac:dyDescent="0.25">
      <c r="B272" s="132" t="str">
        <f t="shared" si="27"/>
        <v/>
      </c>
      <c r="C272" s="120"/>
      <c r="D272" s="125"/>
      <c r="E272" s="125"/>
      <c r="F272" s="120"/>
      <c r="G272" s="120"/>
      <c r="I272" s="120"/>
      <c r="J272" s="120"/>
      <c r="K272" s="120"/>
      <c r="L272" s="120"/>
      <c r="N272" s="126">
        <f t="shared" si="24"/>
        <v>0</v>
      </c>
      <c r="O272" s="126">
        <f t="shared" si="25"/>
        <v>0</v>
      </c>
      <c r="P272" s="126">
        <f t="shared" si="26"/>
        <v>0</v>
      </c>
      <c r="V272" s="120"/>
      <c r="W272" s="120"/>
      <c r="AA272" s="120"/>
      <c r="AB272" s="120"/>
      <c r="AD272" s="132" t="str">
        <f t="shared" si="22"/>
        <v/>
      </c>
      <c r="AE272" s="120"/>
      <c r="AF272" s="128"/>
      <c r="AH272" s="132" t="str">
        <f t="shared" si="23"/>
        <v/>
      </c>
      <c r="AI272" s="120"/>
      <c r="AJ272" s="128"/>
      <c r="AK272" s="128"/>
      <c r="AL272" s="128"/>
      <c r="AM272" s="128"/>
      <c r="AN272" s="128"/>
      <c r="AO272" s="128"/>
      <c r="AP272" s="120"/>
      <c r="AT272" s="128"/>
      <c r="AU272" s="120"/>
    </row>
    <row r="273" spans="2:47" x14ac:dyDescent="0.25">
      <c r="B273" s="132" t="str">
        <f t="shared" si="27"/>
        <v/>
      </c>
      <c r="C273" s="120"/>
      <c r="D273" s="125"/>
      <c r="E273" s="125"/>
      <c r="F273" s="120"/>
      <c r="G273" s="120"/>
      <c r="I273" s="120"/>
      <c r="J273" s="120"/>
      <c r="K273" s="120"/>
      <c r="L273" s="120"/>
      <c r="N273" s="126">
        <f t="shared" si="24"/>
        <v>0</v>
      </c>
      <c r="O273" s="126">
        <f t="shared" si="25"/>
        <v>0</v>
      </c>
      <c r="P273" s="126">
        <f t="shared" si="26"/>
        <v>0</v>
      </c>
      <c r="V273" s="120"/>
      <c r="W273" s="120"/>
      <c r="AA273" s="120"/>
      <c r="AB273" s="120"/>
      <c r="AD273" s="132" t="str">
        <f t="shared" ref="AD273:AD336" si="28">IF(AE273="","",AD272+AE273)</f>
        <v/>
      </c>
      <c r="AE273" s="120"/>
      <c r="AF273" s="128"/>
      <c r="AH273" s="132" t="str">
        <f t="shared" ref="AH273:AH336" si="29">IF(AI273="","",AH272+AI273)</f>
        <v/>
      </c>
      <c r="AI273" s="120"/>
      <c r="AJ273" s="128"/>
      <c r="AK273" s="128"/>
      <c r="AL273" s="128"/>
      <c r="AM273" s="128"/>
      <c r="AN273" s="128"/>
      <c r="AO273" s="128"/>
      <c r="AP273" s="120"/>
      <c r="AT273" s="128"/>
      <c r="AU273" s="120"/>
    </row>
    <row r="274" spans="2:47" x14ac:dyDescent="0.25">
      <c r="B274" s="132" t="str">
        <f t="shared" si="27"/>
        <v/>
      </c>
      <c r="C274" s="120"/>
      <c r="D274" s="125"/>
      <c r="E274" s="125"/>
      <c r="F274" s="120"/>
      <c r="G274" s="120"/>
      <c r="I274" s="120"/>
      <c r="J274" s="120"/>
      <c r="K274" s="120"/>
      <c r="L274" s="120"/>
      <c r="N274" s="126">
        <f t="shared" si="24"/>
        <v>0</v>
      </c>
      <c r="O274" s="126">
        <f t="shared" si="25"/>
        <v>0</v>
      </c>
      <c r="P274" s="126">
        <f t="shared" si="26"/>
        <v>0</v>
      </c>
      <c r="V274" s="120"/>
      <c r="W274" s="120"/>
      <c r="AA274" s="120"/>
      <c r="AB274" s="120"/>
      <c r="AD274" s="132" t="str">
        <f t="shared" si="28"/>
        <v/>
      </c>
      <c r="AE274" s="120"/>
      <c r="AF274" s="128"/>
      <c r="AH274" s="132" t="str">
        <f t="shared" si="29"/>
        <v/>
      </c>
      <c r="AI274" s="120"/>
      <c r="AJ274" s="128"/>
      <c r="AK274" s="128"/>
      <c r="AL274" s="128"/>
      <c r="AM274" s="128"/>
      <c r="AN274" s="128"/>
      <c r="AO274" s="128"/>
      <c r="AP274" s="120"/>
      <c r="AT274" s="128"/>
      <c r="AU274" s="120"/>
    </row>
    <row r="275" spans="2:47" x14ac:dyDescent="0.25">
      <c r="B275" s="132" t="str">
        <f t="shared" si="27"/>
        <v/>
      </c>
      <c r="C275" s="120"/>
      <c r="D275" s="125"/>
      <c r="E275" s="125"/>
      <c r="F275" s="120"/>
      <c r="G275" s="120"/>
      <c r="I275" s="120"/>
      <c r="J275" s="120"/>
      <c r="K275" s="120"/>
      <c r="L275" s="120"/>
      <c r="N275" s="126">
        <f t="shared" si="24"/>
        <v>0</v>
      </c>
      <c r="O275" s="126">
        <f t="shared" si="25"/>
        <v>0</v>
      </c>
      <c r="P275" s="126">
        <f t="shared" si="26"/>
        <v>0</v>
      </c>
      <c r="V275" s="120"/>
      <c r="W275" s="120"/>
      <c r="AA275" s="120"/>
      <c r="AB275" s="120"/>
      <c r="AD275" s="132" t="str">
        <f t="shared" si="28"/>
        <v/>
      </c>
      <c r="AE275" s="120"/>
      <c r="AF275" s="128"/>
      <c r="AH275" s="132" t="str">
        <f t="shared" si="29"/>
        <v/>
      </c>
      <c r="AI275" s="120"/>
      <c r="AJ275" s="128"/>
      <c r="AK275" s="128"/>
      <c r="AL275" s="128"/>
      <c r="AM275" s="128"/>
      <c r="AN275" s="128"/>
      <c r="AO275" s="128"/>
      <c r="AP275" s="120"/>
      <c r="AT275" s="128"/>
      <c r="AU275" s="120"/>
    </row>
    <row r="276" spans="2:47" x14ac:dyDescent="0.25">
      <c r="B276" s="132" t="str">
        <f t="shared" si="27"/>
        <v/>
      </c>
      <c r="C276" s="120"/>
      <c r="D276" s="125"/>
      <c r="E276" s="125"/>
      <c r="F276" s="120"/>
      <c r="G276" s="120"/>
      <c r="I276" s="120"/>
      <c r="J276" s="120"/>
      <c r="K276" s="120"/>
      <c r="L276" s="120"/>
      <c r="N276" s="126">
        <f t="shared" si="24"/>
        <v>0</v>
      </c>
      <c r="O276" s="126">
        <f t="shared" si="25"/>
        <v>0</v>
      </c>
      <c r="P276" s="126">
        <f t="shared" si="26"/>
        <v>0</v>
      </c>
      <c r="V276" s="120"/>
      <c r="W276" s="120"/>
      <c r="AA276" s="120"/>
      <c r="AB276" s="120"/>
      <c r="AD276" s="132" t="str">
        <f t="shared" si="28"/>
        <v/>
      </c>
      <c r="AE276" s="120"/>
      <c r="AF276" s="128"/>
      <c r="AH276" s="132" t="str">
        <f t="shared" si="29"/>
        <v/>
      </c>
      <c r="AI276" s="120"/>
      <c r="AJ276" s="128"/>
      <c r="AK276" s="128"/>
      <c r="AL276" s="128"/>
      <c r="AM276" s="128"/>
      <c r="AN276" s="128"/>
      <c r="AO276" s="128"/>
      <c r="AP276" s="120"/>
      <c r="AT276" s="128"/>
      <c r="AU276" s="120"/>
    </row>
    <row r="277" spans="2:47" x14ac:dyDescent="0.25">
      <c r="B277" s="132" t="str">
        <f t="shared" si="27"/>
        <v/>
      </c>
      <c r="C277" s="120"/>
      <c r="D277" s="125"/>
      <c r="E277" s="125"/>
      <c r="F277" s="120"/>
      <c r="G277" s="120"/>
      <c r="I277" s="120"/>
      <c r="J277" s="120"/>
      <c r="K277" s="120"/>
      <c r="L277" s="120"/>
      <c r="N277" s="126">
        <f t="shared" si="24"/>
        <v>0</v>
      </c>
      <c r="O277" s="126">
        <f t="shared" si="25"/>
        <v>0</v>
      </c>
      <c r="P277" s="126">
        <f t="shared" si="26"/>
        <v>0</v>
      </c>
      <c r="V277" s="120"/>
      <c r="W277" s="120"/>
      <c r="AA277" s="120"/>
      <c r="AB277" s="120"/>
      <c r="AD277" s="132" t="str">
        <f t="shared" si="28"/>
        <v/>
      </c>
      <c r="AE277" s="120"/>
      <c r="AF277" s="128"/>
      <c r="AH277" s="132" t="str">
        <f t="shared" si="29"/>
        <v/>
      </c>
      <c r="AI277" s="120"/>
      <c r="AJ277" s="128"/>
      <c r="AK277" s="128"/>
      <c r="AL277" s="128"/>
      <c r="AM277" s="128"/>
      <c r="AN277" s="128"/>
      <c r="AO277" s="128"/>
      <c r="AP277" s="120"/>
      <c r="AT277" s="128"/>
      <c r="AU277" s="120"/>
    </row>
    <row r="278" spans="2:47" x14ac:dyDescent="0.25">
      <c r="B278" s="132" t="str">
        <f t="shared" si="27"/>
        <v/>
      </c>
      <c r="C278" s="120"/>
      <c r="D278" s="125"/>
      <c r="E278" s="125"/>
      <c r="F278" s="120"/>
      <c r="G278" s="120"/>
      <c r="I278" s="120"/>
      <c r="J278" s="120"/>
      <c r="K278" s="120"/>
      <c r="L278" s="120"/>
      <c r="N278" s="126">
        <f t="shared" si="24"/>
        <v>0</v>
      </c>
      <c r="O278" s="126">
        <f t="shared" si="25"/>
        <v>0</v>
      </c>
      <c r="P278" s="126">
        <f t="shared" si="26"/>
        <v>0</v>
      </c>
      <c r="V278" s="120"/>
      <c r="W278" s="120"/>
      <c r="AA278" s="120"/>
      <c r="AB278" s="120"/>
      <c r="AD278" s="132" t="str">
        <f t="shared" si="28"/>
        <v/>
      </c>
      <c r="AE278" s="120"/>
      <c r="AF278" s="128"/>
      <c r="AH278" s="132" t="str">
        <f t="shared" si="29"/>
        <v/>
      </c>
      <c r="AI278" s="120"/>
      <c r="AJ278" s="128"/>
      <c r="AK278" s="128"/>
      <c r="AL278" s="128"/>
      <c r="AM278" s="128"/>
      <c r="AN278" s="128"/>
      <c r="AO278" s="128"/>
      <c r="AP278" s="120"/>
      <c r="AT278" s="128"/>
      <c r="AU278" s="120"/>
    </row>
    <row r="279" spans="2:47" x14ac:dyDescent="0.25">
      <c r="B279" s="132" t="str">
        <f t="shared" si="27"/>
        <v/>
      </c>
      <c r="C279" s="120"/>
      <c r="D279" s="125"/>
      <c r="E279" s="125"/>
      <c r="F279" s="120"/>
      <c r="G279" s="120"/>
      <c r="I279" s="120"/>
      <c r="J279" s="120"/>
      <c r="K279" s="120"/>
      <c r="L279" s="120"/>
      <c r="N279" s="126">
        <f t="shared" si="24"/>
        <v>0</v>
      </c>
      <c r="O279" s="126">
        <f t="shared" si="25"/>
        <v>0</v>
      </c>
      <c r="P279" s="126">
        <f t="shared" si="26"/>
        <v>0</v>
      </c>
      <c r="V279" s="120"/>
      <c r="W279" s="120"/>
      <c r="AA279" s="120"/>
      <c r="AB279" s="120"/>
      <c r="AD279" s="132" t="str">
        <f t="shared" si="28"/>
        <v/>
      </c>
      <c r="AE279" s="120"/>
      <c r="AF279" s="128"/>
      <c r="AH279" s="132" t="str">
        <f t="shared" si="29"/>
        <v/>
      </c>
      <c r="AI279" s="120"/>
      <c r="AJ279" s="128"/>
      <c r="AK279" s="128"/>
      <c r="AL279" s="128"/>
      <c r="AM279" s="128"/>
      <c r="AN279" s="128"/>
      <c r="AO279" s="128"/>
      <c r="AP279" s="120"/>
      <c r="AT279" s="128"/>
      <c r="AU279" s="120"/>
    </row>
    <row r="280" spans="2:47" x14ac:dyDescent="0.25">
      <c r="B280" s="132" t="str">
        <f t="shared" si="27"/>
        <v/>
      </c>
      <c r="C280" s="120"/>
      <c r="D280" s="125"/>
      <c r="E280" s="125"/>
      <c r="F280" s="120"/>
      <c r="G280" s="120"/>
      <c r="I280" s="120"/>
      <c r="J280" s="120"/>
      <c r="K280" s="120"/>
      <c r="L280" s="120"/>
      <c r="N280" s="126">
        <f t="shared" si="24"/>
        <v>0</v>
      </c>
      <c r="O280" s="126">
        <f t="shared" si="25"/>
        <v>0</v>
      </c>
      <c r="P280" s="126">
        <f t="shared" si="26"/>
        <v>0</v>
      </c>
      <c r="V280" s="120"/>
      <c r="W280" s="120"/>
      <c r="AA280" s="120"/>
      <c r="AB280" s="120"/>
      <c r="AD280" s="132" t="str">
        <f t="shared" si="28"/>
        <v/>
      </c>
      <c r="AE280" s="120"/>
      <c r="AF280" s="128"/>
      <c r="AH280" s="132" t="str">
        <f t="shared" si="29"/>
        <v/>
      </c>
      <c r="AI280" s="120"/>
      <c r="AJ280" s="128"/>
      <c r="AK280" s="128"/>
      <c r="AL280" s="128"/>
      <c r="AM280" s="128"/>
      <c r="AN280" s="128"/>
      <c r="AO280" s="128"/>
      <c r="AP280" s="120"/>
      <c r="AT280" s="128"/>
      <c r="AU280" s="120"/>
    </row>
    <row r="281" spans="2:47" x14ac:dyDescent="0.25">
      <c r="B281" s="132" t="str">
        <f t="shared" si="27"/>
        <v/>
      </c>
      <c r="C281" s="120"/>
      <c r="D281" s="125"/>
      <c r="E281" s="125"/>
      <c r="F281" s="120"/>
      <c r="G281" s="120"/>
      <c r="I281" s="120"/>
      <c r="J281" s="120"/>
      <c r="K281" s="120"/>
      <c r="L281" s="120"/>
      <c r="N281" s="126">
        <f t="shared" si="24"/>
        <v>0</v>
      </c>
      <c r="O281" s="126">
        <f t="shared" si="25"/>
        <v>0</v>
      </c>
      <c r="P281" s="126">
        <f t="shared" si="26"/>
        <v>0</v>
      </c>
      <c r="V281" s="120"/>
      <c r="W281" s="120"/>
      <c r="AA281" s="120"/>
      <c r="AB281" s="120"/>
      <c r="AD281" s="132" t="str">
        <f t="shared" si="28"/>
        <v/>
      </c>
      <c r="AE281" s="120"/>
      <c r="AF281" s="128"/>
      <c r="AH281" s="132" t="str">
        <f t="shared" si="29"/>
        <v/>
      </c>
      <c r="AI281" s="120"/>
      <c r="AJ281" s="128"/>
      <c r="AK281" s="128"/>
      <c r="AL281" s="128"/>
      <c r="AM281" s="128"/>
      <c r="AN281" s="128"/>
      <c r="AO281" s="128"/>
      <c r="AP281" s="120"/>
      <c r="AT281" s="128"/>
      <c r="AU281" s="120"/>
    </row>
    <row r="282" spans="2:47" x14ac:dyDescent="0.25">
      <c r="B282" s="132" t="str">
        <f t="shared" si="27"/>
        <v/>
      </c>
      <c r="C282" s="120"/>
      <c r="D282" s="125"/>
      <c r="E282" s="125"/>
      <c r="F282" s="120"/>
      <c r="G282" s="120"/>
      <c r="I282" s="120"/>
      <c r="J282" s="120"/>
      <c r="K282" s="120"/>
      <c r="L282" s="120"/>
      <c r="N282" s="126">
        <f t="shared" si="24"/>
        <v>0</v>
      </c>
      <c r="O282" s="126">
        <f t="shared" si="25"/>
        <v>0</v>
      </c>
      <c r="P282" s="126">
        <f t="shared" si="26"/>
        <v>0</v>
      </c>
      <c r="V282" s="120"/>
      <c r="W282" s="120"/>
      <c r="AA282" s="120"/>
      <c r="AB282" s="120"/>
      <c r="AD282" s="132" t="str">
        <f t="shared" si="28"/>
        <v/>
      </c>
      <c r="AE282" s="120"/>
      <c r="AF282" s="128"/>
      <c r="AH282" s="132" t="str">
        <f t="shared" si="29"/>
        <v/>
      </c>
      <c r="AI282" s="120"/>
      <c r="AJ282" s="128"/>
      <c r="AK282" s="128"/>
      <c r="AL282" s="128"/>
      <c r="AM282" s="128"/>
      <c r="AN282" s="128"/>
      <c r="AO282" s="128"/>
      <c r="AP282" s="120"/>
      <c r="AT282" s="128"/>
      <c r="AU282" s="120"/>
    </row>
    <row r="283" spans="2:47" x14ac:dyDescent="0.25">
      <c r="B283" s="132" t="str">
        <f t="shared" si="27"/>
        <v/>
      </c>
      <c r="C283" s="120"/>
      <c r="D283" s="125"/>
      <c r="E283" s="125"/>
      <c r="F283" s="120"/>
      <c r="G283" s="120"/>
      <c r="I283" s="120"/>
      <c r="J283" s="120"/>
      <c r="K283" s="120"/>
      <c r="L283" s="120"/>
      <c r="N283" s="126">
        <f t="shared" si="24"/>
        <v>0</v>
      </c>
      <c r="O283" s="126">
        <f t="shared" si="25"/>
        <v>0</v>
      </c>
      <c r="P283" s="126">
        <f t="shared" si="26"/>
        <v>0</v>
      </c>
      <c r="V283" s="120"/>
      <c r="W283" s="120"/>
      <c r="AA283" s="120"/>
      <c r="AB283" s="120"/>
      <c r="AD283" s="132" t="str">
        <f t="shared" si="28"/>
        <v/>
      </c>
      <c r="AE283" s="120"/>
      <c r="AF283" s="128"/>
      <c r="AH283" s="132" t="str">
        <f t="shared" si="29"/>
        <v/>
      </c>
      <c r="AI283" s="120"/>
      <c r="AJ283" s="128"/>
      <c r="AK283" s="128"/>
      <c r="AL283" s="128"/>
      <c r="AM283" s="128"/>
      <c r="AN283" s="128"/>
      <c r="AO283" s="128"/>
      <c r="AP283" s="120"/>
      <c r="AT283" s="128"/>
      <c r="AU283" s="120"/>
    </row>
    <row r="284" spans="2:47" x14ac:dyDescent="0.25">
      <c r="B284" s="132" t="str">
        <f t="shared" si="27"/>
        <v/>
      </c>
      <c r="C284" s="120"/>
      <c r="D284" s="125"/>
      <c r="E284" s="125"/>
      <c r="F284" s="120"/>
      <c r="G284" s="120"/>
      <c r="I284" s="120"/>
      <c r="J284" s="120"/>
      <c r="K284" s="120"/>
      <c r="L284" s="120"/>
      <c r="N284" s="126">
        <f t="shared" si="24"/>
        <v>0</v>
      </c>
      <c r="O284" s="126">
        <f t="shared" si="25"/>
        <v>0</v>
      </c>
      <c r="P284" s="126">
        <f t="shared" si="26"/>
        <v>0</v>
      </c>
      <c r="V284" s="120"/>
      <c r="W284" s="120"/>
      <c r="AA284" s="120"/>
      <c r="AB284" s="120"/>
      <c r="AD284" s="132" t="str">
        <f t="shared" si="28"/>
        <v/>
      </c>
      <c r="AE284" s="120"/>
      <c r="AF284" s="128"/>
      <c r="AH284" s="132" t="str">
        <f t="shared" si="29"/>
        <v/>
      </c>
      <c r="AI284" s="120"/>
      <c r="AJ284" s="128"/>
      <c r="AK284" s="128"/>
      <c r="AL284" s="128"/>
      <c r="AM284" s="128"/>
      <c r="AN284" s="128"/>
      <c r="AO284" s="128"/>
      <c r="AP284" s="120"/>
      <c r="AT284" s="128"/>
      <c r="AU284" s="120"/>
    </row>
    <row r="285" spans="2:47" x14ac:dyDescent="0.25">
      <c r="B285" s="132" t="str">
        <f t="shared" si="27"/>
        <v/>
      </c>
      <c r="C285" s="120"/>
      <c r="D285" s="125"/>
      <c r="E285" s="125"/>
      <c r="F285" s="120"/>
      <c r="G285" s="120"/>
      <c r="I285" s="120"/>
      <c r="J285" s="120"/>
      <c r="K285" s="120"/>
      <c r="L285" s="120"/>
      <c r="N285" s="126">
        <f t="shared" si="24"/>
        <v>0</v>
      </c>
      <c r="O285" s="126">
        <f t="shared" si="25"/>
        <v>0</v>
      </c>
      <c r="P285" s="126">
        <f t="shared" si="26"/>
        <v>0</v>
      </c>
      <c r="V285" s="120"/>
      <c r="W285" s="120"/>
      <c r="AA285" s="120"/>
      <c r="AB285" s="120"/>
      <c r="AD285" s="132" t="str">
        <f t="shared" si="28"/>
        <v/>
      </c>
      <c r="AE285" s="120"/>
      <c r="AF285" s="128"/>
      <c r="AH285" s="132" t="str">
        <f t="shared" si="29"/>
        <v/>
      </c>
      <c r="AI285" s="120"/>
      <c r="AJ285" s="128"/>
      <c r="AK285" s="128"/>
      <c r="AL285" s="128"/>
      <c r="AM285" s="128"/>
      <c r="AN285" s="128"/>
      <c r="AO285" s="128"/>
      <c r="AP285" s="120"/>
      <c r="AT285" s="128"/>
      <c r="AU285" s="120"/>
    </row>
    <row r="286" spans="2:47" x14ac:dyDescent="0.25">
      <c r="B286" s="132" t="str">
        <f t="shared" si="27"/>
        <v/>
      </c>
      <c r="C286" s="120"/>
      <c r="D286" s="125"/>
      <c r="E286" s="125"/>
      <c r="F286" s="120"/>
      <c r="G286" s="120"/>
      <c r="I286" s="120"/>
      <c r="J286" s="120"/>
      <c r="K286" s="120"/>
      <c r="L286" s="120"/>
      <c r="N286" s="126">
        <f t="shared" si="24"/>
        <v>0</v>
      </c>
      <c r="O286" s="126">
        <f t="shared" si="25"/>
        <v>0</v>
      </c>
      <c r="P286" s="126">
        <f t="shared" si="26"/>
        <v>0</v>
      </c>
      <c r="V286" s="120"/>
      <c r="W286" s="120"/>
      <c r="AA286" s="120"/>
      <c r="AB286" s="120"/>
      <c r="AD286" s="132" t="str">
        <f t="shared" si="28"/>
        <v/>
      </c>
      <c r="AE286" s="120"/>
      <c r="AF286" s="128"/>
      <c r="AH286" s="132" t="str">
        <f t="shared" si="29"/>
        <v/>
      </c>
      <c r="AI286" s="120"/>
      <c r="AJ286" s="128"/>
      <c r="AK286" s="128"/>
      <c r="AL286" s="128"/>
      <c r="AM286" s="128"/>
      <c r="AN286" s="128"/>
      <c r="AO286" s="128"/>
      <c r="AP286" s="120"/>
      <c r="AT286" s="128"/>
      <c r="AU286" s="120"/>
    </row>
    <row r="287" spans="2:47" x14ac:dyDescent="0.25">
      <c r="B287" s="132" t="str">
        <f t="shared" si="27"/>
        <v/>
      </c>
      <c r="C287" s="120"/>
      <c r="D287" s="125"/>
      <c r="E287" s="125"/>
      <c r="F287" s="120"/>
      <c r="G287" s="120"/>
      <c r="I287" s="120"/>
      <c r="J287" s="120"/>
      <c r="K287" s="120"/>
      <c r="L287" s="120"/>
      <c r="N287" s="126">
        <f t="shared" si="24"/>
        <v>0</v>
      </c>
      <c r="O287" s="126">
        <f t="shared" si="25"/>
        <v>0</v>
      </c>
      <c r="P287" s="126">
        <f t="shared" si="26"/>
        <v>0</v>
      </c>
      <c r="V287" s="120"/>
      <c r="W287" s="120"/>
      <c r="AA287" s="120"/>
      <c r="AB287" s="120"/>
      <c r="AD287" s="132" t="str">
        <f t="shared" si="28"/>
        <v/>
      </c>
      <c r="AE287" s="120"/>
      <c r="AF287" s="128"/>
      <c r="AH287" s="132" t="str">
        <f t="shared" si="29"/>
        <v/>
      </c>
      <c r="AI287" s="120"/>
      <c r="AJ287" s="128"/>
      <c r="AK287" s="128"/>
      <c r="AL287" s="128"/>
      <c r="AM287" s="128"/>
      <c r="AN287" s="128"/>
      <c r="AO287" s="128"/>
      <c r="AP287" s="120"/>
      <c r="AT287" s="128"/>
      <c r="AU287" s="120"/>
    </row>
    <row r="288" spans="2:47" x14ac:dyDescent="0.25">
      <c r="B288" s="132" t="str">
        <f t="shared" si="27"/>
        <v/>
      </c>
      <c r="C288" s="120"/>
      <c r="D288" s="125"/>
      <c r="E288" s="125"/>
      <c r="F288" s="120"/>
      <c r="G288" s="120"/>
      <c r="I288" s="120"/>
      <c r="J288" s="120"/>
      <c r="K288" s="120"/>
      <c r="L288" s="120"/>
      <c r="N288" s="126">
        <f t="shared" si="24"/>
        <v>0</v>
      </c>
      <c r="O288" s="126">
        <f t="shared" si="25"/>
        <v>0</v>
      </c>
      <c r="P288" s="126">
        <f t="shared" si="26"/>
        <v>0</v>
      </c>
      <c r="V288" s="120"/>
      <c r="W288" s="120"/>
      <c r="AA288" s="120"/>
      <c r="AB288" s="120"/>
      <c r="AD288" s="132" t="str">
        <f t="shared" si="28"/>
        <v/>
      </c>
      <c r="AE288" s="120"/>
      <c r="AF288" s="128"/>
      <c r="AH288" s="132" t="str">
        <f t="shared" si="29"/>
        <v/>
      </c>
      <c r="AI288" s="120"/>
      <c r="AJ288" s="128"/>
      <c r="AK288" s="128"/>
      <c r="AL288" s="128"/>
      <c r="AM288" s="128"/>
      <c r="AN288" s="128"/>
      <c r="AO288" s="128"/>
      <c r="AP288" s="120"/>
      <c r="AT288" s="128"/>
      <c r="AU288" s="120"/>
    </row>
    <row r="289" spans="2:47" x14ac:dyDescent="0.25">
      <c r="B289" s="132" t="str">
        <f t="shared" si="27"/>
        <v/>
      </c>
      <c r="C289" s="120"/>
      <c r="D289" s="125"/>
      <c r="E289" s="125"/>
      <c r="F289" s="120"/>
      <c r="G289" s="120"/>
      <c r="I289" s="120"/>
      <c r="J289" s="120"/>
      <c r="K289" s="120"/>
      <c r="L289" s="120"/>
      <c r="N289" s="126">
        <f t="shared" si="24"/>
        <v>0</v>
      </c>
      <c r="O289" s="126">
        <f t="shared" si="25"/>
        <v>0</v>
      </c>
      <c r="P289" s="126">
        <f t="shared" si="26"/>
        <v>0</v>
      </c>
      <c r="V289" s="120"/>
      <c r="W289" s="120"/>
      <c r="AA289" s="120"/>
      <c r="AB289" s="120"/>
      <c r="AD289" s="132" t="str">
        <f t="shared" si="28"/>
        <v/>
      </c>
      <c r="AE289" s="120"/>
      <c r="AF289" s="128"/>
      <c r="AH289" s="132" t="str">
        <f t="shared" si="29"/>
        <v/>
      </c>
      <c r="AI289" s="120"/>
      <c r="AJ289" s="128"/>
      <c r="AK289" s="128"/>
      <c r="AL289" s="128"/>
      <c r="AM289" s="128"/>
      <c r="AN289" s="128"/>
      <c r="AO289" s="128"/>
      <c r="AP289" s="120"/>
      <c r="AT289" s="128"/>
      <c r="AU289" s="120"/>
    </row>
    <row r="290" spans="2:47" x14ac:dyDescent="0.25">
      <c r="B290" s="132" t="str">
        <f t="shared" si="27"/>
        <v/>
      </c>
      <c r="C290" s="120"/>
      <c r="D290" s="125"/>
      <c r="E290" s="125"/>
      <c r="F290" s="120"/>
      <c r="G290" s="120"/>
      <c r="I290" s="120"/>
      <c r="J290" s="120"/>
      <c r="K290" s="120"/>
      <c r="L290" s="120"/>
      <c r="N290" s="126">
        <f t="shared" si="24"/>
        <v>0</v>
      </c>
      <c r="O290" s="126">
        <f t="shared" si="25"/>
        <v>0</v>
      </c>
      <c r="P290" s="126">
        <f t="shared" si="26"/>
        <v>0</v>
      </c>
      <c r="V290" s="120"/>
      <c r="W290" s="120"/>
      <c r="AA290" s="120"/>
      <c r="AB290" s="120"/>
      <c r="AD290" s="132" t="str">
        <f t="shared" si="28"/>
        <v/>
      </c>
      <c r="AE290" s="120"/>
      <c r="AF290" s="128"/>
      <c r="AH290" s="132" t="str">
        <f t="shared" si="29"/>
        <v/>
      </c>
      <c r="AI290" s="120"/>
      <c r="AJ290" s="128"/>
      <c r="AK290" s="128"/>
      <c r="AL290" s="128"/>
      <c r="AM290" s="128"/>
      <c r="AN290" s="128"/>
      <c r="AO290" s="128"/>
      <c r="AP290" s="120"/>
      <c r="AT290" s="128"/>
      <c r="AU290" s="120"/>
    </row>
    <row r="291" spans="2:47" x14ac:dyDescent="0.25">
      <c r="B291" s="132" t="str">
        <f t="shared" si="27"/>
        <v/>
      </c>
      <c r="C291" s="120"/>
      <c r="D291" s="125"/>
      <c r="E291" s="125"/>
      <c r="F291" s="120"/>
      <c r="G291" s="120"/>
      <c r="I291" s="120"/>
      <c r="J291" s="120"/>
      <c r="K291" s="120"/>
      <c r="L291" s="120"/>
      <c r="N291" s="126">
        <f t="shared" si="24"/>
        <v>0</v>
      </c>
      <c r="O291" s="126">
        <f t="shared" si="25"/>
        <v>0</v>
      </c>
      <c r="P291" s="126">
        <f t="shared" si="26"/>
        <v>0</v>
      </c>
      <c r="V291" s="120"/>
      <c r="W291" s="120"/>
      <c r="AA291" s="120"/>
      <c r="AB291" s="120"/>
      <c r="AD291" s="132" t="str">
        <f t="shared" si="28"/>
        <v/>
      </c>
      <c r="AE291" s="120"/>
      <c r="AF291" s="128"/>
      <c r="AH291" s="132" t="str">
        <f t="shared" si="29"/>
        <v/>
      </c>
      <c r="AI291" s="120"/>
      <c r="AJ291" s="128"/>
      <c r="AK291" s="128"/>
      <c r="AL291" s="128"/>
      <c r="AM291" s="128"/>
      <c r="AN291" s="128"/>
      <c r="AO291" s="128"/>
      <c r="AP291" s="120"/>
      <c r="AT291" s="128"/>
      <c r="AU291" s="120"/>
    </row>
    <row r="292" spans="2:47" x14ac:dyDescent="0.25">
      <c r="B292" s="132" t="str">
        <f t="shared" si="27"/>
        <v/>
      </c>
      <c r="C292" s="120"/>
      <c r="D292" s="125"/>
      <c r="E292" s="125"/>
      <c r="F292" s="120"/>
      <c r="G292" s="120"/>
      <c r="I292" s="120"/>
      <c r="J292" s="120"/>
      <c r="K292" s="120"/>
      <c r="L292" s="120"/>
      <c r="N292" s="126">
        <f t="shared" si="24"/>
        <v>0</v>
      </c>
      <c r="O292" s="126">
        <f t="shared" si="25"/>
        <v>0</v>
      </c>
      <c r="P292" s="126">
        <f t="shared" si="26"/>
        <v>0</v>
      </c>
      <c r="V292" s="120"/>
      <c r="W292" s="120"/>
      <c r="AA292" s="120"/>
      <c r="AB292" s="120"/>
      <c r="AD292" s="132" t="str">
        <f t="shared" si="28"/>
        <v/>
      </c>
      <c r="AE292" s="120"/>
      <c r="AF292" s="128"/>
      <c r="AH292" s="132" t="str">
        <f t="shared" si="29"/>
        <v/>
      </c>
      <c r="AI292" s="120"/>
      <c r="AJ292" s="128"/>
      <c r="AK292" s="128"/>
      <c r="AL292" s="128"/>
      <c r="AM292" s="128"/>
      <c r="AN292" s="128"/>
      <c r="AO292" s="128"/>
      <c r="AP292" s="120"/>
      <c r="AT292" s="128"/>
      <c r="AU292" s="120"/>
    </row>
    <row r="293" spans="2:47" x14ac:dyDescent="0.25">
      <c r="B293" s="132" t="str">
        <f t="shared" si="27"/>
        <v/>
      </c>
      <c r="C293" s="120"/>
      <c r="D293" s="125"/>
      <c r="E293" s="125"/>
      <c r="F293" s="120"/>
      <c r="G293" s="120"/>
      <c r="I293" s="120"/>
      <c r="J293" s="120"/>
      <c r="K293" s="120"/>
      <c r="L293" s="120"/>
      <c r="N293" s="126">
        <f t="shared" si="24"/>
        <v>0</v>
      </c>
      <c r="O293" s="126">
        <f t="shared" si="25"/>
        <v>0</v>
      </c>
      <c r="P293" s="126">
        <f t="shared" si="26"/>
        <v>0</v>
      </c>
      <c r="V293" s="120"/>
      <c r="W293" s="120"/>
      <c r="AA293" s="120"/>
      <c r="AB293" s="120"/>
      <c r="AD293" s="132" t="str">
        <f t="shared" si="28"/>
        <v/>
      </c>
      <c r="AE293" s="120"/>
      <c r="AF293" s="128"/>
      <c r="AH293" s="132" t="str">
        <f t="shared" si="29"/>
        <v/>
      </c>
      <c r="AI293" s="120"/>
      <c r="AJ293" s="128"/>
      <c r="AK293" s="128"/>
      <c r="AL293" s="128"/>
      <c r="AM293" s="128"/>
      <c r="AN293" s="128"/>
      <c r="AO293" s="128"/>
      <c r="AP293" s="120"/>
      <c r="AT293" s="128"/>
      <c r="AU293" s="120"/>
    </row>
    <row r="294" spans="2:47" x14ac:dyDescent="0.25">
      <c r="B294" s="132" t="str">
        <f t="shared" si="27"/>
        <v/>
      </c>
      <c r="C294" s="120"/>
      <c r="D294" s="125"/>
      <c r="E294" s="125"/>
      <c r="F294" s="120"/>
      <c r="G294" s="120"/>
      <c r="I294" s="120"/>
      <c r="J294" s="120"/>
      <c r="K294" s="120"/>
      <c r="L294" s="120"/>
      <c r="N294" s="126">
        <f t="shared" si="24"/>
        <v>0</v>
      </c>
      <c r="O294" s="126">
        <f t="shared" si="25"/>
        <v>0</v>
      </c>
      <c r="P294" s="126">
        <f t="shared" si="26"/>
        <v>0</v>
      </c>
      <c r="V294" s="120"/>
      <c r="W294" s="120"/>
      <c r="AA294" s="120"/>
      <c r="AB294" s="120"/>
      <c r="AD294" s="132" t="str">
        <f t="shared" si="28"/>
        <v/>
      </c>
      <c r="AE294" s="120"/>
      <c r="AF294" s="128"/>
      <c r="AH294" s="132" t="str">
        <f t="shared" si="29"/>
        <v/>
      </c>
      <c r="AI294" s="120"/>
      <c r="AJ294" s="128"/>
      <c r="AK294" s="128"/>
      <c r="AL294" s="128"/>
      <c r="AM294" s="128"/>
      <c r="AN294" s="128"/>
      <c r="AO294" s="128"/>
      <c r="AP294" s="120"/>
      <c r="AT294" s="128"/>
      <c r="AU294" s="120"/>
    </row>
    <row r="295" spans="2:47" x14ac:dyDescent="0.25">
      <c r="B295" s="132" t="str">
        <f t="shared" si="27"/>
        <v/>
      </c>
      <c r="C295" s="120"/>
      <c r="D295" s="125"/>
      <c r="E295" s="125"/>
      <c r="F295" s="120"/>
      <c r="G295" s="120"/>
      <c r="I295" s="120"/>
      <c r="J295" s="120"/>
      <c r="K295" s="120"/>
      <c r="L295" s="120"/>
      <c r="N295" s="126">
        <f t="shared" si="24"/>
        <v>0</v>
      </c>
      <c r="O295" s="126">
        <f t="shared" si="25"/>
        <v>0</v>
      </c>
      <c r="P295" s="126">
        <f t="shared" si="26"/>
        <v>0</v>
      </c>
      <c r="V295" s="120"/>
      <c r="W295" s="120"/>
      <c r="AA295" s="120"/>
      <c r="AB295" s="120"/>
      <c r="AD295" s="132" t="str">
        <f t="shared" si="28"/>
        <v/>
      </c>
      <c r="AE295" s="120"/>
      <c r="AF295" s="128"/>
      <c r="AH295" s="132" t="str">
        <f t="shared" si="29"/>
        <v/>
      </c>
      <c r="AI295" s="120"/>
      <c r="AJ295" s="128"/>
      <c r="AK295" s="128"/>
      <c r="AL295" s="128"/>
      <c r="AM295" s="128"/>
      <c r="AN295" s="128"/>
      <c r="AO295" s="128"/>
      <c r="AP295" s="120"/>
      <c r="AT295" s="128"/>
      <c r="AU295" s="120"/>
    </row>
    <row r="296" spans="2:47" x14ac:dyDescent="0.25">
      <c r="B296" s="132" t="str">
        <f t="shared" si="27"/>
        <v/>
      </c>
      <c r="C296" s="120"/>
      <c r="D296" s="125"/>
      <c r="E296" s="125"/>
      <c r="F296" s="120"/>
      <c r="G296" s="120"/>
      <c r="I296" s="120"/>
      <c r="J296" s="120"/>
      <c r="K296" s="120"/>
      <c r="L296" s="120"/>
      <c r="N296" s="126">
        <f t="shared" si="24"/>
        <v>0</v>
      </c>
      <c r="O296" s="126">
        <f t="shared" si="25"/>
        <v>0</v>
      </c>
      <c r="P296" s="126">
        <f t="shared" si="26"/>
        <v>0</v>
      </c>
      <c r="V296" s="120"/>
      <c r="W296" s="120"/>
      <c r="AA296" s="120"/>
      <c r="AB296" s="120"/>
      <c r="AD296" s="132" t="str">
        <f t="shared" si="28"/>
        <v/>
      </c>
      <c r="AE296" s="120"/>
      <c r="AF296" s="128"/>
      <c r="AH296" s="132" t="str">
        <f t="shared" si="29"/>
        <v/>
      </c>
      <c r="AI296" s="120"/>
      <c r="AJ296" s="128"/>
      <c r="AK296" s="128"/>
      <c r="AL296" s="128"/>
      <c r="AM296" s="128"/>
      <c r="AN296" s="128"/>
      <c r="AO296" s="128"/>
      <c r="AP296" s="120"/>
      <c r="AT296" s="128"/>
      <c r="AU296" s="120"/>
    </row>
    <row r="297" spans="2:47" x14ac:dyDescent="0.25">
      <c r="B297" s="132" t="str">
        <f t="shared" si="27"/>
        <v/>
      </c>
      <c r="C297" s="120"/>
      <c r="D297" s="125"/>
      <c r="E297" s="125"/>
      <c r="F297" s="120"/>
      <c r="G297" s="120"/>
      <c r="I297" s="120"/>
      <c r="J297" s="120"/>
      <c r="K297" s="120"/>
      <c r="L297" s="120"/>
      <c r="N297" s="126">
        <f t="shared" si="24"/>
        <v>0</v>
      </c>
      <c r="O297" s="126">
        <f t="shared" si="25"/>
        <v>0</v>
      </c>
      <c r="P297" s="126">
        <f t="shared" si="26"/>
        <v>0</v>
      </c>
      <c r="V297" s="120"/>
      <c r="W297" s="120"/>
      <c r="AA297" s="120"/>
      <c r="AB297" s="120"/>
      <c r="AD297" s="132" t="str">
        <f t="shared" si="28"/>
        <v/>
      </c>
      <c r="AE297" s="120"/>
      <c r="AF297" s="128"/>
      <c r="AH297" s="132" t="str">
        <f t="shared" si="29"/>
        <v/>
      </c>
      <c r="AI297" s="120"/>
      <c r="AJ297" s="128"/>
      <c r="AK297" s="128"/>
      <c r="AL297" s="128"/>
      <c r="AM297" s="128"/>
      <c r="AN297" s="128"/>
      <c r="AO297" s="128"/>
      <c r="AP297" s="120"/>
      <c r="AT297" s="128"/>
      <c r="AU297" s="120"/>
    </row>
    <row r="298" spans="2:47" x14ac:dyDescent="0.25">
      <c r="B298" s="132" t="str">
        <f t="shared" si="27"/>
        <v/>
      </c>
      <c r="C298" s="120"/>
      <c r="D298" s="125"/>
      <c r="E298" s="125"/>
      <c r="F298" s="120"/>
      <c r="G298" s="120"/>
      <c r="I298" s="120"/>
      <c r="J298" s="120"/>
      <c r="K298" s="120"/>
      <c r="L298" s="120"/>
      <c r="N298" s="126">
        <f t="shared" si="24"/>
        <v>0</v>
      </c>
      <c r="O298" s="126">
        <f t="shared" si="25"/>
        <v>0</v>
      </c>
      <c r="P298" s="126">
        <f t="shared" si="26"/>
        <v>0</v>
      </c>
      <c r="V298" s="120"/>
      <c r="W298" s="120"/>
      <c r="AA298" s="120"/>
      <c r="AB298" s="120"/>
      <c r="AD298" s="132" t="str">
        <f t="shared" si="28"/>
        <v/>
      </c>
      <c r="AE298" s="120"/>
      <c r="AF298" s="128"/>
      <c r="AH298" s="132" t="str">
        <f t="shared" si="29"/>
        <v/>
      </c>
      <c r="AI298" s="120"/>
      <c r="AJ298" s="128"/>
      <c r="AK298" s="128"/>
      <c r="AL298" s="128"/>
      <c r="AM298" s="128"/>
      <c r="AN298" s="128"/>
      <c r="AO298" s="128"/>
      <c r="AP298" s="120"/>
      <c r="AT298" s="128"/>
      <c r="AU298" s="120"/>
    </row>
    <row r="299" spans="2:47" x14ac:dyDescent="0.25">
      <c r="B299" s="132" t="str">
        <f t="shared" si="27"/>
        <v/>
      </c>
      <c r="C299" s="120"/>
      <c r="D299" s="125"/>
      <c r="E299" s="125"/>
      <c r="F299" s="120"/>
      <c r="G299" s="120"/>
      <c r="I299" s="120"/>
      <c r="J299" s="120"/>
      <c r="K299" s="120"/>
      <c r="L299" s="120"/>
      <c r="N299" s="126">
        <f t="shared" si="24"/>
        <v>0</v>
      </c>
      <c r="O299" s="126">
        <f t="shared" si="25"/>
        <v>0</v>
      </c>
      <c r="P299" s="126">
        <f t="shared" si="26"/>
        <v>0</v>
      </c>
      <c r="V299" s="120"/>
      <c r="W299" s="120"/>
      <c r="AA299" s="120"/>
      <c r="AB299" s="120"/>
      <c r="AD299" s="132" t="str">
        <f t="shared" si="28"/>
        <v/>
      </c>
      <c r="AE299" s="120"/>
      <c r="AF299" s="128"/>
      <c r="AH299" s="132" t="str">
        <f t="shared" si="29"/>
        <v/>
      </c>
      <c r="AI299" s="120"/>
      <c r="AJ299" s="128"/>
      <c r="AK299" s="128"/>
      <c r="AL299" s="128"/>
      <c r="AM299" s="128"/>
      <c r="AN299" s="128"/>
      <c r="AO299" s="128"/>
      <c r="AP299" s="120"/>
      <c r="AT299" s="128"/>
      <c r="AU299" s="120"/>
    </row>
    <row r="300" spans="2:47" x14ac:dyDescent="0.25">
      <c r="B300" s="132" t="str">
        <f t="shared" si="27"/>
        <v/>
      </c>
      <c r="C300" s="120"/>
      <c r="D300" s="125"/>
      <c r="E300" s="125"/>
      <c r="F300" s="120"/>
      <c r="G300" s="120"/>
      <c r="I300" s="120"/>
      <c r="J300" s="120"/>
      <c r="K300" s="120"/>
      <c r="L300" s="120"/>
      <c r="N300" s="126">
        <f t="shared" si="24"/>
        <v>0</v>
      </c>
      <c r="O300" s="126">
        <f t="shared" si="25"/>
        <v>0</v>
      </c>
      <c r="P300" s="126">
        <f t="shared" si="26"/>
        <v>0</v>
      </c>
      <c r="V300" s="120"/>
      <c r="W300" s="120"/>
      <c r="AA300" s="120"/>
      <c r="AB300" s="120"/>
      <c r="AD300" s="132" t="str">
        <f t="shared" si="28"/>
        <v/>
      </c>
      <c r="AE300" s="120"/>
      <c r="AF300" s="128"/>
      <c r="AH300" s="132" t="str">
        <f t="shared" si="29"/>
        <v/>
      </c>
      <c r="AI300" s="120"/>
      <c r="AJ300" s="128"/>
      <c r="AK300" s="128"/>
      <c r="AL300" s="128"/>
      <c r="AM300" s="128"/>
      <c r="AN300" s="128"/>
      <c r="AO300" s="128"/>
      <c r="AP300" s="120"/>
      <c r="AT300" s="128"/>
      <c r="AU300" s="120"/>
    </row>
    <row r="301" spans="2:47" x14ac:dyDescent="0.25">
      <c r="B301" s="132" t="str">
        <f t="shared" si="27"/>
        <v/>
      </c>
      <c r="C301" s="120"/>
      <c r="D301" s="125"/>
      <c r="E301" s="125"/>
      <c r="F301" s="120"/>
      <c r="G301" s="120"/>
      <c r="I301" s="120"/>
      <c r="J301" s="120"/>
      <c r="K301" s="120"/>
      <c r="L301" s="120"/>
      <c r="N301" s="126">
        <f t="shared" si="24"/>
        <v>0</v>
      </c>
      <c r="O301" s="126">
        <f t="shared" si="25"/>
        <v>0</v>
      </c>
      <c r="P301" s="126">
        <f t="shared" si="26"/>
        <v>0</v>
      </c>
      <c r="V301" s="120"/>
      <c r="W301" s="120"/>
      <c r="AA301" s="120"/>
      <c r="AB301" s="120"/>
      <c r="AD301" s="132" t="str">
        <f t="shared" si="28"/>
        <v/>
      </c>
      <c r="AE301" s="120"/>
      <c r="AF301" s="128"/>
      <c r="AH301" s="132" t="str">
        <f t="shared" si="29"/>
        <v/>
      </c>
      <c r="AI301" s="120"/>
      <c r="AJ301" s="128"/>
      <c r="AK301" s="128"/>
      <c r="AL301" s="128"/>
      <c r="AM301" s="128"/>
      <c r="AN301" s="128"/>
      <c r="AO301" s="128"/>
      <c r="AP301" s="120"/>
      <c r="AT301" s="128"/>
      <c r="AU301" s="120"/>
    </row>
    <row r="302" spans="2:47" x14ac:dyDescent="0.25">
      <c r="B302" s="132" t="str">
        <f t="shared" si="27"/>
        <v/>
      </c>
      <c r="C302" s="120"/>
      <c r="D302" s="125"/>
      <c r="E302" s="125"/>
      <c r="F302" s="120"/>
      <c r="G302" s="120"/>
      <c r="I302" s="120"/>
      <c r="J302" s="120"/>
      <c r="K302" s="120"/>
      <c r="L302" s="120"/>
      <c r="N302" s="126">
        <f t="shared" si="24"/>
        <v>0</v>
      </c>
      <c r="O302" s="126">
        <f t="shared" si="25"/>
        <v>0</v>
      </c>
      <c r="P302" s="126">
        <f t="shared" si="26"/>
        <v>0</v>
      </c>
      <c r="V302" s="120"/>
      <c r="W302" s="120"/>
      <c r="AA302" s="120"/>
      <c r="AB302" s="120"/>
      <c r="AD302" s="132" t="str">
        <f t="shared" si="28"/>
        <v/>
      </c>
      <c r="AE302" s="120"/>
      <c r="AF302" s="128"/>
      <c r="AH302" s="132" t="str">
        <f t="shared" si="29"/>
        <v/>
      </c>
      <c r="AI302" s="120"/>
      <c r="AJ302" s="128"/>
      <c r="AK302" s="128"/>
      <c r="AL302" s="128"/>
      <c r="AM302" s="128"/>
      <c r="AN302" s="128"/>
      <c r="AO302" s="128"/>
      <c r="AP302" s="120"/>
      <c r="AT302" s="128"/>
      <c r="AU302" s="120"/>
    </row>
    <row r="303" spans="2:47" x14ac:dyDescent="0.25">
      <c r="B303" s="132" t="str">
        <f t="shared" si="27"/>
        <v/>
      </c>
      <c r="C303" s="120"/>
      <c r="D303" s="125"/>
      <c r="E303" s="125"/>
      <c r="F303" s="120"/>
      <c r="G303" s="120"/>
      <c r="I303" s="120"/>
      <c r="J303" s="120"/>
      <c r="K303" s="120"/>
      <c r="L303" s="120"/>
      <c r="N303" s="126">
        <f t="shared" si="24"/>
        <v>0</v>
      </c>
      <c r="O303" s="126">
        <f t="shared" si="25"/>
        <v>0</v>
      </c>
      <c r="P303" s="126">
        <f t="shared" si="26"/>
        <v>0</v>
      </c>
      <c r="V303" s="120"/>
      <c r="W303" s="120"/>
      <c r="AA303" s="120"/>
      <c r="AB303" s="120"/>
      <c r="AD303" s="132" t="str">
        <f t="shared" si="28"/>
        <v/>
      </c>
      <c r="AE303" s="120"/>
      <c r="AF303" s="128"/>
      <c r="AH303" s="132" t="str">
        <f t="shared" si="29"/>
        <v/>
      </c>
      <c r="AI303" s="120"/>
      <c r="AJ303" s="128"/>
      <c r="AK303" s="128"/>
      <c r="AL303" s="128"/>
      <c r="AM303" s="128"/>
      <c r="AN303" s="128"/>
      <c r="AO303" s="128"/>
      <c r="AP303" s="120"/>
      <c r="AT303" s="128"/>
      <c r="AU303" s="120"/>
    </row>
    <row r="304" spans="2:47" x14ac:dyDescent="0.25">
      <c r="B304" s="132" t="str">
        <f t="shared" si="27"/>
        <v/>
      </c>
      <c r="C304" s="120"/>
      <c r="D304" s="125"/>
      <c r="E304" s="125"/>
      <c r="F304" s="120"/>
      <c r="G304" s="120"/>
      <c r="I304" s="120"/>
      <c r="J304" s="120"/>
      <c r="K304" s="120"/>
      <c r="L304" s="120"/>
      <c r="N304" s="126">
        <f t="shared" si="24"/>
        <v>0</v>
      </c>
      <c r="O304" s="126">
        <f t="shared" si="25"/>
        <v>0</v>
      </c>
      <c r="P304" s="126">
        <f t="shared" si="26"/>
        <v>0</v>
      </c>
      <c r="V304" s="120"/>
      <c r="W304" s="120"/>
      <c r="AA304" s="120"/>
      <c r="AB304" s="120"/>
      <c r="AD304" s="132" t="str">
        <f t="shared" si="28"/>
        <v/>
      </c>
      <c r="AE304" s="120"/>
      <c r="AF304" s="128"/>
      <c r="AH304" s="132" t="str">
        <f t="shared" si="29"/>
        <v/>
      </c>
      <c r="AI304" s="120"/>
      <c r="AJ304" s="128"/>
      <c r="AK304" s="128"/>
      <c r="AL304" s="128"/>
      <c r="AM304" s="128"/>
      <c r="AN304" s="128"/>
      <c r="AO304" s="128"/>
      <c r="AP304" s="120"/>
      <c r="AT304" s="128"/>
      <c r="AU304" s="120"/>
    </row>
    <row r="305" spans="2:47" x14ac:dyDescent="0.25">
      <c r="B305" s="132" t="str">
        <f t="shared" si="27"/>
        <v/>
      </c>
      <c r="C305" s="120"/>
      <c r="D305" s="125"/>
      <c r="E305" s="125"/>
      <c r="F305" s="120"/>
      <c r="G305" s="120"/>
      <c r="I305" s="120"/>
      <c r="J305" s="120"/>
      <c r="K305" s="120"/>
      <c r="L305" s="120"/>
      <c r="N305" s="126">
        <f t="shared" si="24"/>
        <v>0</v>
      </c>
      <c r="O305" s="126">
        <f t="shared" si="25"/>
        <v>0</v>
      </c>
      <c r="P305" s="126">
        <f t="shared" si="26"/>
        <v>0</v>
      </c>
      <c r="V305" s="120"/>
      <c r="W305" s="120"/>
      <c r="AA305" s="120"/>
      <c r="AB305" s="120"/>
      <c r="AD305" s="132" t="str">
        <f t="shared" si="28"/>
        <v/>
      </c>
      <c r="AE305" s="120"/>
      <c r="AF305" s="128"/>
      <c r="AH305" s="132" t="str">
        <f t="shared" si="29"/>
        <v/>
      </c>
      <c r="AI305" s="120"/>
      <c r="AJ305" s="128"/>
      <c r="AK305" s="128"/>
      <c r="AL305" s="128"/>
      <c r="AM305" s="128"/>
      <c r="AN305" s="128"/>
      <c r="AO305" s="128"/>
      <c r="AP305" s="120"/>
      <c r="AT305" s="128"/>
      <c r="AU305" s="120"/>
    </row>
    <row r="306" spans="2:47" x14ac:dyDescent="0.25">
      <c r="B306" s="132" t="str">
        <f t="shared" si="27"/>
        <v/>
      </c>
      <c r="C306" s="120"/>
      <c r="D306" s="125"/>
      <c r="E306" s="125"/>
      <c r="F306" s="120"/>
      <c r="G306" s="120"/>
      <c r="I306" s="120"/>
      <c r="J306" s="120"/>
      <c r="K306" s="120"/>
      <c r="L306" s="120"/>
      <c r="N306" s="126">
        <f t="shared" si="24"/>
        <v>0</v>
      </c>
      <c r="O306" s="126">
        <f t="shared" si="25"/>
        <v>0</v>
      </c>
      <c r="P306" s="126">
        <f t="shared" si="26"/>
        <v>0</v>
      </c>
      <c r="V306" s="120"/>
      <c r="W306" s="120"/>
      <c r="AA306" s="120"/>
      <c r="AB306" s="120"/>
      <c r="AD306" s="132" t="str">
        <f t="shared" si="28"/>
        <v/>
      </c>
      <c r="AE306" s="120"/>
      <c r="AF306" s="128"/>
      <c r="AH306" s="132" t="str">
        <f t="shared" si="29"/>
        <v/>
      </c>
      <c r="AI306" s="120"/>
      <c r="AJ306" s="128"/>
      <c r="AK306" s="128"/>
      <c r="AL306" s="128"/>
      <c r="AM306" s="128"/>
      <c r="AN306" s="128"/>
      <c r="AO306" s="128"/>
      <c r="AP306" s="120"/>
      <c r="AT306" s="128"/>
      <c r="AU306" s="120"/>
    </row>
    <row r="307" spans="2:47" x14ac:dyDescent="0.25">
      <c r="B307" s="132" t="str">
        <f t="shared" si="27"/>
        <v/>
      </c>
      <c r="C307" s="120"/>
      <c r="D307" s="125"/>
      <c r="E307" s="125"/>
      <c r="F307" s="120"/>
      <c r="G307" s="120"/>
      <c r="I307" s="120"/>
      <c r="J307" s="120"/>
      <c r="K307" s="120"/>
      <c r="L307" s="120"/>
      <c r="N307" s="126">
        <f t="shared" si="24"/>
        <v>0</v>
      </c>
      <c r="O307" s="126">
        <f t="shared" si="25"/>
        <v>0</v>
      </c>
      <c r="P307" s="126">
        <f t="shared" si="26"/>
        <v>0</v>
      </c>
      <c r="V307" s="120"/>
      <c r="W307" s="120"/>
      <c r="AA307" s="120"/>
      <c r="AB307" s="120"/>
      <c r="AD307" s="132" t="str">
        <f t="shared" si="28"/>
        <v/>
      </c>
      <c r="AE307" s="120"/>
      <c r="AF307" s="128"/>
      <c r="AH307" s="132" t="str">
        <f t="shared" si="29"/>
        <v/>
      </c>
      <c r="AI307" s="120"/>
      <c r="AJ307" s="128"/>
      <c r="AK307" s="128"/>
      <c r="AL307" s="128"/>
      <c r="AM307" s="128"/>
      <c r="AN307" s="128"/>
      <c r="AO307" s="128"/>
      <c r="AP307" s="120"/>
      <c r="AT307" s="128"/>
      <c r="AU307" s="120"/>
    </row>
    <row r="308" spans="2:47" x14ac:dyDescent="0.25">
      <c r="B308" s="132" t="str">
        <f t="shared" si="27"/>
        <v/>
      </c>
      <c r="C308" s="120"/>
      <c r="D308" s="125"/>
      <c r="E308" s="125"/>
      <c r="F308" s="120"/>
      <c r="G308" s="120"/>
      <c r="I308" s="120"/>
      <c r="J308" s="120"/>
      <c r="K308" s="120"/>
      <c r="L308" s="120"/>
      <c r="N308" s="126">
        <f t="shared" si="24"/>
        <v>0</v>
      </c>
      <c r="O308" s="126">
        <f t="shared" si="25"/>
        <v>0</v>
      </c>
      <c r="P308" s="126">
        <f t="shared" si="26"/>
        <v>0</v>
      </c>
      <c r="V308" s="120"/>
      <c r="W308" s="120"/>
      <c r="AA308" s="120"/>
      <c r="AB308" s="120"/>
      <c r="AD308" s="132" t="str">
        <f t="shared" si="28"/>
        <v/>
      </c>
      <c r="AE308" s="120"/>
      <c r="AF308" s="128"/>
      <c r="AH308" s="132" t="str">
        <f t="shared" si="29"/>
        <v/>
      </c>
      <c r="AI308" s="120"/>
      <c r="AJ308" s="128"/>
      <c r="AK308" s="128"/>
      <c r="AL308" s="128"/>
      <c r="AM308" s="128"/>
      <c r="AN308" s="128"/>
      <c r="AO308" s="128"/>
      <c r="AP308" s="120"/>
      <c r="AT308" s="128"/>
      <c r="AU308" s="120"/>
    </row>
    <row r="309" spans="2:47" x14ac:dyDescent="0.25">
      <c r="B309" s="132" t="str">
        <f t="shared" si="27"/>
        <v/>
      </c>
      <c r="C309" s="120"/>
      <c r="D309" s="125"/>
      <c r="E309" s="125"/>
      <c r="F309" s="120"/>
      <c r="G309" s="120"/>
      <c r="I309" s="120"/>
      <c r="J309" s="120"/>
      <c r="K309" s="120"/>
      <c r="L309" s="120"/>
      <c r="N309" s="126">
        <f t="shared" si="24"/>
        <v>0</v>
      </c>
      <c r="O309" s="126">
        <f t="shared" si="25"/>
        <v>0</v>
      </c>
      <c r="P309" s="126">
        <f t="shared" si="26"/>
        <v>0</v>
      </c>
      <c r="V309" s="120"/>
      <c r="W309" s="120"/>
      <c r="AA309" s="120"/>
      <c r="AB309" s="120"/>
      <c r="AD309" s="132" t="str">
        <f t="shared" si="28"/>
        <v/>
      </c>
      <c r="AE309" s="120"/>
      <c r="AF309" s="128"/>
      <c r="AH309" s="132" t="str">
        <f t="shared" si="29"/>
        <v/>
      </c>
      <c r="AI309" s="120"/>
      <c r="AJ309" s="128"/>
      <c r="AK309" s="128"/>
      <c r="AL309" s="128"/>
      <c r="AM309" s="128"/>
      <c r="AN309" s="128"/>
      <c r="AO309" s="128"/>
      <c r="AP309" s="120"/>
      <c r="AT309" s="128"/>
      <c r="AU309" s="120"/>
    </row>
    <row r="310" spans="2:47" x14ac:dyDescent="0.25">
      <c r="B310" s="132" t="str">
        <f t="shared" si="27"/>
        <v/>
      </c>
      <c r="C310" s="120"/>
      <c r="D310" s="125"/>
      <c r="E310" s="125"/>
      <c r="F310" s="120"/>
      <c r="G310" s="120"/>
      <c r="I310" s="120"/>
      <c r="J310" s="120"/>
      <c r="K310" s="120"/>
      <c r="L310" s="120"/>
      <c r="N310" s="126">
        <f t="shared" si="24"/>
        <v>0</v>
      </c>
      <c r="O310" s="126">
        <f t="shared" si="25"/>
        <v>0</v>
      </c>
      <c r="P310" s="126">
        <f t="shared" si="26"/>
        <v>0</v>
      </c>
      <c r="V310" s="120"/>
      <c r="W310" s="120"/>
      <c r="AA310" s="120"/>
      <c r="AB310" s="120"/>
      <c r="AD310" s="132" t="str">
        <f t="shared" si="28"/>
        <v/>
      </c>
      <c r="AE310" s="120"/>
      <c r="AF310" s="128"/>
      <c r="AH310" s="132" t="str">
        <f t="shared" si="29"/>
        <v/>
      </c>
      <c r="AI310" s="120"/>
      <c r="AJ310" s="128"/>
      <c r="AK310" s="128"/>
      <c r="AL310" s="128"/>
      <c r="AM310" s="128"/>
      <c r="AN310" s="128"/>
      <c r="AO310" s="128"/>
      <c r="AP310" s="120"/>
      <c r="AT310" s="128"/>
      <c r="AU310" s="120"/>
    </row>
    <row r="311" spans="2:47" x14ac:dyDescent="0.25">
      <c r="B311" s="132" t="str">
        <f t="shared" si="27"/>
        <v/>
      </c>
      <c r="C311" s="120"/>
      <c r="D311" s="125"/>
      <c r="E311" s="125"/>
      <c r="F311" s="120"/>
      <c r="G311" s="120"/>
      <c r="I311" s="120"/>
      <c r="J311" s="120"/>
      <c r="K311" s="120"/>
      <c r="L311" s="120"/>
      <c r="N311" s="126">
        <f t="shared" si="24"/>
        <v>0</v>
      </c>
      <c r="O311" s="126">
        <f t="shared" si="25"/>
        <v>0</v>
      </c>
      <c r="P311" s="126">
        <f t="shared" si="26"/>
        <v>0</v>
      </c>
      <c r="V311" s="120"/>
      <c r="W311" s="120"/>
      <c r="AA311" s="120"/>
      <c r="AB311" s="120"/>
      <c r="AD311" s="132" t="str">
        <f t="shared" si="28"/>
        <v/>
      </c>
      <c r="AE311" s="120"/>
      <c r="AF311" s="128"/>
      <c r="AH311" s="132" t="str">
        <f t="shared" si="29"/>
        <v/>
      </c>
      <c r="AI311" s="120"/>
      <c r="AJ311" s="128"/>
      <c r="AK311" s="128"/>
      <c r="AL311" s="128"/>
      <c r="AM311" s="128"/>
      <c r="AN311" s="128"/>
      <c r="AO311" s="128"/>
      <c r="AP311" s="120"/>
      <c r="AT311" s="128"/>
      <c r="AU311" s="120"/>
    </row>
    <row r="312" spans="2:47" x14ac:dyDescent="0.25">
      <c r="B312" s="132" t="str">
        <f t="shared" si="27"/>
        <v/>
      </c>
      <c r="C312" s="120"/>
      <c r="D312" s="125"/>
      <c r="E312" s="125"/>
      <c r="F312" s="120"/>
      <c r="G312" s="120"/>
      <c r="I312" s="120"/>
      <c r="J312" s="120"/>
      <c r="K312" s="120"/>
      <c r="L312" s="120"/>
      <c r="N312" s="126">
        <f t="shared" si="24"/>
        <v>0</v>
      </c>
      <c r="O312" s="126">
        <f t="shared" si="25"/>
        <v>0</v>
      </c>
      <c r="P312" s="126">
        <f t="shared" si="26"/>
        <v>0</v>
      </c>
      <c r="V312" s="120"/>
      <c r="W312" s="120"/>
      <c r="AA312" s="120"/>
      <c r="AB312" s="120"/>
      <c r="AD312" s="132" t="str">
        <f t="shared" si="28"/>
        <v/>
      </c>
      <c r="AE312" s="120"/>
      <c r="AF312" s="128"/>
      <c r="AH312" s="132" t="str">
        <f t="shared" si="29"/>
        <v/>
      </c>
      <c r="AI312" s="120"/>
      <c r="AJ312" s="128"/>
      <c r="AK312" s="128"/>
      <c r="AL312" s="128"/>
      <c r="AM312" s="128"/>
      <c r="AN312" s="128"/>
      <c r="AO312" s="128"/>
      <c r="AP312" s="120"/>
      <c r="AT312" s="128"/>
      <c r="AU312" s="120"/>
    </row>
    <row r="313" spans="2:47" x14ac:dyDescent="0.25">
      <c r="B313" s="132" t="str">
        <f t="shared" si="27"/>
        <v/>
      </c>
      <c r="C313" s="120"/>
      <c r="D313" s="125"/>
      <c r="E313" s="125"/>
      <c r="F313" s="120"/>
      <c r="G313" s="120"/>
      <c r="I313" s="120"/>
      <c r="J313" s="120"/>
      <c r="K313" s="120"/>
      <c r="L313" s="120"/>
      <c r="N313" s="126">
        <f t="shared" si="24"/>
        <v>0</v>
      </c>
      <c r="O313" s="126">
        <f t="shared" si="25"/>
        <v>0</v>
      </c>
      <c r="P313" s="126">
        <f t="shared" si="26"/>
        <v>0</v>
      </c>
      <c r="V313" s="120"/>
      <c r="W313" s="120"/>
      <c r="AA313" s="120"/>
      <c r="AB313" s="120"/>
      <c r="AD313" s="132" t="str">
        <f t="shared" si="28"/>
        <v/>
      </c>
      <c r="AE313" s="120"/>
      <c r="AF313" s="128"/>
      <c r="AH313" s="132" t="str">
        <f t="shared" si="29"/>
        <v/>
      </c>
      <c r="AI313" s="120"/>
      <c r="AJ313" s="128"/>
      <c r="AK313" s="128"/>
      <c r="AL313" s="128"/>
      <c r="AM313" s="128"/>
      <c r="AN313" s="128"/>
      <c r="AO313" s="128"/>
      <c r="AP313" s="120"/>
      <c r="AT313" s="128"/>
      <c r="AU313" s="120"/>
    </row>
    <row r="314" spans="2:47" x14ac:dyDescent="0.25">
      <c r="B314" s="132" t="str">
        <f t="shared" si="27"/>
        <v/>
      </c>
      <c r="C314" s="120"/>
      <c r="D314" s="125"/>
      <c r="E314" s="125"/>
      <c r="F314" s="120"/>
      <c r="G314" s="120"/>
      <c r="I314" s="120"/>
      <c r="J314" s="120"/>
      <c r="K314" s="120"/>
      <c r="L314" s="120"/>
      <c r="N314" s="126">
        <f t="shared" si="24"/>
        <v>0</v>
      </c>
      <c r="O314" s="126">
        <f t="shared" si="25"/>
        <v>0</v>
      </c>
      <c r="P314" s="126">
        <f t="shared" si="26"/>
        <v>0</v>
      </c>
      <c r="V314" s="120"/>
      <c r="W314" s="120"/>
      <c r="AA314" s="120"/>
      <c r="AB314" s="120"/>
      <c r="AD314" s="132" t="str">
        <f t="shared" si="28"/>
        <v/>
      </c>
      <c r="AE314" s="120"/>
      <c r="AF314" s="128"/>
      <c r="AH314" s="132" t="str">
        <f t="shared" si="29"/>
        <v/>
      </c>
      <c r="AI314" s="120"/>
      <c r="AJ314" s="128"/>
      <c r="AK314" s="128"/>
      <c r="AL314" s="128"/>
      <c r="AM314" s="128"/>
      <c r="AN314" s="128"/>
      <c r="AO314" s="128"/>
      <c r="AP314" s="120"/>
      <c r="AT314" s="128"/>
      <c r="AU314" s="120"/>
    </row>
    <row r="315" spans="2:47" x14ac:dyDescent="0.25">
      <c r="B315" s="132" t="str">
        <f t="shared" si="27"/>
        <v/>
      </c>
      <c r="C315" s="120"/>
      <c r="D315" s="125"/>
      <c r="E315" s="125"/>
      <c r="F315" s="120"/>
      <c r="G315" s="120"/>
      <c r="I315" s="120"/>
      <c r="J315" s="120"/>
      <c r="K315" s="120"/>
      <c r="L315" s="120"/>
      <c r="N315" s="126">
        <f t="shared" si="24"/>
        <v>0</v>
      </c>
      <c r="O315" s="126">
        <f t="shared" si="25"/>
        <v>0</v>
      </c>
      <c r="P315" s="126">
        <f t="shared" si="26"/>
        <v>0</v>
      </c>
      <c r="V315" s="120"/>
      <c r="W315" s="120"/>
      <c r="AA315" s="120"/>
      <c r="AB315" s="120"/>
      <c r="AD315" s="132" t="str">
        <f t="shared" si="28"/>
        <v/>
      </c>
      <c r="AE315" s="120"/>
      <c r="AF315" s="128"/>
      <c r="AH315" s="132" t="str">
        <f t="shared" si="29"/>
        <v/>
      </c>
      <c r="AI315" s="120"/>
      <c r="AJ315" s="128"/>
      <c r="AK315" s="128"/>
      <c r="AL315" s="128"/>
      <c r="AM315" s="128"/>
      <c r="AN315" s="128"/>
      <c r="AO315" s="128"/>
      <c r="AP315" s="120"/>
      <c r="AT315" s="128"/>
      <c r="AU315" s="120"/>
    </row>
    <row r="316" spans="2:47" x14ac:dyDescent="0.25">
      <c r="B316" s="132" t="str">
        <f t="shared" si="27"/>
        <v/>
      </c>
      <c r="C316" s="120"/>
      <c r="D316" s="125"/>
      <c r="E316" s="125"/>
      <c r="F316" s="120"/>
      <c r="G316" s="120"/>
      <c r="I316" s="120"/>
      <c r="J316" s="120"/>
      <c r="K316" s="120"/>
      <c r="L316" s="120"/>
      <c r="N316" s="126">
        <f t="shared" si="24"/>
        <v>0</v>
      </c>
      <c r="O316" s="126">
        <f t="shared" si="25"/>
        <v>0</v>
      </c>
      <c r="P316" s="126">
        <f t="shared" si="26"/>
        <v>0</v>
      </c>
      <c r="V316" s="120"/>
      <c r="W316" s="120"/>
      <c r="AA316" s="120"/>
      <c r="AB316" s="120"/>
      <c r="AD316" s="132" t="str">
        <f t="shared" si="28"/>
        <v/>
      </c>
      <c r="AE316" s="120"/>
      <c r="AF316" s="128"/>
      <c r="AH316" s="132" t="str">
        <f t="shared" si="29"/>
        <v/>
      </c>
      <c r="AI316" s="120"/>
      <c r="AJ316" s="128"/>
      <c r="AK316" s="128"/>
      <c r="AL316" s="128"/>
      <c r="AM316" s="128"/>
      <c r="AN316" s="128"/>
      <c r="AO316" s="128"/>
      <c r="AP316" s="120"/>
      <c r="AT316" s="128"/>
      <c r="AU316" s="120"/>
    </row>
    <row r="317" spans="2:47" x14ac:dyDescent="0.25">
      <c r="B317" s="132" t="str">
        <f t="shared" si="27"/>
        <v/>
      </c>
      <c r="C317" s="120"/>
      <c r="D317" s="125"/>
      <c r="E317" s="125"/>
      <c r="F317" s="120"/>
      <c r="G317" s="120"/>
      <c r="I317" s="120"/>
      <c r="J317" s="120"/>
      <c r="K317" s="120"/>
      <c r="L317" s="120"/>
      <c r="N317" s="126">
        <f t="shared" si="24"/>
        <v>0</v>
      </c>
      <c r="O317" s="126">
        <f t="shared" si="25"/>
        <v>0</v>
      </c>
      <c r="P317" s="126">
        <f t="shared" si="26"/>
        <v>0</v>
      </c>
      <c r="V317" s="120"/>
      <c r="W317" s="120"/>
      <c r="AA317" s="120"/>
      <c r="AB317" s="120"/>
      <c r="AD317" s="132" t="str">
        <f t="shared" si="28"/>
        <v/>
      </c>
      <c r="AE317" s="120"/>
      <c r="AF317" s="128"/>
      <c r="AH317" s="132" t="str">
        <f t="shared" si="29"/>
        <v/>
      </c>
      <c r="AI317" s="120"/>
      <c r="AJ317" s="128"/>
      <c r="AK317" s="128"/>
      <c r="AL317" s="128"/>
      <c r="AM317" s="128"/>
      <c r="AN317" s="128"/>
      <c r="AO317" s="128"/>
      <c r="AP317" s="120"/>
      <c r="AT317" s="128"/>
      <c r="AU317" s="120"/>
    </row>
    <row r="318" spans="2:47" x14ac:dyDescent="0.25">
      <c r="B318" s="132" t="str">
        <f t="shared" si="27"/>
        <v/>
      </c>
      <c r="C318" s="120"/>
      <c r="D318" s="125"/>
      <c r="E318" s="125"/>
      <c r="F318" s="120"/>
      <c r="G318" s="120"/>
      <c r="I318" s="120"/>
      <c r="J318" s="120"/>
      <c r="K318" s="120"/>
      <c r="L318" s="120"/>
      <c r="N318" s="126">
        <f t="shared" si="24"/>
        <v>0</v>
      </c>
      <c r="O318" s="126">
        <f t="shared" si="25"/>
        <v>0</v>
      </c>
      <c r="P318" s="126">
        <f t="shared" si="26"/>
        <v>0</v>
      </c>
      <c r="V318" s="120"/>
      <c r="W318" s="120"/>
      <c r="AA318" s="120"/>
      <c r="AB318" s="120"/>
      <c r="AD318" s="132" t="str">
        <f t="shared" si="28"/>
        <v/>
      </c>
      <c r="AE318" s="120"/>
      <c r="AF318" s="128"/>
      <c r="AH318" s="132" t="str">
        <f t="shared" si="29"/>
        <v/>
      </c>
      <c r="AI318" s="120"/>
      <c r="AJ318" s="128"/>
      <c r="AK318" s="128"/>
      <c r="AL318" s="128"/>
      <c r="AM318" s="128"/>
      <c r="AN318" s="128"/>
      <c r="AO318" s="128"/>
      <c r="AP318" s="120"/>
      <c r="AT318" s="128"/>
      <c r="AU318" s="120"/>
    </row>
    <row r="319" spans="2:47" x14ac:dyDescent="0.25">
      <c r="B319" s="132" t="str">
        <f t="shared" si="27"/>
        <v/>
      </c>
      <c r="C319" s="120"/>
      <c r="D319" s="125"/>
      <c r="E319" s="125"/>
      <c r="F319" s="120"/>
      <c r="G319" s="120"/>
      <c r="I319" s="120"/>
      <c r="J319" s="120"/>
      <c r="K319" s="120"/>
      <c r="L319" s="120"/>
      <c r="N319" s="126">
        <f t="shared" si="24"/>
        <v>0</v>
      </c>
      <c r="O319" s="126">
        <f t="shared" si="25"/>
        <v>0</v>
      </c>
      <c r="P319" s="126">
        <f t="shared" si="26"/>
        <v>0</v>
      </c>
      <c r="V319" s="120"/>
      <c r="W319" s="120"/>
      <c r="AA319" s="120"/>
      <c r="AB319" s="120"/>
      <c r="AD319" s="132" t="str">
        <f t="shared" si="28"/>
        <v/>
      </c>
      <c r="AE319" s="120"/>
      <c r="AF319" s="128"/>
      <c r="AH319" s="132" t="str">
        <f t="shared" si="29"/>
        <v/>
      </c>
      <c r="AI319" s="120"/>
      <c r="AJ319" s="128"/>
      <c r="AK319" s="128"/>
      <c r="AL319" s="128"/>
      <c r="AM319" s="128"/>
      <c r="AN319" s="128"/>
      <c r="AO319" s="128"/>
      <c r="AP319" s="120"/>
      <c r="AT319" s="128"/>
      <c r="AU319" s="120"/>
    </row>
    <row r="320" spans="2:47" x14ac:dyDescent="0.25">
      <c r="B320" s="132" t="str">
        <f t="shared" si="27"/>
        <v/>
      </c>
      <c r="C320" s="120"/>
      <c r="D320" s="125"/>
      <c r="E320" s="125"/>
      <c r="F320" s="120"/>
      <c r="G320" s="120"/>
      <c r="I320" s="120"/>
      <c r="J320" s="120"/>
      <c r="K320" s="120"/>
      <c r="L320" s="120"/>
      <c r="N320" s="126">
        <f t="shared" si="24"/>
        <v>0</v>
      </c>
      <c r="O320" s="126">
        <f t="shared" si="25"/>
        <v>0</v>
      </c>
      <c r="P320" s="126">
        <f t="shared" si="26"/>
        <v>0</v>
      </c>
      <c r="V320" s="120"/>
      <c r="W320" s="120"/>
      <c r="AA320" s="120"/>
      <c r="AB320" s="120"/>
      <c r="AD320" s="132" t="str">
        <f t="shared" si="28"/>
        <v/>
      </c>
      <c r="AE320" s="120"/>
      <c r="AF320" s="128"/>
      <c r="AH320" s="132" t="str">
        <f t="shared" si="29"/>
        <v/>
      </c>
      <c r="AI320" s="120"/>
      <c r="AJ320" s="128"/>
      <c r="AK320" s="128"/>
      <c r="AL320" s="128"/>
      <c r="AM320" s="128"/>
      <c r="AN320" s="128"/>
      <c r="AO320" s="128"/>
      <c r="AP320" s="120"/>
      <c r="AT320" s="128"/>
      <c r="AU320" s="120"/>
    </row>
    <row r="321" spans="2:47" x14ac:dyDescent="0.25">
      <c r="B321" s="132" t="str">
        <f t="shared" si="27"/>
        <v/>
      </c>
      <c r="C321" s="120"/>
      <c r="D321" s="125"/>
      <c r="E321" s="125"/>
      <c r="F321" s="120"/>
      <c r="G321" s="120"/>
      <c r="I321" s="120"/>
      <c r="J321" s="120"/>
      <c r="K321" s="120"/>
      <c r="L321" s="120"/>
      <c r="N321" s="126">
        <f t="shared" si="24"/>
        <v>0</v>
      </c>
      <c r="O321" s="126">
        <f t="shared" si="25"/>
        <v>0</v>
      </c>
      <c r="P321" s="126">
        <f t="shared" si="26"/>
        <v>0</v>
      </c>
      <c r="V321" s="120"/>
      <c r="W321" s="120"/>
      <c r="AA321" s="120"/>
      <c r="AB321" s="120"/>
      <c r="AD321" s="132" t="str">
        <f t="shared" si="28"/>
        <v/>
      </c>
      <c r="AE321" s="120"/>
      <c r="AF321" s="128"/>
      <c r="AH321" s="132" t="str">
        <f t="shared" si="29"/>
        <v/>
      </c>
      <c r="AI321" s="120"/>
      <c r="AJ321" s="128"/>
      <c r="AK321" s="128"/>
      <c r="AL321" s="128"/>
      <c r="AM321" s="128"/>
      <c r="AN321" s="128"/>
      <c r="AO321" s="128"/>
      <c r="AP321" s="120"/>
      <c r="AT321" s="128"/>
      <c r="AU321" s="120"/>
    </row>
    <row r="322" spans="2:47" x14ac:dyDescent="0.25">
      <c r="B322" s="132" t="str">
        <f t="shared" si="27"/>
        <v/>
      </c>
      <c r="C322" s="120"/>
      <c r="D322" s="125"/>
      <c r="E322" s="125"/>
      <c r="F322" s="120"/>
      <c r="G322" s="120"/>
      <c r="I322" s="120"/>
      <c r="J322" s="120"/>
      <c r="K322" s="120"/>
      <c r="L322" s="120"/>
      <c r="N322" s="126">
        <f t="shared" si="24"/>
        <v>0</v>
      </c>
      <c r="O322" s="126">
        <f t="shared" si="25"/>
        <v>0</v>
      </c>
      <c r="P322" s="126">
        <f t="shared" si="26"/>
        <v>0</v>
      </c>
      <c r="V322" s="120"/>
      <c r="W322" s="120"/>
      <c r="AA322" s="120"/>
      <c r="AB322" s="120"/>
      <c r="AD322" s="132" t="str">
        <f t="shared" si="28"/>
        <v/>
      </c>
      <c r="AE322" s="120"/>
      <c r="AF322" s="128"/>
      <c r="AH322" s="132" t="str">
        <f t="shared" si="29"/>
        <v/>
      </c>
      <c r="AI322" s="120"/>
      <c r="AJ322" s="128"/>
      <c r="AK322" s="128"/>
      <c r="AL322" s="128"/>
      <c r="AM322" s="128"/>
      <c r="AN322" s="128"/>
      <c r="AO322" s="128"/>
      <c r="AP322" s="120"/>
      <c r="AT322" s="128"/>
      <c r="AU322" s="120"/>
    </row>
    <row r="323" spans="2:47" x14ac:dyDescent="0.25">
      <c r="B323" s="132" t="str">
        <f t="shared" si="27"/>
        <v/>
      </c>
      <c r="C323" s="120"/>
      <c r="D323" s="125"/>
      <c r="E323" s="125"/>
      <c r="F323" s="120"/>
      <c r="G323" s="120"/>
      <c r="I323" s="120"/>
      <c r="J323" s="120"/>
      <c r="K323" s="120"/>
      <c r="L323" s="120"/>
      <c r="N323" s="126">
        <f t="shared" si="24"/>
        <v>0</v>
      </c>
      <c r="O323" s="126">
        <f t="shared" si="25"/>
        <v>0</v>
      </c>
      <c r="P323" s="126">
        <f t="shared" si="26"/>
        <v>0</v>
      </c>
      <c r="V323" s="120"/>
      <c r="W323" s="120"/>
      <c r="AA323" s="120"/>
      <c r="AB323" s="120"/>
      <c r="AD323" s="132" t="str">
        <f t="shared" si="28"/>
        <v/>
      </c>
      <c r="AE323" s="120"/>
      <c r="AF323" s="128"/>
      <c r="AH323" s="132" t="str">
        <f t="shared" si="29"/>
        <v/>
      </c>
      <c r="AI323" s="120"/>
      <c r="AJ323" s="128"/>
      <c r="AK323" s="128"/>
      <c r="AL323" s="128"/>
      <c r="AM323" s="128"/>
      <c r="AN323" s="128"/>
      <c r="AO323" s="128"/>
      <c r="AP323" s="120"/>
      <c r="AT323" s="128"/>
      <c r="AU323" s="120"/>
    </row>
    <row r="324" spans="2:47" x14ac:dyDescent="0.25">
      <c r="B324" s="132" t="str">
        <f t="shared" si="27"/>
        <v/>
      </c>
      <c r="C324" s="120"/>
      <c r="D324" s="125"/>
      <c r="E324" s="125"/>
      <c r="F324" s="120"/>
      <c r="G324" s="120"/>
      <c r="I324" s="120"/>
      <c r="J324" s="120"/>
      <c r="K324" s="120"/>
      <c r="L324" s="120"/>
      <c r="N324" s="126">
        <f t="shared" si="24"/>
        <v>0</v>
      </c>
      <c r="O324" s="126">
        <f t="shared" si="25"/>
        <v>0</v>
      </c>
      <c r="P324" s="126">
        <f t="shared" si="26"/>
        <v>0</v>
      </c>
      <c r="V324" s="120"/>
      <c r="W324" s="120"/>
      <c r="AA324" s="120"/>
      <c r="AB324" s="120"/>
      <c r="AD324" s="132" t="str">
        <f t="shared" si="28"/>
        <v/>
      </c>
      <c r="AE324" s="120"/>
      <c r="AF324" s="128"/>
      <c r="AH324" s="132" t="str">
        <f t="shared" si="29"/>
        <v/>
      </c>
      <c r="AI324" s="120"/>
      <c r="AJ324" s="128"/>
      <c r="AK324" s="128"/>
      <c r="AL324" s="128"/>
      <c r="AM324" s="128"/>
      <c r="AN324" s="128"/>
      <c r="AO324" s="128"/>
      <c r="AP324" s="120"/>
      <c r="AT324" s="128"/>
      <c r="AU324" s="120"/>
    </row>
    <row r="325" spans="2:47" x14ac:dyDescent="0.25">
      <c r="B325" s="132" t="str">
        <f t="shared" si="27"/>
        <v/>
      </c>
      <c r="C325" s="120"/>
      <c r="D325" s="125"/>
      <c r="E325" s="125"/>
      <c r="F325" s="120"/>
      <c r="G325" s="120"/>
      <c r="I325" s="120"/>
      <c r="J325" s="120"/>
      <c r="K325" s="120"/>
      <c r="L325" s="120"/>
      <c r="N325" s="126">
        <f t="shared" si="24"/>
        <v>0</v>
      </c>
      <c r="O325" s="126">
        <f t="shared" si="25"/>
        <v>0</v>
      </c>
      <c r="P325" s="126">
        <f t="shared" si="26"/>
        <v>0</v>
      </c>
      <c r="V325" s="120"/>
      <c r="W325" s="120"/>
      <c r="AA325" s="120"/>
      <c r="AB325" s="120"/>
      <c r="AD325" s="132" t="str">
        <f t="shared" si="28"/>
        <v/>
      </c>
      <c r="AE325" s="120"/>
      <c r="AF325" s="128"/>
      <c r="AH325" s="132" t="str">
        <f t="shared" si="29"/>
        <v/>
      </c>
      <c r="AI325" s="120"/>
      <c r="AJ325" s="128"/>
      <c r="AK325" s="128"/>
      <c r="AL325" s="128"/>
      <c r="AM325" s="128"/>
      <c r="AN325" s="128"/>
      <c r="AO325" s="128"/>
      <c r="AP325" s="120"/>
      <c r="AT325" s="128"/>
      <c r="AU325" s="120"/>
    </row>
    <row r="326" spans="2:47" x14ac:dyDescent="0.25">
      <c r="B326" s="132" t="str">
        <f t="shared" si="27"/>
        <v/>
      </c>
      <c r="C326" s="120"/>
      <c r="D326" s="125"/>
      <c r="E326" s="125"/>
      <c r="F326" s="120"/>
      <c r="G326" s="120"/>
      <c r="I326" s="120"/>
      <c r="J326" s="120"/>
      <c r="K326" s="120"/>
      <c r="L326" s="120"/>
      <c r="N326" s="126">
        <f t="shared" si="24"/>
        <v>0</v>
      </c>
      <c r="O326" s="126">
        <f t="shared" si="25"/>
        <v>0</v>
      </c>
      <c r="P326" s="126">
        <f t="shared" si="26"/>
        <v>0</v>
      </c>
      <c r="V326" s="120"/>
      <c r="W326" s="120"/>
      <c r="AA326" s="120"/>
      <c r="AB326" s="120"/>
      <c r="AD326" s="132" t="str">
        <f t="shared" si="28"/>
        <v/>
      </c>
      <c r="AE326" s="120"/>
      <c r="AF326" s="128"/>
      <c r="AH326" s="132" t="str">
        <f t="shared" si="29"/>
        <v/>
      </c>
      <c r="AI326" s="120"/>
      <c r="AJ326" s="128"/>
      <c r="AK326" s="128"/>
      <c r="AL326" s="128"/>
      <c r="AM326" s="128"/>
      <c r="AN326" s="128"/>
      <c r="AO326" s="128"/>
      <c r="AP326" s="120"/>
      <c r="AT326" s="128"/>
      <c r="AU326" s="120"/>
    </row>
    <row r="327" spans="2:47" x14ac:dyDescent="0.25">
      <c r="B327" s="132" t="str">
        <f t="shared" si="27"/>
        <v/>
      </c>
      <c r="C327" s="120"/>
      <c r="D327" s="125"/>
      <c r="E327" s="125"/>
      <c r="F327" s="120"/>
      <c r="G327" s="120"/>
      <c r="I327" s="120"/>
      <c r="J327" s="120"/>
      <c r="K327" s="120"/>
      <c r="L327" s="120"/>
      <c r="N327" s="126">
        <f t="shared" si="24"/>
        <v>0</v>
      </c>
      <c r="O327" s="126">
        <f t="shared" si="25"/>
        <v>0</v>
      </c>
      <c r="P327" s="126">
        <f t="shared" si="26"/>
        <v>0</v>
      </c>
      <c r="V327" s="120"/>
      <c r="W327" s="120"/>
      <c r="AA327" s="120"/>
      <c r="AB327" s="120"/>
      <c r="AD327" s="132" t="str">
        <f t="shared" si="28"/>
        <v/>
      </c>
      <c r="AE327" s="120"/>
      <c r="AF327" s="128"/>
      <c r="AH327" s="132" t="str">
        <f t="shared" si="29"/>
        <v/>
      </c>
      <c r="AI327" s="120"/>
      <c r="AJ327" s="128"/>
      <c r="AK327" s="128"/>
      <c r="AL327" s="128"/>
      <c r="AM327" s="128"/>
      <c r="AN327" s="128"/>
      <c r="AO327" s="128"/>
      <c r="AP327" s="120"/>
      <c r="AT327" s="128"/>
      <c r="AU327" s="120"/>
    </row>
    <row r="328" spans="2:47" x14ac:dyDescent="0.25">
      <c r="B328" s="132" t="str">
        <f t="shared" si="27"/>
        <v/>
      </c>
      <c r="C328" s="120"/>
      <c r="D328" s="125"/>
      <c r="E328" s="125"/>
      <c r="F328" s="120"/>
      <c r="G328" s="120"/>
      <c r="I328" s="120"/>
      <c r="J328" s="120"/>
      <c r="K328" s="120"/>
      <c r="L328" s="120"/>
      <c r="N328" s="126">
        <f t="shared" si="24"/>
        <v>0</v>
      </c>
      <c r="O328" s="126">
        <f t="shared" si="25"/>
        <v>0</v>
      </c>
      <c r="P328" s="126">
        <f t="shared" si="26"/>
        <v>0</v>
      </c>
      <c r="V328" s="120"/>
      <c r="W328" s="120"/>
      <c r="AA328" s="120"/>
      <c r="AB328" s="120"/>
      <c r="AD328" s="132" t="str">
        <f t="shared" si="28"/>
        <v/>
      </c>
      <c r="AE328" s="120"/>
      <c r="AF328" s="128"/>
      <c r="AH328" s="132" t="str">
        <f t="shared" si="29"/>
        <v/>
      </c>
      <c r="AI328" s="120"/>
      <c r="AJ328" s="128"/>
      <c r="AK328" s="128"/>
      <c r="AL328" s="128"/>
      <c r="AM328" s="128"/>
      <c r="AN328" s="128"/>
      <c r="AO328" s="128"/>
      <c r="AP328" s="120"/>
      <c r="AT328" s="128"/>
      <c r="AU328" s="120"/>
    </row>
    <row r="329" spans="2:47" x14ac:dyDescent="0.25">
      <c r="B329" s="132" t="str">
        <f t="shared" si="27"/>
        <v/>
      </c>
      <c r="C329" s="120"/>
      <c r="D329" s="125"/>
      <c r="E329" s="125"/>
      <c r="F329" s="120"/>
      <c r="G329" s="120"/>
      <c r="I329" s="120"/>
      <c r="J329" s="120"/>
      <c r="K329" s="120"/>
      <c r="L329" s="120"/>
      <c r="N329" s="126">
        <f t="shared" si="24"/>
        <v>0</v>
      </c>
      <c r="O329" s="126">
        <f t="shared" si="25"/>
        <v>0</v>
      </c>
      <c r="P329" s="126">
        <f t="shared" si="26"/>
        <v>0</v>
      </c>
      <c r="V329" s="120"/>
      <c r="W329" s="120"/>
      <c r="AA329" s="120"/>
      <c r="AB329" s="120"/>
      <c r="AD329" s="132" t="str">
        <f t="shared" si="28"/>
        <v/>
      </c>
      <c r="AE329" s="120"/>
      <c r="AF329" s="128"/>
      <c r="AH329" s="132" t="str">
        <f t="shared" si="29"/>
        <v/>
      </c>
      <c r="AI329" s="120"/>
      <c r="AJ329" s="128"/>
      <c r="AK329" s="128"/>
      <c r="AL329" s="128"/>
      <c r="AM329" s="128"/>
      <c r="AN329" s="128"/>
      <c r="AO329" s="128"/>
      <c r="AP329" s="120"/>
      <c r="AT329" s="128"/>
      <c r="AU329" s="120"/>
    </row>
    <row r="330" spans="2:47" x14ac:dyDescent="0.25">
      <c r="B330" s="132" t="str">
        <f t="shared" si="27"/>
        <v/>
      </c>
      <c r="C330" s="120"/>
      <c r="D330" s="125"/>
      <c r="E330" s="125"/>
      <c r="F330" s="120"/>
      <c r="G330" s="120"/>
      <c r="I330" s="120"/>
      <c r="J330" s="120"/>
      <c r="K330" s="120"/>
      <c r="L330" s="120"/>
      <c r="N330" s="126">
        <f t="shared" si="24"/>
        <v>0</v>
      </c>
      <c r="O330" s="126">
        <f t="shared" si="25"/>
        <v>0</v>
      </c>
      <c r="P330" s="126">
        <f t="shared" si="26"/>
        <v>0</v>
      </c>
      <c r="V330" s="120"/>
      <c r="W330" s="120"/>
      <c r="AA330" s="120"/>
      <c r="AB330" s="120"/>
      <c r="AD330" s="132" t="str">
        <f t="shared" si="28"/>
        <v/>
      </c>
      <c r="AE330" s="120"/>
      <c r="AF330" s="128"/>
      <c r="AH330" s="132" t="str">
        <f t="shared" si="29"/>
        <v/>
      </c>
      <c r="AI330" s="120"/>
      <c r="AJ330" s="128"/>
      <c r="AK330" s="128"/>
      <c r="AL330" s="128"/>
      <c r="AM330" s="128"/>
      <c r="AN330" s="128"/>
      <c r="AO330" s="128"/>
      <c r="AP330" s="120"/>
      <c r="AT330" s="128"/>
      <c r="AU330" s="120"/>
    </row>
    <row r="331" spans="2:47" x14ac:dyDescent="0.25">
      <c r="B331" s="132" t="str">
        <f t="shared" si="27"/>
        <v/>
      </c>
      <c r="C331" s="120"/>
      <c r="D331" s="125"/>
      <c r="E331" s="125"/>
      <c r="F331" s="120"/>
      <c r="G331" s="120"/>
      <c r="I331" s="120"/>
      <c r="J331" s="120"/>
      <c r="K331" s="120"/>
      <c r="L331" s="120"/>
      <c r="N331" s="126">
        <f t="shared" si="24"/>
        <v>0</v>
      </c>
      <c r="O331" s="126">
        <f t="shared" si="25"/>
        <v>0</v>
      </c>
      <c r="P331" s="126">
        <f t="shared" si="26"/>
        <v>0</v>
      </c>
      <c r="V331" s="120"/>
      <c r="W331" s="120"/>
      <c r="AA331" s="120"/>
      <c r="AB331" s="120"/>
      <c r="AD331" s="132" t="str">
        <f t="shared" si="28"/>
        <v/>
      </c>
      <c r="AE331" s="120"/>
      <c r="AF331" s="128"/>
      <c r="AH331" s="132" t="str">
        <f t="shared" si="29"/>
        <v/>
      </c>
      <c r="AI331" s="120"/>
      <c r="AJ331" s="128"/>
      <c r="AK331" s="128"/>
      <c r="AL331" s="128"/>
      <c r="AM331" s="128"/>
      <c r="AN331" s="128"/>
      <c r="AO331" s="128"/>
      <c r="AP331" s="120"/>
      <c r="AT331" s="128"/>
      <c r="AU331" s="120"/>
    </row>
    <row r="332" spans="2:47" x14ac:dyDescent="0.25">
      <c r="B332" s="132" t="str">
        <f t="shared" si="27"/>
        <v/>
      </c>
      <c r="C332" s="120"/>
      <c r="D332" s="125"/>
      <c r="E332" s="125"/>
      <c r="F332" s="120"/>
      <c r="G332" s="120"/>
      <c r="I332" s="120"/>
      <c r="J332" s="120"/>
      <c r="K332" s="120"/>
      <c r="L332" s="120"/>
      <c r="N332" s="126">
        <f t="shared" ref="N332:N395" si="30">C332*E332</f>
        <v>0</v>
      </c>
      <c r="O332" s="126">
        <f t="shared" ref="O332:O395" si="31">MIN(N332,C332*ROUND($O$11,0))</f>
        <v>0</v>
      </c>
      <c r="P332" s="126">
        <f t="shared" ref="P332:P395" si="32">MIN(N332,C332*ROUND($P$11,0))</f>
        <v>0</v>
      </c>
      <c r="V332" s="120"/>
      <c r="W332" s="120"/>
      <c r="AA332" s="120"/>
      <c r="AB332" s="120"/>
      <c r="AD332" s="132" t="str">
        <f t="shared" si="28"/>
        <v/>
      </c>
      <c r="AE332" s="120"/>
      <c r="AF332" s="128"/>
      <c r="AH332" s="132" t="str">
        <f t="shared" si="29"/>
        <v/>
      </c>
      <c r="AI332" s="120"/>
      <c r="AJ332" s="128"/>
      <c r="AK332" s="128"/>
      <c r="AL332" s="128"/>
      <c r="AM332" s="128"/>
      <c r="AN332" s="128"/>
      <c r="AO332" s="128"/>
      <c r="AP332" s="120"/>
      <c r="AT332" s="128"/>
      <c r="AU332" s="120"/>
    </row>
    <row r="333" spans="2:47" x14ac:dyDescent="0.25">
      <c r="B333" s="132" t="str">
        <f t="shared" si="27"/>
        <v/>
      </c>
      <c r="C333" s="120"/>
      <c r="D333" s="125"/>
      <c r="E333" s="125"/>
      <c r="F333" s="120"/>
      <c r="G333" s="120"/>
      <c r="I333" s="120"/>
      <c r="J333" s="120"/>
      <c r="K333" s="120"/>
      <c r="L333" s="120"/>
      <c r="N333" s="126">
        <f t="shared" si="30"/>
        <v>0</v>
      </c>
      <c r="O333" s="126">
        <f t="shared" si="31"/>
        <v>0</v>
      </c>
      <c r="P333" s="126">
        <f t="shared" si="32"/>
        <v>0</v>
      </c>
      <c r="V333" s="120"/>
      <c r="W333" s="120"/>
      <c r="AA333" s="120"/>
      <c r="AB333" s="120"/>
      <c r="AD333" s="132" t="str">
        <f t="shared" si="28"/>
        <v/>
      </c>
      <c r="AE333" s="120"/>
      <c r="AF333" s="128"/>
      <c r="AH333" s="132" t="str">
        <f t="shared" si="29"/>
        <v/>
      </c>
      <c r="AI333" s="120"/>
      <c r="AJ333" s="128"/>
      <c r="AK333" s="128"/>
      <c r="AL333" s="128"/>
      <c r="AM333" s="128"/>
      <c r="AN333" s="128"/>
      <c r="AO333" s="128"/>
      <c r="AP333" s="120"/>
      <c r="AT333" s="128"/>
      <c r="AU333" s="120"/>
    </row>
    <row r="334" spans="2:47" x14ac:dyDescent="0.25">
      <c r="B334" s="132" t="str">
        <f t="shared" si="27"/>
        <v/>
      </c>
      <c r="C334" s="120"/>
      <c r="D334" s="125"/>
      <c r="E334" s="125"/>
      <c r="F334" s="120"/>
      <c r="G334" s="120"/>
      <c r="I334" s="120"/>
      <c r="J334" s="120"/>
      <c r="K334" s="120"/>
      <c r="L334" s="120"/>
      <c r="N334" s="126">
        <f t="shared" si="30"/>
        <v>0</v>
      </c>
      <c r="O334" s="126">
        <f t="shared" si="31"/>
        <v>0</v>
      </c>
      <c r="P334" s="126">
        <f t="shared" si="32"/>
        <v>0</v>
      </c>
      <c r="V334" s="120"/>
      <c r="W334" s="120"/>
      <c r="AA334" s="120"/>
      <c r="AB334" s="120"/>
      <c r="AD334" s="132" t="str">
        <f t="shared" si="28"/>
        <v/>
      </c>
      <c r="AE334" s="120"/>
      <c r="AF334" s="128"/>
      <c r="AH334" s="132" t="str">
        <f t="shared" si="29"/>
        <v/>
      </c>
      <c r="AI334" s="120"/>
      <c r="AJ334" s="128"/>
      <c r="AK334" s="128"/>
      <c r="AL334" s="128"/>
      <c r="AM334" s="128"/>
      <c r="AN334" s="128"/>
      <c r="AO334" s="128"/>
      <c r="AP334" s="120"/>
      <c r="AT334" s="128"/>
      <c r="AU334" s="120"/>
    </row>
    <row r="335" spans="2:47" x14ac:dyDescent="0.25">
      <c r="B335" s="132" t="str">
        <f t="shared" ref="B335:B398" si="33">IF(C335="","",B334+C335)</f>
        <v/>
      </c>
      <c r="C335" s="120"/>
      <c r="D335" s="125"/>
      <c r="E335" s="125"/>
      <c r="F335" s="120"/>
      <c r="G335" s="120"/>
      <c r="I335" s="120"/>
      <c r="J335" s="120"/>
      <c r="K335" s="120"/>
      <c r="L335" s="120"/>
      <c r="N335" s="126">
        <f t="shared" si="30"/>
        <v>0</v>
      </c>
      <c r="O335" s="126">
        <f t="shared" si="31"/>
        <v>0</v>
      </c>
      <c r="P335" s="126">
        <f t="shared" si="32"/>
        <v>0</v>
      </c>
      <c r="V335" s="120"/>
      <c r="W335" s="120"/>
      <c r="AA335" s="120"/>
      <c r="AB335" s="120"/>
      <c r="AD335" s="132" t="str">
        <f t="shared" si="28"/>
        <v/>
      </c>
      <c r="AE335" s="120"/>
      <c r="AF335" s="128"/>
      <c r="AH335" s="132" t="str">
        <f t="shared" si="29"/>
        <v/>
      </c>
      <c r="AI335" s="120"/>
      <c r="AJ335" s="128"/>
      <c r="AK335" s="128"/>
      <c r="AL335" s="128"/>
      <c r="AM335" s="128"/>
      <c r="AN335" s="128"/>
      <c r="AO335" s="128"/>
      <c r="AP335" s="120"/>
      <c r="AT335" s="128"/>
      <c r="AU335" s="120"/>
    </row>
    <row r="336" spans="2:47" x14ac:dyDescent="0.25">
      <c r="B336" s="132" t="str">
        <f t="shared" si="33"/>
        <v/>
      </c>
      <c r="C336" s="120"/>
      <c r="D336" s="125"/>
      <c r="E336" s="125"/>
      <c r="F336" s="120"/>
      <c r="G336" s="120"/>
      <c r="I336" s="120"/>
      <c r="J336" s="120"/>
      <c r="K336" s="120"/>
      <c r="L336" s="120"/>
      <c r="N336" s="126">
        <f t="shared" si="30"/>
        <v>0</v>
      </c>
      <c r="O336" s="126">
        <f t="shared" si="31"/>
        <v>0</v>
      </c>
      <c r="P336" s="126">
        <f t="shared" si="32"/>
        <v>0</v>
      </c>
      <c r="V336" s="120"/>
      <c r="W336" s="120"/>
      <c r="AA336" s="120"/>
      <c r="AB336" s="120"/>
      <c r="AD336" s="132" t="str">
        <f t="shared" si="28"/>
        <v/>
      </c>
      <c r="AE336" s="120"/>
      <c r="AF336" s="128"/>
      <c r="AH336" s="132" t="str">
        <f t="shared" si="29"/>
        <v/>
      </c>
      <c r="AI336" s="120"/>
      <c r="AJ336" s="128"/>
      <c r="AK336" s="128"/>
      <c r="AL336" s="128"/>
      <c r="AM336" s="128"/>
      <c r="AN336" s="128"/>
      <c r="AO336" s="128"/>
      <c r="AP336" s="120"/>
      <c r="AT336" s="128"/>
      <c r="AU336" s="120"/>
    </row>
    <row r="337" spans="2:47" x14ac:dyDescent="0.25">
      <c r="B337" s="132" t="str">
        <f t="shared" si="33"/>
        <v/>
      </c>
      <c r="C337" s="120"/>
      <c r="D337" s="125"/>
      <c r="E337" s="125"/>
      <c r="F337" s="120"/>
      <c r="G337" s="120"/>
      <c r="I337" s="120"/>
      <c r="J337" s="120"/>
      <c r="K337" s="120"/>
      <c r="L337" s="120"/>
      <c r="N337" s="126">
        <f t="shared" si="30"/>
        <v>0</v>
      </c>
      <c r="O337" s="126">
        <f t="shared" si="31"/>
        <v>0</v>
      </c>
      <c r="P337" s="126">
        <f t="shared" si="32"/>
        <v>0</v>
      </c>
      <c r="V337" s="120"/>
      <c r="W337" s="120"/>
      <c r="AA337" s="120"/>
      <c r="AB337" s="120"/>
      <c r="AD337" s="132" t="str">
        <f t="shared" ref="AD337:AD400" si="34">IF(AE337="","",AD336+AE337)</f>
        <v/>
      </c>
      <c r="AE337" s="120"/>
      <c r="AF337" s="128"/>
      <c r="AH337" s="132" t="str">
        <f t="shared" ref="AH337:AH400" si="35">IF(AI337="","",AH336+AI337)</f>
        <v/>
      </c>
      <c r="AI337" s="120"/>
      <c r="AJ337" s="128"/>
      <c r="AK337" s="128"/>
      <c r="AL337" s="128"/>
      <c r="AM337" s="128"/>
      <c r="AN337" s="128"/>
      <c r="AO337" s="128"/>
      <c r="AP337" s="120"/>
      <c r="AT337" s="128"/>
      <c r="AU337" s="120"/>
    </row>
    <row r="338" spans="2:47" x14ac:dyDescent="0.25">
      <c r="B338" s="132" t="str">
        <f t="shared" si="33"/>
        <v/>
      </c>
      <c r="C338" s="120"/>
      <c r="D338" s="125"/>
      <c r="E338" s="125"/>
      <c r="F338" s="120"/>
      <c r="G338" s="120"/>
      <c r="I338" s="120"/>
      <c r="J338" s="120"/>
      <c r="K338" s="120"/>
      <c r="L338" s="120"/>
      <c r="N338" s="126">
        <f t="shared" si="30"/>
        <v>0</v>
      </c>
      <c r="O338" s="126">
        <f t="shared" si="31"/>
        <v>0</v>
      </c>
      <c r="P338" s="126">
        <f t="shared" si="32"/>
        <v>0</v>
      </c>
      <c r="V338" s="120"/>
      <c r="W338" s="120"/>
      <c r="AA338" s="120"/>
      <c r="AB338" s="120"/>
      <c r="AD338" s="132" t="str">
        <f t="shared" si="34"/>
        <v/>
      </c>
      <c r="AE338" s="120"/>
      <c r="AF338" s="128"/>
      <c r="AH338" s="132" t="str">
        <f t="shared" si="35"/>
        <v/>
      </c>
      <c r="AI338" s="120"/>
      <c r="AJ338" s="128"/>
      <c r="AK338" s="128"/>
      <c r="AL338" s="128"/>
      <c r="AM338" s="128"/>
      <c r="AN338" s="128"/>
      <c r="AO338" s="128"/>
      <c r="AP338" s="120"/>
      <c r="AT338" s="128"/>
      <c r="AU338" s="120"/>
    </row>
    <row r="339" spans="2:47" x14ac:dyDescent="0.25">
      <c r="B339" s="132" t="str">
        <f t="shared" si="33"/>
        <v/>
      </c>
      <c r="C339" s="120"/>
      <c r="D339" s="125"/>
      <c r="E339" s="125"/>
      <c r="F339" s="120"/>
      <c r="G339" s="120"/>
      <c r="I339" s="120"/>
      <c r="J339" s="120"/>
      <c r="K339" s="120"/>
      <c r="L339" s="120"/>
      <c r="N339" s="126">
        <f t="shared" si="30"/>
        <v>0</v>
      </c>
      <c r="O339" s="126">
        <f t="shared" si="31"/>
        <v>0</v>
      </c>
      <c r="P339" s="126">
        <f t="shared" si="32"/>
        <v>0</v>
      </c>
      <c r="V339" s="120"/>
      <c r="W339" s="120"/>
      <c r="AA339" s="120"/>
      <c r="AB339" s="120"/>
      <c r="AD339" s="132" t="str">
        <f t="shared" si="34"/>
        <v/>
      </c>
      <c r="AE339" s="120"/>
      <c r="AF339" s="128"/>
      <c r="AH339" s="132" t="str">
        <f t="shared" si="35"/>
        <v/>
      </c>
      <c r="AI339" s="120"/>
      <c r="AJ339" s="128"/>
      <c r="AK339" s="128"/>
      <c r="AL339" s="128"/>
      <c r="AM339" s="128"/>
      <c r="AN339" s="128"/>
      <c r="AO339" s="128"/>
      <c r="AP339" s="120"/>
      <c r="AT339" s="128"/>
      <c r="AU339" s="120"/>
    </row>
    <row r="340" spans="2:47" x14ac:dyDescent="0.25">
      <c r="B340" s="132" t="str">
        <f t="shared" si="33"/>
        <v/>
      </c>
      <c r="C340" s="120"/>
      <c r="D340" s="125"/>
      <c r="E340" s="125"/>
      <c r="F340" s="120"/>
      <c r="G340" s="120"/>
      <c r="I340" s="120"/>
      <c r="J340" s="120"/>
      <c r="K340" s="120"/>
      <c r="L340" s="120"/>
      <c r="N340" s="126">
        <f t="shared" si="30"/>
        <v>0</v>
      </c>
      <c r="O340" s="126">
        <f t="shared" si="31"/>
        <v>0</v>
      </c>
      <c r="P340" s="126">
        <f t="shared" si="32"/>
        <v>0</v>
      </c>
      <c r="V340" s="120"/>
      <c r="W340" s="120"/>
      <c r="AA340" s="120"/>
      <c r="AB340" s="120"/>
      <c r="AD340" s="132" t="str">
        <f t="shared" si="34"/>
        <v/>
      </c>
      <c r="AE340" s="120"/>
      <c r="AF340" s="128"/>
      <c r="AH340" s="132" t="str">
        <f t="shared" si="35"/>
        <v/>
      </c>
      <c r="AI340" s="120"/>
      <c r="AJ340" s="128"/>
      <c r="AK340" s="128"/>
      <c r="AL340" s="128"/>
      <c r="AM340" s="128"/>
      <c r="AN340" s="128"/>
      <c r="AO340" s="128"/>
      <c r="AP340" s="120"/>
      <c r="AT340" s="128"/>
      <c r="AU340" s="120"/>
    </row>
    <row r="341" spans="2:47" x14ac:dyDescent="0.25">
      <c r="B341" s="132" t="str">
        <f t="shared" si="33"/>
        <v/>
      </c>
      <c r="C341" s="120"/>
      <c r="D341" s="125"/>
      <c r="E341" s="125"/>
      <c r="F341" s="120"/>
      <c r="G341" s="120"/>
      <c r="I341" s="120"/>
      <c r="J341" s="120"/>
      <c r="K341" s="120"/>
      <c r="L341" s="120"/>
      <c r="N341" s="126">
        <f t="shared" si="30"/>
        <v>0</v>
      </c>
      <c r="O341" s="126">
        <f t="shared" si="31"/>
        <v>0</v>
      </c>
      <c r="P341" s="126">
        <f t="shared" si="32"/>
        <v>0</v>
      </c>
      <c r="V341" s="120"/>
      <c r="W341" s="120"/>
      <c r="AA341" s="120"/>
      <c r="AB341" s="120"/>
      <c r="AD341" s="132" t="str">
        <f t="shared" si="34"/>
        <v/>
      </c>
      <c r="AE341" s="120"/>
      <c r="AF341" s="128"/>
      <c r="AH341" s="132" t="str">
        <f t="shared" si="35"/>
        <v/>
      </c>
      <c r="AI341" s="120"/>
      <c r="AJ341" s="128"/>
      <c r="AK341" s="128"/>
      <c r="AL341" s="128"/>
      <c r="AM341" s="128"/>
      <c r="AN341" s="128"/>
      <c r="AO341" s="128"/>
      <c r="AP341" s="120"/>
      <c r="AT341" s="128"/>
      <c r="AU341" s="120"/>
    </row>
    <row r="342" spans="2:47" x14ac:dyDescent="0.25">
      <c r="B342" s="132" t="str">
        <f t="shared" si="33"/>
        <v/>
      </c>
      <c r="C342" s="120"/>
      <c r="D342" s="125"/>
      <c r="E342" s="125"/>
      <c r="F342" s="120"/>
      <c r="G342" s="120"/>
      <c r="I342" s="120"/>
      <c r="J342" s="120"/>
      <c r="K342" s="120"/>
      <c r="L342" s="120"/>
      <c r="N342" s="126">
        <f t="shared" si="30"/>
        <v>0</v>
      </c>
      <c r="O342" s="126">
        <f t="shared" si="31"/>
        <v>0</v>
      </c>
      <c r="P342" s="126">
        <f t="shared" si="32"/>
        <v>0</v>
      </c>
      <c r="V342" s="120"/>
      <c r="W342" s="120"/>
      <c r="AA342" s="120"/>
      <c r="AB342" s="120"/>
      <c r="AD342" s="132" t="str">
        <f t="shared" si="34"/>
        <v/>
      </c>
      <c r="AE342" s="120"/>
      <c r="AF342" s="128"/>
      <c r="AH342" s="132" t="str">
        <f t="shared" si="35"/>
        <v/>
      </c>
      <c r="AI342" s="120"/>
      <c r="AJ342" s="128"/>
      <c r="AK342" s="128"/>
      <c r="AL342" s="128"/>
      <c r="AM342" s="128"/>
      <c r="AN342" s="128"/>
      <c r="AO342" s="128"/>
      <c r="AP342" s="120"/>
      <c r="AT342" s="128"/>
      <c r="AU342" s="120"/>
    </row>
    <row r="343" spans="2:47" x14ac:dyDescent="0.25">
      <c r="B343" s="132" t="str">
        <f t="shared" si="33"/>
        <v/>
      </c>
      <c r="C343" s="120"/>
      <c r="D343" s="125"/>
      <c r="E343" s="125"/>
      <c r="F343" s="120"/>
      <c r="G343" s="120"/>
      <c r="I343" s="120"/>
      <c r="J343" s="120"/>
      <c r="K343" s="120"/>
      <c r="L343" s="120"/>
      <c r="N343" s="126">
        <f t="shared" si="30"/>
        <v>0</v>
      </c>
      <c r="O343" s="126">
        <f t="shared" si="31"/>
        <v>0</v>
      </c>
      <c r="P343" s="126">
        <f t="shared" si="32"/>
        <v>0</v>
      </c>
      <c r="V343" s="120"/>
      <c r="W343" s="120"/>
      <c r="AA343" s="120"/>
      <c r="AB343" s="120"/>
      <c r="AD343" s="132" t="str">
        <f t="shared" si="34"/>
        <v/>
      </c>
      <c r="AE343" s="120"/>
      <c r="AF343" s="128"/>
      <c r="AH343" s="132" t="str">
        <f t="shared" si="35"/>
        <v/>
      </c>
      <c r="AI343" s="120"/>
      <c r="AJ343" s="128"/>
      <c r="AK343" s="128"/>
      <c r="AL343" s="128"/>
      <c r="AM343" s="128"/>
      <c r="AN343" s="128"/>
      <c r="AO343" s="128"/>
      <c r="AP343" s="120"/>
      <c r="AT343" s="128"/>
      <c r="AU343" s="120"/>
    </row>
    <row r="344" spans="2:47" x14ac:dyDescent="0.25">
      <c r="B344" s="132" t="str">
        <f t="shared" si="33"/>
        <v/>
      </c>
      <c r="C344" s="120"/>
      <c r="D344" s="125"/>
      <c r="E344" s="125"/>
      <c r="F344" s="120"/>
      <c r="G344" s="120"/>
      <c r="I344" s="120"/>
      <c r="J344" s="120"/>
      <c r="K344" s="120"/>
      <c r="L344" s="120"/>
      <c r="N344" s="126">
        <f t="shared" si="30"/>
        <v>0</v>
      </c>
      <c r="O344" s="126">
        <f t="shared" si="31"/>
        <v>0</v>
      </c>
      <c r="P344" s="126">
        <f t="shared" si="32"/>
        <v>0</v>
      </c>
      <c r="V344" s="120"/>
      <c r="W344" s="120"/>
      <c r="AA344" s="120"/>
      <c r="AB344" s="120"/>
      <c r="AD344" s="132" t="str">
        <f t="shared" si="34"/>
        <v/>
      </c>
      <c r="AE344" s="120"/>
      <c r="AF344" s="128"/>
      <c r="AH344" s="132" t="str">
        <f t="shared" si="35"/>
        <v/>
      </c>
      <c r="AI344" s="120"/>
      <c r="AJ344" s="128"/>
      <c r="AK344" s="128"/>
      <c r="AL344" s="128"/>
      <c r="AM344" s="128"/>
      <c r="AN344" s="128"/>
      <c r="AO344" s="128"/>
      <c r="AP344" s="120"/>
      <c r="AT344" s="128"/>
      <c r="AU344" s="120"/>
    </row>
    <row r="345" spans="2:47" x14ac:dyDescent="0.25">
      <c r="B345" s="132" t="str">
        <f t="shared" si="33"/>
        <v/>
      </c>
      <c r="C345" s="120"/>
      <c r="D345" s="125"/>
      <c r="E345" s="125"/>
      <c r="F345" s="120"/>
      <c r="G345" s="120"/>
      <c r="I345" s="120"/>
      <c r="J345" s="120"/>
      <c r="K345" s="120"/>
      <c r="L345" s="120"/>
      <c r="N345" s="126">
        <f t="shared" si="30"/>
        <v>0</v>
      </c>
      <c r="O345" s="126">
        <f t="shared" si="31"/>
        <v>0</v>
      </c>
      <c r="P345" s="126">
        <f t="shared" si="32"/>
        <v>0</v>
      </c>
      <c r="V345" s="120"/>
      <c r="W345" s="120"/>
      <c r="AA345" s="120"/>
      <c r="AB345" s="120"/>
      <c r="AD345" s="132" t="str">
        <f t="shared" si="34"/>
        <v/>
      </c>
      <c r="AE345" s="120"/>
      <c r="AF345" s="128"/>
      <c r="AH345" s="132" t="str">
        <f t="shared" si="35"/>
        <v/>
      </c>
      <c r="AI345" s="120"/>
      <c r="AJ345" s="128"/>
      <c r="AK345" s="128"/>
      <c r="AL345" s="128"/>
      <c r="AM345" s="128"/>
      <c r="AN345" s="128"/>
      <c r="AO345" s="128"/>
      <c r="AP345" s="120"/>
      <c r="AT345" s="128"/>
      <c r="AU345" s="120"/>
    </row>
    <row r="346" spans="2:47" x14ac:dyDescent="0.25">
      <c r="B346" s="132" t="str">
        <f t="shared" si="33"/>
        <v/>
      </c>
      <c r="C346" s="120"/>
      <c r="D346" s="125"/>
      <c r="E346" s="125"/>
      <c r="F346" s="120"/>
      <c r="G346" s="120"/>
      <c r="I346" s="120"/>
      <c r="J346" s="120"/>
      <c r="K346" s="120"/>
      <c r="L346" s="120"/>
      <c r="N346" s="126">
        <f t="shared" si="30"/>
        <v>0</v>
      </c>
      <c r="O346" s="126">
        <f t="shared" si="31"/>
        <v>0</v>
      </c>
      <c r="P346" s="126">
        <f t="shared" si="32"/>
        <v>0</v>
      </c>
      <c r="V346" s="120"/>
      <c r="W346" s="120"/>
      <c r="AA346" s="120"/>
      <c r="AB346" s="120"/>
      <c r="AD346" s="132" t="str">
        <f t="shared" si="34"/>
        <v/>
      </c>
      <c r="AE346" s="120"/>
      <c r="AF346" s="128"/>
      <c r="AH346" s="132" t="str">
        <f t="shared" si="35"/>
        <v/>
      </c>
      <c r="AI346" s="120"/>
      <c r="AJ346" s="128"/>
      <c r="AK346" s="128"/>
      <c r="AL346" s="128"/>
      <c r="AM346" s="128"/>
      <c r="AN346" s="128"/>
      <c r="AO346" s="128"/>
      <c r="AP346" s="120"/>
      <c r="AT346" s="128"/>
      <c r="AU346" s="120"/>
    </row>
    <row r="347" spans="2:47" x14ac:dyDescent="0.25">
      <c r="B347" s="132" t="str">
        <f t="shared" si="33"/>
        <v/>
      </c>
      <c r="C347" s="120"/>
      <c r="D347" s="125"/>
      <c r="E347" s="125"/>
      <c r="F347" s="120"/>
      <c r="G347" s="120"/>
      <c r="I347" s="120"/>
      <c r="J347" s="120"/>
      <c r="K347" s="120"/>
      <c r="L347" s="120"/>
      <c r="N347" s="126">
        <f t="shared" si="30"/>
        <v>0</v>
      </c>
      <c r="O347" s="126">
        <f t="shared" si="31"/>
        <v>0</v>
      </c>
      <c r="P347" s="126">
        <f t="shared" si="32"/>
        <v>0</v>
      </c>
      <c r="V347" s="120"/>
      <c r="W347" s="120"/>
      <c r="AA347" s="120"/>
      <c r="AB347" s="120"/>
      <c r="AD347" s="132" t="str">
        <f t="shared" si="34"/>
        <v/>
      </c>
      <c r="AE347" s="120"/>
      <c r="AF347" s="128"/>
      <c r="AH347" s="132" t="str">
        <f t="shared" si="35"/>
        <v/>
      </c>
      <c r="AI347" s="120"/>
      <c r="AJ347" s="128"/>
      <c r="AK347" s="128"/>
      <c r="AL347" s="128"/>
      <c r="AM347" s="128"/>
      <c r="AN347" s="128"/>
      <c r="AO347" s="128"/>
      <c r="AP347" s="120"/>
      <c r="AT347" s="128"/>
      <c r="AU347" s="120"/>
    </row>
    <row r="348" spans="2:47" x14ac:dyDescent="0.25">
      <c r="B348" s="132" t="str">
        <f t="shared" si="33"/>
        <v/>
      </c>
      <c r="C348" s="120"/>
      <c r="D348" s="125"/>
      <c r="E348" s="125"/>
      <c r="F348" s="120"/>
      <c r="G348" s="120"/>
      <c r="I348" s="120"/>
      <c r="J348" s="120"/>
      <c r="K348" s="120"/>
      <c r="L348" s="120"/>
      <c r="N348" s="126">
        <f t="shared" si="30"/>
        <v>0</v>
      </c>
      <c r="O348" s="126">
        <f t="shared" si="31"/>
        <v>0</v>
      </c>
      <c r="P348" s="126">
        <f t="shared" si="32"/>
        <v>0</v>
      </c>
      <c r="V348" s="120"/>
      <c r="W348" s="120"/>
      <c r="AA348" s="120"/>
      <c r="AB348" s="120"/>
      <c r="AD348" s="132" t="str">
        <f t="shared" si="34"/>
        <v/>
      </c>
      <c r="AE348" s="120"/>
      <c r="AF348" s="128"/>
      <c r="AH348" s="132" t="str">
        <f t="shared" si="35"/>
        <v/>
      </c>
      <c r="AI348" s="120"/>
      <c r="AJ348" s="128"/>
      <c r="AK348" s="128"/>
      <c r="AL348" s="128"/>
      <c r="AM348" s="128"/>
      <c r="AN348" s="128"/>
      <c r="AO348" s="128"/>
      <c r="AP348" s="120"/>
      <c r="AT348" s="128"/>
      <c r="AU348" s="120"/>
    </row>
    <row r="349" spans="2:47" x14ac:dyDescent="0.25">
      <c r="B349" s="132" t="str">
        <f t="shared" si="33"/>
        <v/>
      </c>
      <c r="C349" s="120"/>
      <c r="D349" s="125"/>
      <c r="E349" s="125"/>
      <c r="F349" s="120"/>
      <c r="G349" s="120"/>
      <c r="I349" s="120"/>
      <c r="J349" s="120"/>
      <c r="K349" s="120"/>
      <c r="L349" s="120"/>
      <c r="N349" s="126">
        <f t="shared" si="30"/>
        <v>0</v>
      </c>
      <c r="O349" s="126">
        <f t="shared" si="31"/>
        <v>0</v>
      </c>
      <c r="P349" s="126">
        <f t="shared" si="32"/>
        <v>0</v>
      </c>
      <c r="V349" s="120"/>
      <c r="W349" s="120"/>
      <c r="AA349" s="120"/>
      <c r="AB349" s="120"/>
      <c r="AD349" s="132" t="str">
        <f t="shared" si="34"/>
        <v/>
      </c>
      <c r="AE349" s="120"/>
      <c r="AF349" s="128"/>
      <c r="AH349" s="132" t="str">
        <f t="shared" si="35"/>
        <v/>
      </c>
      <c r="AI349" s="120"/>
      <c r="AJ349" s="128"/>
      <c r="AK349" s="128"/>
      <c r="AL349" s="128"/>
      <c r="AM349" s="128"/>
      <c r="AN349" s="128"/>
      <c r="AO349" s="128"/>
      <c r="AP349" s="120"/>
      <c r="AT349" s="128"/>
      <c r="AU349" s="120"/>
    </row>
    <row r="350" spans="2:47" x14ac:dyDescent="0.25">
      <c r="B350" s="132" t="str">
        <f t="shared" si="33"/>
        <v/>
      </c>
      <c r="C350" s="120"/>
      <c r="D350" s="125"/>
      <c r="E350" s="125"/>
      <c r="F350" s="120"/>
      <c r="G350" s="120"/>
      <c r="I350" s="120"/>
      <c r="J350" s="120"/>
      <c r="K350" s="120"/>
      <c r="L350" s="120"/>
      <c r="N350" s="126">
        <f t="shared" si="30"/>
        <v>0</v>
      </c>
      <c r="O350" s="126">
        <f t="shared" si="31"/>
        <v>0</v>
      </c>
      <c r="P350" s="126">
        <f t="shared" si="32"/>
        <v>0</v>
      </c>
      <c r="V350" s="120"/>
      <c r="W350" s="120"/>
      <c r="AA350" s="120"/>
      <c r="AB350" s="120"/>
      <c r="AD350" s="132" t="str">
        <f t="shared" si="34"/>
        <v/>
      </c>
      <c r="AE350" s="120"/>
      <c r="AF350" s="128"/>
      <c r="AH350" s="132" t="str">
        <f t="shared" si="35"/>
        <v/>
      </c>
      <c r="AI350" s="120"/>
      <c r="AJ350" s="128"/>
      <c r="AK350" s="128"/>
      <c r="AL350" s="128"/>
      <c r="AM350" s="128"/>
      <c r="AN350" s="128"/>
      <c r="AO350" s="128"/>
      <c r="AP350" s="120"/>
      <c r="AT350" s="128"/>
      <c r="AU350" s="120"/>
    </row>
    <row r="351" spans="2:47" x14ac:dyDescent="0.25">
      <c r="B351" s="132" t="str">
        <f t="shared" si="33"/>
        <v/>
      </c>
      <c r="C351" s="120"/>
      <c r="D351" s="125"/>
      <c r="E351" s="125"/>
      <c r="F351" s="120"/>
      <c r="G351" s="120"/>
      <c r="I351" s="120"/>
      <c r="J351" s="120"/>
      <c r="K351" s="120"/>
      <c r="L351" s="120"/>
      <c r="N351" s="126">
        <f t="shared" si="30"/>
        <v>0</v>
      </c>
      <c r="O351" s="126">
        <f t="shared" si="31"/>
        <v>0</v>
      </c>
      <c r="P351" s="126">
        <f t="shared" si="32"/>
        <v>0</v>
      </c>
      <c r="V351" s="120"/>
      <c r="W351" s="120"/>
      <c r="AA351" s="120"/>
      <c r="AB351" s="120"/>
      <c r="AD351" s="132" t="str">
        <f t="shared" si="34"/>
        <v/>
      </c>
      <c r="AE351" s="120"/>
      <c r="AF351" s="128"/>
      <c r="AH351" s="132" t="str">
        <f t="shared" si="35"/>
        <v/>
      </c>
      <c r="AI351" s="120"/>
      <c r="AJ351" s="128"/>
      <c r="AK351" s="128"/>
      <c r="AL351" s="128"/>
      <c r="AM351" s="128"/>
      <c r="AN351" s="128"/>
      <c r="AO351" s="128"/>
      <c r="AP351" s="120"/>
      <c r="AT351" s="128"/>
      <c r="AU351" s="120"/>
    </row>
    <row r="352" spans="2:47" x14ac:dyDescent="0.25">
      <c r="B352" s="132" t="str">
        <f t="shared" si="33"/>
        <v/>
      </c>
      <c r="C352" s="120"/>
      <c r="D352" s="125"/>
      <c r="E352" s="125"/>
      <c r="F352" s="120"/>
      <c r="G352" s="120"/>
      <c r="I352" s="120"/>
      <c r="J352" s="120"/>
      <c r="K352" s="120"/>
      <c r="L352" s="120"/>
      <c r="N352" s="126">
        <f t="shared" si="30"/>
        <v>0</v>
      </c>
      <c r="O352" s="126">
        <f t="shared" si="31"/>
        <v>0</v>
      </c>
      <c r="P352" s="126">
        <f t="shared" si="32"/>
        <v>0</v>
      </c>
      <c r="V352" s="120"/>
      <c r="W352" s="120"/>
      <c r="AA352" s="120"/>
      <c r="AB352" s="120"/>
      <c r="AD352" s="132" t="str">
        <f t="shared" si="34"/>
        <v/>
      </c>
      <c r="AE352" s="120"/>
      <c r="AF352" s="128"/>
      <c r="AH352" s="132" t="str">
        <f t="shared" si="35"/>
        <v/>
      </c>
      <c r="AI352" s="120"/>
      <c r="AJ352" s="128"/>
      <c r="AK352" s="128"/>
      <c r="AL352" s="128"/>
      <c r="AM352" s="128"/>
      <c r="AN352" s="128"/>
      <c r="AO352" s="128"/>
      <c r="AP352" s="120"/>
      <c r="AT352" s="128"/>
      <c r="AU352" s="120"/>
    </row>
    <row r="353" spans="2:47" x14ac:dyDescent="0.25">
      <c r="B353" s="132" t="str">
        <f t="shared" si="33"/>
        <v/>
      </c>
      <c r="C353" s="120"/>
      <c r="D353" s="125"/>
      <c r="E353" s="125"/>
      <c r="F353" s="120"/>
      <c r="G353" s="120"/>
      <c r="I353" s="120"/>
      <c r="J353" s="120"/>
      <c r="K353" s="120"/>
      <c r="L353" s="120"/>
      <c r="N353" s="126">
        <f t="shared" si="30"/>
        <v>0</v>
      </c>
      <c r="O353" s="126">
        <f t="shared" si="31"/>
        <v>0</v>
      </c>
      <c r="P353" s="126">
        <f t="shared" si="32"/>
        <v>0</v>
      </c>
      <c r="V353" s="120"/>
      <c r="W353" s="120"/>
      <c r="AA353" s="120"/>
      <c r="AB353" s="120"/>
      <c r="AD353" s="132" t="str">
        <f t="shared" si="34"/>
        <v/>
      </c>
      <c r="AE353" s="120"/>
      <c r="AF353" s="128"/>
      <c r="AH353" s="132" t="str">
        <f t="shared" si="35"/>
        <v/>
      </c>
      <c r="AI353" s="120"/>
      <c r="AJ353" s="128"/>
      <c r="AK353" s="128"/>
      <c r="AL353" s="128"/>
      <c r="AM353" s="128"/>
      <c r="AN353" s="128"/>
      <c r="AO353" s="128"/>
      <c r="AP353" s="120"/>
      <c r="AT353" s="128"/>
      <c r="AU353" s="120"/>
    </row>
    <row r="354" spans="2:47" x14ac:dyDescent="0.25">
      <c r="B354" s="132" t="str">
        <f t="shared" si="33"/>
        <v/>
      </c>
      <c r="C354" s="120"/>
      <c r="D354" s="125"/>
      <c r="E354" s="125"/>
      <c r="F354" s="120"/>
      <c r="G354" s="120"/>
      <c r="I354" s="120"/>
      <c r="J354" s="120"/>
      <c r="K354" s="120"/>
      <c r="L354" s="120"/>
      <c r="N354" s="126">
        <f t="shared" si="30"/>
        <v>0</v>
      </c>
      <c r="O354" s="126">
        <f t="shared" si="31"/>
        <v>0</v>
      </c>
      <c r="P354" s="126">
        <f t="shared" si="32"/>
        <v>0</v>
      </c>
      <c r="V354" s="120"/>
      <c r="W354" s="120"/>
      <c r="AA354" s="120"/>
      <c r="AB354" s="120"/>
      <c r="AD354" s="132" t="str">
        <f t="shared" si="34"/>
        <v/>
      </c>
      <c r="AE354" s="120"/>
      <c r="AF354" s="128"/>
      <c r="AH354" s="132" t="str">
        <f t="shared" si="35"/>
        <v/>
      </c>
      <c r="AI354" s="120"/>
      <c r="AJ354" s="128"/>
      <c r="AK354" s="128"/>
      <c r="AL354" s="128"/>
      <c r="AM354" s="128"/>
      <c r="AN354" s="128"/>
      <c r="AO354" s="128"/>
      <c r="AP354" s="120"/>
      <c r="AT354" s="128"/>
      <c r="AU354" s="120"/>
    </row>
    <row r="355" spans="2:47" x14ac:dyDescent="0.25">
      <c r="B355" s="132" t="str">
        <f t="shared" si="33"/>
        <v/>
      </c>
      <c r="C355" s="120"/>
      <c r="D355" s="125"/>
      <c r="E355" s="125"/>
      <c r="F355" s="120"/>
      <c r="G355" s="120"/>
      <c r="I355" s="120"/>
      <c r="J355" s="120"/>
      <c r="K355" s="120"/>
      <c r="L355" s="120"/>
      <c r="N355" s="126">
        <f t="shared" si="30"/>
        <v>0</v>
      </c>
      <c r="O355" s="126">
        <f t="shared" si="31"/>
        <v>0</v>
      </c>
      <c r="P355" s="126">
        <f t="shared" si="32"/>
        <v>0</v>
      </c>
      <c r="V355" s="120"/>
      <c r="W355" s="120"/>
      <c r="AA355" s="120"/>
      <c r="AB355" s="120"/>
      <c r="AD355" s="132" t="str">
        <f t="shared" si="34"/>
        <v/>
      </c>
      <c r="AE355" s="120"/>
      <c r="AF355" s="128"/>
      <c r="AH355" s="132" t="str">
        <f t="shared" si="35"/>
        <v/>
      </c>
      <c r="AI355" s="120"/>
      <c r="AJ355" s="128"/>
      <c r="AK355" s="128"/>
      <c r="AL355" s="128"/>
      <c r="AM355" s="128"/>
      <c r="AN355" s="128"/>
      <c r="AO355" s="128"/>
      <c r="AP355" s="120"/>
      <c r="AT355" s="128"/>
      <c r="AU355" s="120"/>
    </row>
    <row r="356" spans="2:47" x14ac:dyDescent="0.25">
      <c r="B356" s="132" t="str">
        <f t="shared" si="33"/>
        <v/>
      </c>
      <c r="C356" s="120"/>
      <c r="D356" s="125"/>
      <c r="E356" s="125"/>
      <c r="F356" s="120"/>
      <c r="G356" s="120"/>
      <c r="I356" s="120"/>
      <c r="J356" s="120"/>
      <c r="K356" s="120"/>
      <c r="L356" s="120"/>
      <c r="N356" s="126">
        <f t="shared" si="30"/>
        <v>0</v>
      </c>
      <c r="O356" s="126">
        <f t="shared" si="31"/>
        <v>0</v>
      </c>
      <c r="P356" s="126">
        <f t="shared" si="32"/>
        <v>0</v>
      </c>
      <c r="V356" s="120"/>
      <c r="W356" s="120"/>
      <c r="AA356" s="120"/>
      <c r="AB356" s="120"/>
      <c r="AD356" s="132" t="str">
        <f t="shared" si="34"/>
        <v/>
      </c>
      <c r="AE356" s="120"/>
      <c r="AF356" s="128"/>
      <c r="AH356" s="132" t="str">
        <f t="shared" si="35"/>
        <v/>
      </c>
      <c r="AI356" s="120"/>
      <c r="AJ356" s="128"/>
      <c r="AK356" s="128"/>
      <c r="AL356" s="128"/>
      <c r="AM356" s="128"/>
      <c r="AN356" s="128"/>
      <c r="AO356" s="128"/>
      <c r="AP356" s="120"/>
      <c r="AT356" s="128"/>
      <c r="AU356" s="120"/>
    </row>
    <row r="357" spans="2:47" x14ac:dyDescent="0.25">
      <c r="B357" s="132" t="str">
        <f t="shared" si="33"/>
        <v/>
      </c>
      <c r="C357" s="120"/>
      <c r="D357" s="125"/>
      <c r="E357" s="125"/>
      <c r="F357" s="120"/>
      <c r="G357" s="120"/>
      <c r="I357" s="120"/>
      <c r="J357" s="120"/>
      <c r="K357" s="120"/>
      <c r="L357" s="120"/>
      <c r="N357" s="126">
        <f t="shared" si="30"/>
        <v>0</v>
      </c>
      <c r="O357" s="126">
        <f t="shared" si="31"/>
        <v>0</v>
      </c>
      <c r="P357" s="126">
        <f t="shared" si="32"/>
        <v>0</v>
      </c>
      <c r="V357" s="120"/>
      <c r="W357" s="120"/>
      <c r="AA357" s="120"/>
      <c r="AB357" s="120"/>
      <c r="AD357" s="132" t="str">
        <f t="shared" si="34"/>
        <v/>
      </c>
      <c r="AE357" s="120"/>
      <c r="AF357" s="128"/>
      <c r="AH357" s="132" t="str">
        <f t="shared" si="35"/>
        <v/>
      </c>
      <c r="AI357" s="120"/>
      <c r="AJ357" s="128"/>
      <c r="AK357" s="128"/>
      <c r="AL357" s="128"/>
      <c r="AM357" s="128"/>
      <c r="AN357" s="128"/>
      <c r="AO357" s="128"/>
      <c r="AP357" s="120"/>
      <c r="AT357" s="128"/>
      <c r="AU357" s="120"/>
    </row>
    <row r="358" spans="2:47" x14ac:dyDescent="0.25">
      <c r="B358" s="132" t="str">
        <f t="shared" si="33"/>
        <v/>
      </c>
      <c r="C358" s="120"/>
      <c r="D358" s="125"/>
      <c r="E358" s="125"/>
      <c r="F358" s="120"/>
      <c r="G358" s="120"/>
      <c r="I358" s="120"/>
      <c r="J358" s="120"/>
      <c r="K358" s="120"/>
      <c r="L358" s="120"/>
      <c r="N358" s="126">
        <f t="shared" si="30"/>
        <v>0</v>
      </c>
      <c r="O358" s="126">
        <f t="shared" si="31"/>
        <v>0</v>
      </c>
      <c r="P358" s="126">
        <f t="shared" si="32"/>
        <v>0</v>
      </c>
      <c r="V358" s="120"/>
      <c r="W358" s="120"/>
      <c r="AA358" s="120"/>
      <c r="AB358" s="120"/>
      <c r="AD358" s="132" t="str">
        <f t="shared" si="34"/>
        <v/>
      </c>
      <c r="AE358" s="120"/>
      <c r="AF358" s="128"/>
      <c r="AH358" s="132" t="str">
        <f t="shared" si="35"/>
        <v/>
      </c>
      <c r="AI358" s="120"/>
      <c r="AJ358" s="128"/>
      <c r="AK358" s="128"/>
      <c r="AL358" s="128"/>
      <c r="AM358" s="128"/>
      <c r="AN358" s="128"/>
      <c r="AO358" s="128"/>
      <c r="AP358" s="120"/>
      <c r="AT358" s="128"/>
      <c r="AU358" s="120"/>
    </row>
    <row r="359" spans="2:47" x14ac:dyDescent="0.25">
      <c r="B359" s="132" t="str">
        <f t="shared" si="33"/>
        <v/>
      </c>
      <c r="C359" s="120"/>
      <c r="D359" s="125"/>
      <c r="E359" s="125"/>
      <c r="F359" s="120"/>
      <c r="G359" s="120"/>
      <c r="I359" s="120"/>
      <c r="J359" s="120"/>
      <c r="K359" s="120"/>
      <c r="L359" s="120"/>
      <c r="N359" s="126">
        <f t="shared" si="30"/>
        <v>0</v>
      </c>
      <c r="O359" s="126">
        <f t="shared" si="31"/>
        <v>0</v>
      </c>
      <c r="P359" s="126">
        <f t="shared" si="32"/>
        <v>0</v>
      </c>
      <c r="V359" s="120"/>
      <c r="W359" s="120"/>
      <c r="AA359" s="120"/>
      <c r="AB359" s="120"/>
      <c r="AD359" s="132" t="str">
        <f t="shared" si="34"/>
        <v/>
      </c>
      <c r="AE359" s="120"/>
      <c r="AF359" s="128"/>
      <c r="AH359" s="132" t="str">
        <f t="shared" si="35"/>
        <v/>
      </c>
      <c r="AI359" s="120"/>
      <c r="AJ359" s="128"/>
      <c r="AK359" s="128"/>
      <c r="AL359" s="128"/>
      <c r="AM359" s="128"/>
      <c r="AN359" s="128"/>
      <c r="AO359" s="128"/>
      <c r="AP359" s="120"/>
      <c r="AT359" s="128"/>
      <c r="AU359" s="120"/>
    </row>
    <row r="360" spans="2:47" x14ac:dyDescent="0.25">
      <c r="B360" s="132" t="str">
        <f t="shared" si="33"/>
        <v/>
      </c>
      <c r="C360" s="120"/>
      <c r="D360" s="125"/>
      <c r="E360" s="125"/>
      <c r="F360" s="120"/>
      <c r="G360" s="120"/>
      <c r="I360" s="120"/>
      <c r="J360" s="120"/>
      <c r="K360" s="120"/>
      <c r="L360" s="120"/>
      <c r="N360" s="126">
        <f t="shared" si="30"/>
        <v>0</v>
      </c>
      <c r="O360" s="126">
        <f t="shared" si="31"/>
        <v>0</v>
      </c>
      <c r="P360" s="126">
        <f t="shared" si="32"/>
        <v>0</v>
      </c>
      <c r="V360" s="120"/>
      <c r="W360" s="120"/>
      <c r="AA360" s="120"/>
      <c r="AB360" s="120"/>
      <c r="AD360" s="132" t="str">
        <f t="shared" si="34"/>
        <v/>
      </c>
      <c r="AE360" s="120"/>
      <c r="AF360" s="128"/>
      <c r="AH360" s="132" t="str">
        <f t="shared" si="35"/>
        <v/>
      </c>
      <c r="AI360" s="120"/>
      <c r="AJ360" s="128"/>
      <c r="AK360" s="128"/>
      <c r="AL360" s="128"/>
      <c r="AM360" s="128"/>
      <c r="AN360" s="128"/>
      <c r="AO360" s="128"/>
      <c r="AP360" s="120"/>
      <c r="AT360" s="128"/>
      <c r="AU360" s="120"/>
    </row>
    <row r="361" spans="2:47" x14ac:dyDescent="0.25">
      <c r="B361" s="132" t="str">
        <f t="shared" si="33"/>
        <v/>
      </c>
      <c r="C361" s="120"/>
      <c r="D361" s="125"/>
      <c r="E361" s="125"/>
      <c r="F361" s="120"/>
      <c r="G361" s="120"/>
      <c r="I361" s="120"/>
      <c r="J361" s="120"/>
      <c r="K361" s="120"/>
      <c r="L361" s="120"/>
      <c r="N361" s="126">
        <f t="shared" si="30"/>
        <v>0</v>
      </c>
      <c r="O361" s="126">
        <f t="shared" si="31"/>
        <v>0</v>
      </c>
      <c r="P361" s="126">
        <f t="shared" si="32"/>
        <v>0</v>
      </c>
      <c r="V361" s="120"/>
      <c r="W361" s="120"/>
      <c r="AA361" s="120"/>
      <c r="AB361" s="120"/>
      <c r="AD361" s="132" t="str">
        <f t="shared" si="34"/>
        <v/>
      </c>
      <c r="AE361" s="120"/>
      <c r="AF361" s="128"/>
      <c r="AH361" s="132" t="str">
        <f t="shared" si="35"/>
        <v/>
      </c>
      <c r="AI361" s="120"/>
      <c r="AJ361" s="128"/>
      <c r="AK361" s="128"/>
      <c r="AL361" s="128"/>
      <c r="AM361" s="128"/>
      <c r="AN361" s="128"/>
      <c r="AO361" s="128"/>
      <c r="AP361" s="120"/>
      <c r="AT361" s="128"/>
      <c r="AU361" s="120"/>
    </row>
    <row r="362" spans="2:47" x14ac:dyDescent="0.25">
      <c r="B362" s="132" t="str">
        <f t="shared" si="33"/>
        <v/>
      </c>
      <c r="C362" s="120"/>
      <c r="D362" s="125"/>
      <c r="E362" s="125"/>
      <c r="F362" s="120"/>
      <c r="G362" s="120"/>
      <c r="I362" s="120"/>
      <c r="J362" s="120"/>
      <c r="K362" s="120"/>
      <c r="L362" s="120"/>
      <c r="N362" s="126">
        <f t="shared" si="30"/>
        <v>0</v>
      </c>
      <c r="O362" s="126">
        <f t="shared" si="31"/>
        <v>0</v>
      </c>
      <c r="P362" s="126">
        <f t="shared" si="32"/>
        <v>0</v>
      </c>
      <c r="V362" s="120"/>
      <c r="W362" s="120"/>
      <c r="AA362" s="120"/>
      <c r="AB362" s="120"/>
      <c r="AD362" s="132" t="str">
        <f t="shared" si="34"/>
        <v/>
      </c>
      <c r="AE362" s="120"/>
      <c r="AF362" s="128"/>
      <c r="AH362" s="132" t="str">
        <f t="shared" si="35"/>
        <v/>
      </c>
      <c r="AI362" s="120"/>
      <c r="AJ362" s="128"/>
      <c r="AK362" s="128"/>
      <c r="AL362" s="128"/>
      <c r="AM362" s="128"/>
      <c r="AN362" s="128"/>
      <c r="AO362" s="128"/>
      <c r="AP362" s="120"/>
      <c r="AT362" s="128"/>
      <c r="AU362" s="120"/>
    </row>
    <row r="363" spans="2:47" x14ac:dyDescent="0.25">
      <c r="B363" s="132" t="str">
        <f t="shared" si="33"/>
        <v/>
      </c>
      <c r="C363" s="120"/>
      <c r="D363" s="125"/>
      <c r="E363" s="125"/>
      <c r="F363" s="120"/>
      <c r="G363" s="120"/>
      <c r="I363" s="120"/>
      <c r="J363" s="120"/>
      <c r="K363" s="120"/>
      <c r="L363" s="120"/>
      <c r="N363" s="126">
        <f t="shared" si="30"/>
        <v>0</v>
      </c>
      <c r="O363" s="126">
        <f t="shared" si="31"/>
        <v>0</v>
      </c>
      <c r="P363" s="126">
        <f t="shared" si="32"/>
        <v>0</v>
      </c>
      <c r="V363" s="120"/>
      <c r="W363" s="120"/>
      <c r="AA363" s="120"/>
      <c r="AB363" s="120"/>
      <c r="AD363" s="132" t="str">
        <f t="shared" si="34"/>
        <v/>
      </c>
      <c r="AE363" s="120"/>
      <c r="AF363" s="128"/>
      <c r="AH363" s="132" t="str">
        <f t="shared" si="35"/>
        <v/>
      </c>
      <c r="AI363" s="120"/>
      <c r="AJ363" s="128"/>
      <c r="AK363" s="128"/>
      <c r="AL363" s="128"/>
      <c r="AM363" s="128"/>
      <c r="AN363" s="128"/>
      <c r="AO363" s="128"/>
      <c r="AP363" s="120"/>
      <c r="AT363" s="128"/>
      <c r="AU363" s="120"/>
    </row>
    <row r="364" spans="2:47" x14ac:dyDescent="0.25">
      <c r="B364" s="132" t="str">
        <f t="shared" si="33"/>
        <v/>
      </c>
      <c r="C364" s="120"/>
      <c r="D364" s="125"/>
      <c r="E364" s="125"/>
      <c r="F364" s="120"/>
      <c r="G364" s="120"/>
      <c r="I364" s="120"/>
      <c r="J364" s="120"/>
      <c r="K364" s="120"/>
      <c r="L364" s="120"/>
      <c r="N364" s="126">
        <f t="shared" si="30"/>
        <v>0</v>
      </c>
      <c r="O364" s="126">
        <f t="shared" si="31"/>
        <v>0</v>
      </c>
      <c r="P364" s="126">
        <f t="shared" si="32"/>
        <v>0</v>
      </c>
      <c r="V364" s="120"/>
      <c r="W364" s="120"/>
      <c r="AA364" s="120"/>
      <c r="AB364" s="120"/>
      <c r="AD364" s="132" t="str">
        <f t="shared" si="34"/>
        <v/>
      </c>
      <c r="AE364" s="120"/>
      <c r="AF364" s="128"/>
      <c r="AH364" s="132" t="str">
        <f t="shared" si="35"/>
        <v/>
      </c>
      <c r="AI364" s="120"/>
      <c r="AJ364" s="128"/>
      <c r="AK364" s="128"/>
      <c r="AL364" s="128"/>
      <c r="AM364" s="128"/>
      <c r="AN364" s="128"/>
      <c r="AO364" s="128"/>
      <c r="AP364" s="120"/>
      <c r="AT364" s="128"/>
      <c r="AU364" s="120"/>
    </row>
    <row r="365" spans="2:47" x14ac:dyDescent="0.25">
      <c r="B365" s="132" t="str">
        <f t="shared" si="33"/>
        <v/>
      </c>
      <c r="C365" s="120"/>
      <c r="D365" s="125"/>
      <c r="E365" s="125"/>
      <c r="F365" s="120"/>
      <c r="G365" s="120"/>
      <c r="I365" s="120"/>
      <c r="J365" s="120"/>
      <c r="K365" s="120"/>
      <c r="L365" s="120"/>
      <c r="N365" s="126">
        <f t="shared" si="30"/>
        <v>0</v>
      </c>
      <c r="O365" s="126">
        <f t="shared" si="31"/>
        <v>0</v>
      </c>
      <c r="P365" s="126">
        <f t="shared" si="32"/>
        <v>0</v>
      </c>
      <c r="V365" s="120"/>
      <c r="W365" s="120"/>
      <c r="AA365" s="120"/>
      <c r="AB365" s="120"/>
      <c r="AD365" s="132" t="str">
        <f t="shared" si="34"/>
        <v/>
      </c>
      <c r="AE365" s="120"/>
      <c r="AF365" s="128"/>
      <c r="AH365" s="132" t="str">
        <f t="shared" si="35"/>
        <v/>
      </c>
      <c r="AI365" s="120"/>
      <c r="AJ365" s="128"/>
      <c r="AK365" s="128"/>
      <c r="AL365" s="128"/>
      <c r="AM365" s="128"/>
      <c r="AN365" s="128"/>
      <c r="AO365" s="128"/>
      <c r="AP365" s="120"/>
      <c r="AT365" s="128"/>
      <c r="AU365" s="120"/>
    </row>
    <row r="366" spans="2:47" x14ac:dyDescent="0.25">
      <c r="B366" s="132" t="str">
        <f t="shared" si="33"/>
        <v/>
      </c>
      <c r="C366" s="120"/>
      <c r="D366" s="125"/>
      <c r="E366" s="125"/>
      <c r="F366" s="120"/>
      <c r="G366" s="120"/>
      <c r="I366" s="120"/>
      <c r="J366" s="120"/>
      <c r="K366" s="120"/>
      <c r="L366" s="120"/>
      <c r="N366" s="126">
        <f t="shared" si="30"/>
        <v>0</v>
      </c>
      <c r="O366" s="126">
        <f t="shared" si="31"/>
        <v>0</v>
      </c>
      <c r="P366" s="126">
        <f t="shared" si="32"/>
        <v>0</v>
      </c>
      <c r="V366" s="120"/>
      <c r="W366" s="120"/>
      <c r="AA366" s="120"/>
      <c r="AB366" s="120"/>
      <c r="AD366" s="132" t="str">
        <f t="shared" si="34"/>
        <v/>
      </c>
      <c r="AE366" s="120"/>
      <c r="AF366" s="128"/>
      <c r="AH366" s="132" t="str">
        <f t="shared" si="35"/>
        <v/>
      </c>
      <c r="AI366" s="120"/>
      <c r="AJ366" s="128"/>
      <c r="AK366" s="128"/>
      <c r="AL366" s="128"/>
      <c r="AM366" s="128"/>
      <c r="AN366" s="128"/>
      <c r="AO366" s="128"/>
      <c r="AP366" s="120"/>
      <c r="AT366" s="128"/>
      <c r="AU366" s="120"/>
    </row>
    <row r="367" spans="2:47" x14ac:dyDescent="0.25">
      <c r="B367" s="132" t="str">
        <f t="shared" si="33"/>
        <v/>
      </c>
      <c r="C367" s="120"/>
      <c r="D367" s="125"/>
      <c r="E367" s="125"/>
      <c r="F367" s="120"/>
      <c r="G367" s="120"/>
      <c r="I367" s="120"/>
      <c r="J367" s="120"/>
      <c r="K367" s="120"/>
      <c r="L367" s="120"/>
      <c r="N367" s="126">
        <f t="shared" si="30"/>
        <v>0</v>
      </c>
      <c r="O367" s="126">
        <f t="shared" si="31"/>
        <v>0</v>
      </c>
      <c r="P367" s="126">
        <f t="shared" si="32"/>
        <v>0</v>
      </c>
      <c r="V367" s="120"/>
      <c r="W367" s="120"/>
      <c r="AA367" s="120"/>
      <c r="AB367" s="120"/>
      <c r="AD367" s="132" t="str">
        <f t="shared" si="34"/>
        <v/>
      </c>
      <c r="AE367" s="120"/>
      <c r="AF367" s="128"/>
      <c r="AH367" s="132" t="str">
        <f t="shared" si="35"/>
        <v/>
      </c>
      <c r="AI367" s="120"/>
      <c r="AJ367" s="128"/>
      <c r="AK367" s="128"/>
      <c r="AL367" s="128"/>
      <c r="AM367" s="128"/>
      <c r="AN367" s="128"/>
      <c r="AO367" s="128"/>
      <c r="AP367" s="120"/>
      <c r="AT367" s="128"/>
      <c r="AU367" s="120"/>
    </row>
    <row r="368" spans="2:47" x14ac:dyDescent="0.25">
      <c r="B368" s="132" t="str">
        <f t="shared" si="33"/>
        <v/>
      </c>
      <c r="C368" s="120"/>
      <c r="D368" s="125"/>
      <c r="E368" s="125"/>
      <c r="F368" s="120"/>
      <c r="G368" s="120"/>
      <c r="I368" s="120"/>
      <c r="J368" s="120"/>
      <c r="K368" s="120"/>
      <c r="L368" s="120"/>
      <c r="N368" s="126">
        <f t="shared" si="30"/>
        <v>0</v>
      </c>
      <c r="O368" s="126">
        <f t="shared" si="31"/>
        <v>0</v>
      </c>
      <c r="P368" s="126">
        <f t="shared" si="32"/>
        <v>0</v>
      </c>
      <c r="V368" s="120"/>
      <c r="W368" s="120"/>
      <c r="AA368" s="120"/>
      <c r="AB368" s="120"/>
      <c r="AD368" s="132" t="str">
        <f t="shared" si="34"/>
        <v/>
      </c>
      <c r="AE368" s="120"/>
      <c r="AF368" s="128"/>
      <c r="AH368" s="132" t="str">
        <f t="shared" si="35"/>
        <v/>
      </c>
      <c r="AI368" s="120"/>
      <c r="AJ368" s="128"/>
      <c r="AK368" s="128"/>
      <c r="AL368" s="128"/>
      <c r="AM368" s="128"/>
      <c r="AN368" s="128"/>
      <c r="AO368" s="128"/>
      <c r="AP368" s="120"/>
      <c r="AT368" s="128"/>
      <c r="AU368" s="120"/>
    </row>
    <row r="369" spans="2:47" x14ac:dyDescent="0.25">
      <c r="B369" s="132" t="str">
        <f t="shared" si="33"/>
        <v/>
      </c>
      <c r="C369" s="120"/>
      <c r="D369" s="125"/>
      <c r="E369" s="125"/>
      <c r="F369" s="120"/>
      <c r="G369" s="120"/>
      <c r="I369" s="120"/>
      <c r="J369" s="120"/>
      <c r="K369" s="120"/>
      <c r="L369" s="120"/>
      <c r="N369" s="126">
        <f t="shared" si="30"/>
        <v>0</v>
      </c>
      <c r="O369" s="126">
        <f t="shared" si="31"/>
        <v>0</v>
      </c>
      <c r="P369" s="126">
        <f t="shared" si="32"/>
        <v>0</v>
      </c>
      <c r="V369" s="120"/>
      <c r="W369" s="120"/>
      <c r="AA369" s="120"/>
      <c r="AB369" s="120"/>
      <c r="AD369" s="132" t="str">
        <f t="shared" si="34"/>
        <v/>
      </c>
      <c r="AE369" s="120"/>
      <c r="AF369" s="128"/>
      <c r="AH369" s="132" t="str">
        <f t="shared" si="35"/>
        <v/>
      </c>
      <c r="AI369" s="120"/>
      <c r="AJ369" s="128"/>
      <c r="AK369" s="128"/>
      <c r="AL369" s="128"/>
      <c r="AM369" s="128"/>
      <c r="AN369" s="128"/>
      <c r="AO369" s="128"/>
      <c r="AP369" s="120"/>
      <c r="AT369" s="128"/>
      <c r="AU369" s="120"/>
    </row>
    <row r="370" spans="2:47" x14ac:dyDescent="0.25">
      <c r="B370" s="132" t="str">
        <f t="shared" si="33"/>
        <v/>
      </c>
      <c r="C370" s="120"/>
      <c r="D370" s="125"/>
      <c r="E370" s="125"/>
      <c r="F370" s="120"/>
      <c r="G370" s="120"/>
      <c r="I370" s="120"/>
      <c r="J370" s="120"/>
      <c r="K370" s="120"/>
      <c r="L370" s="120"/>
      <c r="N370" s="126">
        <f t="shared" si="30"/>
        <v>0</v>
      </c>
      <c r="O370" s="126">
        <f t="shared" si="31"/>
        <v>0</v>
      </c>
      <c r="P370" s="126">
        <f t="shared" si="32"/>
        <v>0</v>
      </c>
      <c r="V370" s="120"/>
      <c r="W370" s="120"/>
      <c r="AA370" s="120"/>
      <c r="AB370" s="120"/>
      <c r="AD370" s="132" t="str">
        <f t="shared" si="34"/>
        <v/>
      </c>
      <c r="AE370" s="120"/>
      <c r="AF370" s="128"/>
      <c r="AH370" s="132" t="str">
        <f t="shared" si="35"/>
        <v/>
      </c>
      <c r="AI370" s="120"/>
      <c r="AJ370" s="128"/>
      <c r="AK370" s="128"/>
      <c r="AL370" s="128"/>
      <c r="AM370" s="128"/>
      <c r="AN370" s="128"/>
      <c r="AO370" s="128"/>
      <c r="AP370" s="120"/>
      <c r="AT370" s="128"/>
      <c r="AU370" s="120"/>
    </row>
    <row r="371" spans="2:47" x14ac:dyDescent="0.25">
      <c r="B371" s="132" t="str">
        <f t="shared" si="33"/>
        <v/>
      </c>
      <c r="C371" s="120"/>
      <c r="D371" s="125"/>
      <c r="E371" s="125"/>
      <c r="F371" s="120"/>
      <c r="G371" s="120"/>
      <c r="I371" s="120"/>
      <c r="J371" s="120"/>
      <c r="K371" s="120"/>
      <c r="L371" s="120"/>
      <c r="N371" s="126">
        <f t="shared" si="30"/>
        <v>0</v>
      </c>
      <c r="O371" s="126">
        <f t="shared" si="31"/>
        <v>0</v>
      </c>
      <c r="P371" s="126">
        <f t="shared" si="32"/>
        <v>0</v>
      </c>
      <c r="V371" s="120"/>
      <c r="W371" s="120"/>
      <c r="AA371" s="120"/>
      <c r="AB371" s="120"/>
      <c r="AD371" s="132" t="str">
        <f t="shared" si="34"/>
        <v/>
      </c>
      <c r="AE371" s="120"/>
      <c r="AF371" s="128"/>
      <c r="AH371" s="132" t="str">
        <f t="shared" si="35"/>
        <v/>
      </c>
      <c r="AI371" s="120"/>
      <c r="AJ371" s="128"/>
      <c r="AK371" s="128"/>
      <c r="AL371" s="128"/>
      <c r="AM371" s="128"/>
      <c r="AN371" s="128"/>
      <c r="AO371" s="128"/>
      <c r="AP371" s="120"/>
      <c r="AT371" s="128"/>
      <c r="AU371" s="120"/>
    </row>
    <row r="372" spans="2:47" x14ac:dyDescent="0.25">
      <c r="B372" s="132" t="str">
        <f t="shared" si="33"/>
        <v/>
      </c>
      <c r="C372" s="120"/>
      <c r="D372" s="125"/>
      <c r="E372" s="125"/>
      <c r="F372" s="120"/>
      <c r="G372" s="120"/>
      <c r="I372" s="120"/>
      <c r="J372" s="120"/>
      <c r="K372" s="120"/>
      <c r="L372" s="120"/>
      <c r="N372" s="126">
        <f t="shared" si="30"/>
        <v>0</v>
      </c>
      <c r="O372" s="126">
        <f t="shared" si="31"/>
        <v>0</v>
      </c>
      <c r="P372" s="126">
        <f t="shared" si="32"/>
        <v>0</v>
      </c>
      <c r="V372" s="120"/>
      <c r="W372" s="120"/>
      <c r="AA372" s="120"/>
      <c r="AB372" s="120"/>
      <c r="AD372" s="132" t="str">
        <f t="shared" si="34"/>
        <v/>
      </c>
      <c r="AE372" s="120"/>
      <c r="AF372" s="128"/>
      <c r="AH372" s="132" t="str">
        <f t="shared" si="35"/>
        <v/>
      </c>
      <c r="AI372" s="120"/>
      <c r="AJ372" s="128"/>
      <c r="AK372" s="128"/>
      <c r="AL372" s="128"/>
      <c r="AM372" s="128"/>
      <c r="AN372" s="128"/>
      <c r="AO372" s="128"/>
      <c r="AP372" s="120"/>
      <c r="AT372" s="128"/>
      <c r="AU372" s="120"/>
    </row>
    <row r="373" spans="2:47" x14ac:dyDescent="0.25">
      <c r="B373" s="132" t="str">
        <f t="shared" si="33"/>
        <v/>
      </c>
      <c r="C373" s="120"/>
      <c r="D373" s="125"/>
      <c r="E373" s="125"/>
      <c r="F373" s="120"/>
      <c r="G373" s="120"/>
      <c r="I373" s="120"/>
      <c r="J373" s="120"/>
      <c r="K373" s="120"/>
      <c r="L373" s="120"/>
      <c r="N373" s="126">
        <f t="shared" si="30"/>
        <v>0</v>
      </c>
      <c r="O373" s="126">
        <f t="shared" si="31"/>
        <v>0</v>
      </c>
      <c r="P373" s="126">
        <f t="shared" si="32"/>
        <v>0</v>
      </c>
      <c r="V373" s="120"/>
      <c r="W373" s="120"/>
      <c r="AA373" s="120"/>
      <c r="AB373" s="120"/>
      <c r="AD373" s="132" t="str">
        <f t="shared" si="34"/>
        <v/>
      </c>
      <c r="AE373" s="120"/>
      <c r="AF373" s="128"/>
      <c r="AH373" s="132" t="str">
        <f t="shared" si="35"/>
        <v/>
      </c>
      <c r="AI373" s="120"/>
      <c r="AJ373" s="128"/>
      <c r="AK373" s="128"/>
      <c r="AL373" s="128"/>
      <c r="AM373" s="128"/>
      <c r="AN373" s="128"/>
      <c r="AO373" s="128"/>
      <c r="AP373" s="120"/>
      <c r="AT373" s="128"/>
      <c r="AU373" s="120"/>
    </row>
    <row r="374" spans="2:47" x14ac:dyDescent="0.25">
      <c r="B374" s="132" t="str">
        <f t="shared" si="33"/>
        <v/>
      </c>
      <c r="C374" s="120"/>
      <c r="D374" s="125"/>
      <c r="E374" s="125"/>
      <c r="F374" s="120"/>
      <c r="G374" s="120"/>
      <c r="I374" s="120"/>
      <c r="J374" s="120"/>
      <c r="K374" s="120"/>
      <c r="L374" s="120"/>
      <c r="N374" s="126">
        <f t="shared" si="30"/>
        <v>0</v>
      </c>
      <c r="O374" s="126">
        <f t="shared" si="31"/>
        <v>0</v>
      </c>
      <c r="P374" s="126">
        <f t="shared" si="32"/>
        <v>0</v>
      </c>
      <c r="V374" s="120"/>
      <c r="W374" s="120"/>
      <c r="AA374" s="120"/>
      <c r="AB374" s="120"/>
      <c r="AD374" s="132" t="str">
        <f t="shared" si="34"/>
        <v/>
      </c>
      <c r="AE374" s="120"/>
      <c r="AF374" s="128"/>
      <c r="AH374" s="132" t="str">
        <f t="shared" si="35"/>
        <v/>
      </c>
      <c r="AI374" s="120"/>
      <c r="AJ374" s="128"/>
      <c r="AK374" s="128"/>
      <c r="AL374" s="128"/>
      <c r="AM374" s="128"/>
      <c r="AN374" s="128"/>
      <c r="AO374" s="128"/>
      <c r="AP374" s="120"/>
      <c r="AT374" s="128"/>
      <c r="AU374" s="120"/>
    </row>
    <row r="375" spans="2:47" x14ac:dyDescent="0.25">
      <c r="B375" s="132" t="str">
        <f t="shared" si="33"/>
        <v/>
      </c>
      <c r="C375" s="120"/>
      <c r="D375" s="125"/>
      <c r="E375" s="125"/>
      <c r="F375" s="120"/>
      <c r="G375" s="120"/>
      <c r="I375" s="120"/>
      <c r="J375" s="120"/>
      <c r="K375" s="120"/>
      <c r="L375" s="120"/>
      <c r="N375" s="126">
        <f t="shared" si="30"/>
        <v>0</v>
      </c>
      <c r="O375" s="126">
        <f t="shared" si="31"/>
        <v>0</v>
      </c>
      <c r="P375" s="126">
        <f t="shared" si="32"/>
        <v>0</v>
      </c>
      <c r="V375" s="120"/>
      <c r="W375" s="120"/>
      <c r="AA375" s="120"/>
      <c r="AB375" s="120"/>
      <c r="AD375" s="132" t="str">
        <f t="shared" si="34"/>
        <v/>
      </c>
      <c r="AE375" s="120"/>
      <c r="AF375" s="128"/>
      <c r="AH375" s="132" t="str">
        <f t="shared" si="35"/>
        <v/>
      </c>
      <c r="AI375" s="120"/>
      <c r="AJ375" s="128"/>
      <c r="AK375" s="128"/>
      <c r="AL375" s="128"/>
      <c r="AM375" s="128"/>
      <c r="AN375" s="128"/>
      <c r="AO375" s="128"/>
      <c r="AP375" s="120"/>
      <c r="AT375" s="128"/>
      <c r="AU375" s="120"/>
    </row>
    <row r="376" spans="2:47" x14ac:dyDescent="0.25">
      <c r="B376" s="132" t="str">
        <f t="shared" si="33"/>
        <v/>
      </c>
      <c r="C376" s="120"/>
      <c r="D376" s="125"/>
      <c r="E376" s="125"/>
      <c r="F376" s="120"/>
      <c r="G376" s="120"/>
      <c r="I376" s="120"/>
      <c r="J376" s="120"/>
      <c r="K376" s="120"/>
      <c r="L376" s="120"/>
      <c r="N376" s="126">
        <f t="shared" si="30"/>
        <v>0</v>
      </c>
      <c r="O376" s="126">
        <f t="shared" si="31"/>
        <v>0</v>
      </c>
      <c r="P376" s="126">
        <f t="shared" si="32"/>
        <v>0</v>
      </c>
      <c r="V376" s="120"/>
      <c r="W376" s="120"/>
      <c r="AA376" s="120"/>
      <c r="AB376" s="120"/>
      <c r="AD376" s="132" t="str">
        <f t="shared" si="34"/>
        <v/>
      </c>
      <c r="AE376" s="120"/>
      <c r="AF376" s="128"/>
      <c r="AH376" s="132" t="str">
        <f t="shared" si="35"/>
        <v/>
      </c>
      <c r="AI376" s="120"/>
      <c r="AJ376" s="128"/>
      <c r="AK376" s="128"/>
      <c r="AL376" s="128"/>
      <c r="AM376" s="128"/>
      <c r="AN376" s="128"/>
      <c r="AO376" s="128"/>
      <c r="AP376" s="120"/>
      <c r="AT376" s="128"/>
      <c r="AU376" s="120"/>
    </row>
    <row r="377" spans="2:47" x14ac:dyDescent="0.25">
      <c r="B377" s="132" t="str">
        <f t="shared" si="33"/>
        <v/>
      </c>
      <c r="C377" s="120"/>
      <c r="D377" s="125"/>
      <c r="E377" s="125"/>
      <c r="F377" s="120"/>
      <c r="G377" s="120"/>
      <c r="I377" s="120"/>
      <c r="J377" s="120"/>
      <c r="K377" s="120"/>
      <c r="L377" s="120"/>
      <c r="N377" s="126">
        <f t="shared" si="30"/>
        <v>0</v>
      </c>
      <c r="O377" s="126">
        <f t="shared" si="31"/>
        <v>0</v>
      </c>
      <c r="P377" s="126">
        <f t="shared" si="32"/>
        <v>0</v>
      </c>
      <c r="V377" s="120"/>
      <c r="W377" s="120"/>
      <c r="AA377" s="120"/>
      <c r="AB377" s="120"/>
      <c r="AD377" s="132" t="str">
        <f t="shared" si="34"/>
        <v/>
      </c>
      <c r="AE377" s="120"/>
      <c r="AF377" s="128"/>
      <c r="AH377" s="132" t="str">
        <f t="shared" si="35"/>
        <v/>
      </c>
      <c r="AI377" s="120"/>
      <c r="AJ377" s="128"/>
      <c r="AK377" s="128"/>
      <c r="AL377" s="128"/>
      <c r="AM377" s="128"/>
      <c r="AN377" s="128"/>
      <c r="AO377" s="128"/>
      <c r="AP377" s="120"/>
      <c r="AT377" s="128"/>
      <c r="AU377" s="120"/>
    </row>
    <row r="378" spans="2:47" x14ac:dyDescent="0.25">
      <c r="B378" s="132" t="str">
        <f t="shared" si="33"/>
        <v/>
      </c>
      <c r="C378" s="120"/>
      <c r="D378" s="125"/>
      <c r="E378" s="125"/>
      <c r="F378" s="120"/>
      <c r="G378" s="120"/>
      <c r="I378" s="120"/>
      <c r="J378" s="120"/>
      <c r="K378" s="120"/>
      <c r="L378" s="120"/>
      <c r="N378" s="126">
        <f t="shared" si="30"/>
        <v>0</v>
      </c>
      <c r="O378" s="126">
        <f t="shared" si="31"/>
        <v>0</v>
      </c>
      <c r="P378" s="126">
        <f t="shared" si="32"/>
        <v>0</v>
      </c>
      <c r="V378" s="120"/>
      <c r="W378" s="120"/>
      <c r="AA378" s="120"/>
      <c r="AB378" s="120"/>
      <c r="AD378" s="132" t="str">
        <f t="shared" si="34"/>
        <v/>
      </c>
      <c r="AE378" s="120"/>
      <c r="AF378" s="128"/>
      <c r="AH378" s="132" t="str">
        <f t="shared" si="35"/>
        <v/>
      </c>
      <c r="AI378" s="120"/>
      <c r="AJ378" s="128"/>
      <c r="AK378" s="128"/>
      <c r="AL378" s="128"/>
      <c r="AM378" s="128"/>
      <c r="AN378" s="128"/>
      <c r="AO378" s="128"/>
      <c r="AP378" s="120"/>
      <c r="AT378" s="128"/>
      <c r="AU378" s="120"/>
    </row>
    <row r="379" spans="2:47" x14ac:dyDescent="0.25">
      <c r="B379" s="132" t="str">
        <f t="shared" si="33"/>
        <v/>
      </c>
      <c r="C379" s="120"/>
      <c r="D379" s="125"/>
      <c r="E379" s="125"/>
      <c r="F379" s="120"/>
      <c r="G379" s="120"/>
      <c r="I379" s="120"/>
      <c r="J379" s="120"/>
      <c r="K379" s="120"/>
      <c r="L379" s="120"/>
      <c r="N379" s="126">
        <f t="shared" si="30"/>
        <v>0</v>
      </c>
      <c r="O379" s="126">
        <f t="shared" si="31"/>
        <v>0</v>
      </c>
      <c r="P379" s="126">
        <f t="shared" si="32"/>
        <v>0</v>
      </c>
      <c r="V379" s="120"/>
      <c r="W379" s="120"/>
      <c r="AA379" s="120"/>
      <c r="AB379" s="120"/>
      <c r="AD379" s="132" t="str">
        <f t="shared" si="34"/>
        <v/>
      </c>
      <c r="AE379" s="120"/>
      <c r="AF379" s="128"/>
      <c r="AH379" s="132" t="str">
        <f t="shared" si="35"/>
        <v/>
      </c>
      <c r="AI379" s="120"/>
      <c r="AJ379" s="128"/>
      <c r="AK379" s="128"/>
      <c r="AL379" s="128"/>
      <c r="AM379" s="128"/>
      <c r="AN379" s="128"/>
      <c r="AO379" s="128"/>
      <c r="AP379" s="120"/>
      <c r="AT379" s="128"/>
      <c r="AU379" s="120"/>
    </row>
    <row r="380" spans="2:47" x14ac:dyDescent="0.25">
      <c r="B380" s="132" t="str">
        <f t="shared" si="33"/>
        <v/>
      </c>
      <c r="C380" s="120"/>
      <c r="D380" s="125"/>
      <c r="E380" s="125"/>
      <c r="F380" s="120"/>
      <c r="G380" s="120"/>
      <c r="I380" s="120"/>
      <c r="J380" s="120"/>
      <c r="K380" s="120"/>
      <c r="L380" s="120"/>
      <c r="N380" s="126">
        <f t="shared" si="30"/>
        <v>0</v>
      </c>
      <c r="O380" s="126">
        <f t="shared" si="31"/>
        <v>0</v>
      </c>
      <c r="P380" s="126">
        <f t="shared" si="32"/>
        <v>0</v>
      </c>
      <c r="V380" s="120"/>
      <c r="W380" s="120"/>
      <c r="AA380" s="120"/>
      <c r="AB380" s="120"/>
      <c r="AD380" s="132" t="str">
        <f t="shared" si="34"/>
        <v/>
      </c>
      <c r="AE380" s="120"/>
      <c r="AF380" s="128"/>
      <c r="AH380" s="132" t="str">
        <f t="shared" si="35"/>
        <v/>
      </c>
      <c r="AI380" s="120"/>
      <c r="AJ380" s="128"/>
      <c r="AK380" s="128"/>
      <c r="AL380" s="128"/>
      <c r="AM380" s="128"/>
      <c r="AN380" s="128"/>
      <c r="AO380" s="128"/>
      <c r="AP380" s="120"/>
      <c r="AT380" s="128"/>
      <c r="AU380" s="120"/>
    </row>
    <row r="381" spans="2:47" x14ac:dyDescent="0.25">
      <c r="B381" s="132" t="str">
        <f t="shared" si="33"/>
        <v/>
      </c>
      <c r="C381" s="120"/>
      <c r="D381" s="125"/>
      <c r="E381" s="125"/>
      <c r="F381" s="120"/>
      <c r="G381" s="120"/>
      <c r="I381" s="120"/>
      <c r="J381" s="120"/>
      <c r="K381" s="120"/>
      <c r="L381" s="120"/>
      <c r="N381" s="126">
        <f t="shared" si="30"/>
        <v>0</v>
      </c>
      <c r="O381" s="126">
        <f t="shared" si="31"/>
        <v>0</v>
      </c>
      <c r="P381" s="126">
        <f t="shared" si="32"/>
        <v>0</v>
      </c>
      <c r="V381" s="120"/>
      <c r="W381" s="120"/>
      <c r="AA381" s="120"/>
      <c r="AB381" s="120"/>
      <c r="AD381" s="132" t="str">
        <f t="shared" si="34"/>
        <v/>
      </c>
      <c r="AE381" s="120"/>
      <c r="AF381" s="128"/>
      <c r="AH381" s="132" t="str">
        <f t="shared" si="35"/>
        <v/>
      </c>
      <c r="AI381" s="120"/>
      <c r="AJ381" s="128"/>
      <c r="AK381" s="128"/>
      <c r="AL381" s="128"/>
      <c r="AM381" s="128"/>
      <c r="AN381" s="128"/>
      <c r="AO381" s="128"/>
      <c r="AP381" s="120"/>
      <c r="AT381" s="128"/>
      <c r="AU381" s="120"/>
    </row>
    <row r="382" spans="2:47" x14ac:dyDescent="0.25">
      <c r="B382" s="132" t="str">
        <f t="shared" si="33"/>
        <v/>
      </c>
      <c r="C382" s="120"/>
      <c r="D382" s="125"/>
      <c r="E382" s="125"/>
      <c r="F382" s="120"/>
      <c r="G382" s="120"/>
      <c r="I382" s="120"/>
      <c r="J382" s="120"/>
      <c r="K382" s="120"/>
      <c r="L382" s="120"/>
      <c r="N382" s="126">
        <f t="shared" si="30"/>
        <v>0</v>
      </c>
      <c r="O382" s="126">
        <f t="shared" si="31"/>
        <v>0</v>
      </c>
      <c r="P382" s="126">
        <f t="shared" si="32"/>
        <v>0</v>
      </c>
      <c r="V382" s="120"/>
      <c r="W382" s="120"/>
      <c r="AA382" s="120"/>
      <c r="AB382" s="120"/>
      <c r="AD382" s="132" t="str">
        <f t="shared" si="34"/>
        <v/>
      </c>
      <c r="AE382" s="120"/>
      <c r="AF382" s="128"/>
      <c r="AH382" s="132" t="str">
        <f t="shared" si="35"/>
        <v/>
      </c>
      <c r="AI382" s="120"/>
      <c r="AJ382" s="128"/>
      <c r="AK382" s="128"/>
      <c r="AL382" s="128"/>
      <c r="AM382" s="128"/>
      <c r="AN382" s="128"/>
      <c r="AO382" s="128"/>
      <c r="AP382" s="120"/>
      <c r="AT382" s="128"/>
      <c r="AU382" s="120"/>
    </row>
    <row r="383" spans="2:47" x14ac:dyDescent="0.25">
      <c r="B383" s="132" t="str">
        <f t="shared" si="33"/>
        <v/>
      </c>
      <c r="C383" s="120"/>
      <c r="D383" s="125"/>
      <c r="E383" s="125"/>
      <c r="F383" s="120"/>
      <c r="G383" s="120"/>
      <c r="I383" s="120"/>
      <c r="J383" s="120"/>
      <c r="K383" s="120"/>
      <c r="L383" s="120"/>
      <c r="N383" s="126">
        <f t="shared" si="30"/>
        <v>0</v>
      </c>
      <c r="O383" s="126">
        <f t="shared" si="31"/>
        <v>0</v>
      </c>
      <c r="P383" s="126">
        <f t="shared" si="32"/>
        <v>0</v>
      </c>
      <c r="V383" s="120"/>
      <c r="W383" s="120"/>
      <c r="AA383" s="120"/>
      <c r="AB383" s="120"/>
      <c r="AD383" s="132" t="str">
        <f t="shared" si="34"/>
        <v/>
      </c>
      <c r="AE383" s="120"/>
      <c r="AF383" s="128"/>
      <c r="AH383" s="132" t="str">
        <f t="shared" si="35"/>
        <v/>
      </c>
      <c r="AI383" s="120"/>
      <c r="AJ383" s="128"/>
      <c r="AK383" s="128"/>
      <c r="AL383" s="128"/>
      <c r="AM383" s="128"/>
      <c r="AN383" s="128"/>
      <c r="AO383" s="128"/>
      <c r="AP383" s="120"/>
      <c r="AT383" s="128"/>
      <c r="AU383" s="120"/>
    </row>
    <row r="384" spans="2:47" x14ac:dyDescent="0.25">
      <c r="B384" s="132" t="str">
        <f t="shared" si="33"/>
        <v/>
      </c>
      <c r="C384" s="120"/>
      <c r="D384" s="125"/>
      <c r="E384" s="125"/>
      <c r="F384" s="120"/>
      <c r="G384" s="120"/>
      <c r="I384" s="120"/>
      <c r="J384" s="120"/>
      <c r="K384" s="120"/>
      <c r="L384" s="120"/>
      <c r="N384" s="126">
        <f t="shared" si="30"/>
        <v>0</v>
      </c>
      <c r="O384" s="126">
        <f t="shared" si="31"/>
        <v>0</v>
      </c>
      <c r="P384" s="126">
        <f t="shared" si="32"/>
        <v>0</v>
      </c>
      <c r="V384" s="120"/>
      <c r="W384" s="120"/>
      <c r="AA384" s="120"/>
      <c r="AB384" s="120"/>
      <c r="AD384" s="132" t="str">
        <f t="shared" si="34"/>
        <v/>
      </c>
      <c r="AE384" s="120"/>
      <c r="AF384" s="128"/>
      <c r="AH384" s="132" t="str">
        <f t="shared" si="35"/>
        <v/>
      </c>
      <c r="AI384" s="120"/>
      <c r="AJ384" s="128"/>
      <c r="AK384" s="128"/>
      <c r="AL384" s="128"/>
      <c r="AM384" s="128"/>
      <c r="AN384" s="128"/>
      <c r="AO384" s="128"/>
      <c r="AP384" s="120"/>
      <c r="AT384" s="128"/>
      <c r="AU384" s="120"/>
    </row>
    <row r="385" spans="2:47" x14ac:dyDescent="0.25">
      <c r="B385" s="132" t="str">
        <f t="shared" si="33"/>
        <v/>
      </c>
      <c r="C385" s="120"/>
      <c r="D385" s="125"/>
      <c r="E385" s="125"/>
      <c r="F385" s="120"/>
      <c r="G385" s="120"/>
      <c r="I385" s="120"/>
      <c r="J385" s="120"/>
      <c r="K385" s="120"/>
      <c r="L385" s="120"/>
      <c r="N385" s="126">
        <f t="shared" si="30"/>
        <v>0</v>
      </c>
      <c r="O385" s="126">
        <f t="shared" si="31"/>
        <v>0</v>
      </c>
      <c r="P385" s="126">
        <f t="shared" si="32"/>
        <v>0</v>
      </c>
      <c r="V385" s="120"/>
      <c r="W385" s="120"/>
      <c r="AA385" s="120"/>
      <c r="AB385" s="120"/>
      <c r="AD385" s="132" t="str">
        <f t="shared" si="34"/>
        <v/>
      </c>
      <c r="AE385" s="120"/>
      <c r="AF385" s="128"/>
      <c r="AH385" s="132" t="str">
        <f t="shared" si="35"/>
        <v/>
      </c>
      <c r="AI385" s="120"/>
      <c r="AJ385" s="128"/>
      <c r="AK385" s="128"/>
      <c r="AL385" s="128"/>
      <c r="AM385" s="128"/>
      <c r="AN385" s="128"/>
      <c r="AO385" s="128"/>
      <c r="AP385" s="120"/>
      <c r="AT385" s="128"/>
      <c r="AU385" s="120"/>
    </row>
    <row r="386" spans="2:47" x14ac:dyDescent="0.25">
      <c r="B386" s="132" t="str">
        <f t="shared" si="33"/>
        <v/>
      </c>
      <c r="C386" s="120"/>
      <c r="D386" s="125"/>
      <c r="E386" s="125"/>
      <c r="F386" s="120"/>
      <c r="G386" s="120"/>
      <c r="I386" s="120"/>
      <c r="J386" s="120"/>
      <c r="K386" s="120"/>
      <c r="L386" s="120"/>
      <c r="N386" s="126">
        <f t="shared" si="30"/>
        <v>0</v>
      </c>
      <c r="O386" s="126">
        <f t="shared" si="31"/>
        <v>0</v>
      </c>
      <c r="P386" s="126">
        <f t="shared" si="32"/>
        <v>0</v>
      </c>
      <c r="V386" s="120"/>
      <c r="W386" s="120"/>
      <c r="AA386" s="120"/>
      <c r="AB386" s="120"/>
      <c r="AD386" s="132" t="str">
        <f t="shared" si="34"/>
        <v/>
      </c>
      <c r="AE386" s="120"/>
      <c r="AF386" s="128"/>
      <c r="AH386" s="132" t="str">
        <f t="shared" si="35"/>
        <v/>
      </c>
      <c r="AI386" s="120"/>
      <c r="AJ386" s="128"/>
      <c r="AK386" s="128"/>
      <c r="AL386" s="128"/>
      <c r="AM386" s="128"/>
      <c r="AN386" s="128"/>
      <c r="AO386" s="128"/>
      <c r="AP386" s="120"/>
      <c r="AT386" s="128"/>
      <c r="AU386" s="120"/>
    </row>
    <row r="387" spans="2:47" x14ac:dyDescent="0.25">
      <c r="B387" s="132" t="str">
        <f t="shared" si="33"/>
        <v/>
      </c>
      <c r="C387" s="120"/>
      <c r="D387" s="125"/>
      <c r="E387" s="125"/>
      <c r="F387" s="120"/>
      <c r="G387" s="120"/>
      <c r="I387" s="120"/>
      <c r="J387" s="120"/>
      <c r="K387" s="120"/>
      <c r="L387" s="120"/>
      <c r="N387" s="126">
        <f t="shared" si="30"/>
        <v>0</v>
      </c>
      <c r="O387" s="126">
        <f t="shared" si="31"/>
        <v>0</v>
      </c>
      <c r="P387" s="126">
        <f t="shared" si="32"/>
        <v>0</v>
      </c>
      <c r="V387" s="120"/>
      <c r="W387" s="120"/>
      <c r="AA387" s="120"/>
      <c r="AB387" s="120"/>
      <c r="AD387" s="132" t="str">
        <f t="shared" si="34"/>
        <v/>
      </c>
      <c r="AE387" s="120"/>
      <c r="AF387" s="128"/>
      <c r="AH387" s="132" t="str">
        <f t="shared" si="35"/>
        <v/>
      </c>
      <c r="AI387" s="120"/>
      <c r="AJ387" s="128"/>
      <c r="AK387" s="128"/>
      <c r="AL387" s="128"/>
      <c r="AM387" s="128"/>
      <c r="AN387" s="128"/>
      <c r="AO387" s="128"/>
      <c r="AP387" s="120"/>
      <c r="AT387" s="128"/>
      <c r="AU387" s="120"/>
    </row>
    <row r="388" spans="2:47" x14ac:dyDescent="0.25">
      <c r="B388" s="132" t="str">
        <f t="shared" si="33"/>
        <v/>
      </c>
      <c r="C388" s="120"/>
      <c r="D388" s="125"/>
      <c r="E388" s="125"/>
      <c r="F388" s="120"/>
      <c r="G388" s="120"/>
      <c r="I388" s="120"/>
      <c r="J388" s="120"/>
      <c r="K388" s="120"/>
      <c r="L388" s="120"/>
      <c r="N388" s="126">
        <f t="shared" si="30"/>
        <v>0</v>
      </c>
      <c r="O388" s="126">
        <f t="shared" si="31"/>
        <v>0</v>
      </c>
      <c r="P388" s="126">
        <f t="shared" si="32"/>
        <v>0</v>
      </c>
      <c r="V388" s="120"/>
      <c r="W388" s="120"/>
      <c r="AA388" s="120"/>
      <c r="AB388" s="120"/>
      <c r="AD388" s="132" t="str">
        <f t="shared" si="34"/>
        <v/>
      </c>
      <c r="AE388" s="120"/>
      <c r="AF388" s="128"/>
      <c r="AH388" s="132" t="str">
        <f t="shared" si="35"/>
        <v/>
      </c>
      <c r="AI388" s="120"/>
      <c r="AJ388" s="128"/>
      <c r="AK388" s="128"/>
      <c r="AL388" s="128"/>
      <c r="AM388" s="128"/>
      <c r="AN388" s="128"/>
      <c r="AO388" s="128"/>
      <c r="AP388" s="120"/>
      <c r="AT388" s="128"/>
      <c r="AU388" s="120"/>
    </row>
    <row r="389" spans="2:47" x14ac:dyDescent="0.25">
      <c r="B389" s="132" t="str">
        <f t="shared" si="33"/>
        <v/>
      </c>
      <c r="C389" s="120"/>
      <c r="D389" s="125"/>
      <c r="E389" s="125"/>
      <c r="F389" s="120"/>
      <c r="G389" s="120"/>
      <c r="I389" s="120"/>
      <c r="J389" s="120"/>
      <c r="K389" s="120"/>
      <c r="L389" s="120"/>
      <c r="N389" s="126">
        <f t="shared" si="30"/>
        <v>0</v>
      </c>
      <c r="O389" s="126">
        <f t="shared" si="31"/>
        <v>0</v>
      </c>
      <c r="P389" s="126">
        <f t="shared" si="32"/>
        <v>0</v>
      </c>
      <c r="V389" s="120"/>
      <c r="W389" s="120"/>
      <c r="AA389" s="120"/>
      <c r="AB389" s="120"/>
      <c r="AD389" s="132" t="str">
        <f t="shared" si="34"/>
        <v/>
      </c>
      <c r="AE389" s="120"/>
      <c r="AF389" s="128"/>
      <c r="AH389" s="132" t="str">
        <f t="shared" si="35"/>
        <v/>
      </c>
      <c r="AI389" s="120"/>
      <c r="AJ389" s="128"/>
      <c r="AK389" s="128"/>
      <c r="AL389" s="128"/>
      <c r="AM389" s="128"/>
      <c r="AN389" s="128"/>
      <c r="AO389" s="128"/>
      <c r="AP389" s="120"/>
      <c r="AT389" s="128"/>
      <c r="AU389" s="120"/>
    </row>
    <row r="390" spans="2:47" x14ac:dyDescent="0.25">
      <c r="B390" s="132" t="str">
        <f t="shared" si="33"/>
        <v/>
      </c>
      <c r="C390" s="120"/>
      <c r="D390" s="125"/>
      <c r="E390" s="125"/>
      <c r="F390" s="120"/>
      <c r="G390" s="120"/>
      <c r="I390" s="120"/>
      <c r="J390" s="120"/>
      <c r="K390" s="120"/>
      <c r="L390" s="120"/>
      <c r="N390" s="126">
        <f t="shared" si="30"/>
        <v>0</v>
      </c>
      <c r="O390" s="126">
        <f t="shared" si="31"/>
        <v>0</v>
      </c>
      <c r="P390" s="126">
        <f t="shared" si="32"/>
        <v>0</v>
      </c>
      <c r="V390" s="120"/>
      <c r="W390" s="120"/>
      <c r="AA390" s="120"/>
      <c r="AB390" s="120"/>
      <c r="AD390" s="132" t="str">
        <f t="shared" si="34"/>
        <v/>
      </c>
      <c r="AE390" s="120"/>
      <c r="AF390" s="128"/>
      <c r="AH390" s="132" t="str">
        <f t="shared" si="35"/>
        <v/>
      </c>
      <c r="AI390" s="120"/>
      <c r="AJ390" s="128"/>
      <c r="AK390" s="128"/>
      <c r="AL390" s="128"/>
      <c r="AM390" s="128"/>
      <c r="AN390" s="128"/>
      <c r="AO390" s="128"/>
      <c r="AP390" s="120"/>
      <c r="AT390" s="128"/>
      <c r="AU390" s="120"/>
    </row>
    <row r="391" spans="2:47" x14ac:dyDescent="0.25">
      <c r="B391" s="132" t="str">
        <f t="shared" si="33"/>
        <v/>
      </c>
      <c r="C391" s="120"/>
      <c r="D391" s="125"/>
      <c r="E391" s="125"/>
      <c r="F391" s="120"/>
      <c r="G391" s="120"/>
      <c r="I391" s="120"/>
      <c r="J391" s="120"/>
      <c r="K391" s="120"/>
      <c r="L391" s="120"/>
      <c r="N391" s="126">
        <f t="shared" si="30"/>
        <v>0</v>
      </c>
      <c r="O391" s="126">
        <f t="shared" si="31"/>
        <v>0</v>
      </c>
      <c r="P391" s="126">
        <f t="shared" si="32"/>
        <v>0</v>
      </c>
      <c r="V391" s="120"/>
      <c r="W391" s="120"/>
      <c r="AA391" s="120"/>
      <c r="AB391" s="120"/>
      <c r="AD391" s="132" t="str">
        <f t="shared" si="34"/>
        <v/>
      </c>
      <c r="AE391" s="120"/>
      <c r="AF391" s="128"/>
      <c r="AH391" s="132" t="str">
        <f t="shared" si="35"/>
        <v/>
      </c>
      <c r="AI391" s="120"/>
      <c r="AJ391" s="128"/>
      <c r="AK391" s="128"/>
      <c r="AL391" s="128"/>
      <c r="AM391" s="128"/>
      <c r="AN391" s="128"/>
      <c r="AO391" s="128"/>
      <c r="AP391" s="120"/>
      <c r="AT391" s="128"/>
      <c r="AU391" s="120"/>
    </row>
    <row r="392" spans="2:47" x14ac:dyDescent="0.25">
      <c r="B392" s="132" t="str">
        <f t="shared" si="33"/>
        <v/>
      </c>
      <c r="C392" s="120"/>
      <c r="D392" s="125"/>
      <c r="E392" s="125"/>
      <c r="F392" s="120"/>
      <c r="G392" s="120"/>
      <c r="I392" s="120"/>
      <c r="J392" s="120"/>
      <c r="K392" s="120"/>
      <c r="L392" s="120"/>
      <c r="N392" s="126">
        <f t="shared" si="30"/>
        <v>0</v>
      </c>
      <c r="O392" s="126">
        <f t="shared" si="31"/>
        <v>0</v>
      </c>
      <c r="P392" s="126">
        <f t="shared" si="32"/>
        <v>0</v>
      </c>
      <c r="V392" s="120"/>
      <c r="W392" s="120"/>
      <c r="AA392" s="120"/>
      <c r="AB392" s="120"/>
      <c r="AD392" s="132" t="str">
        <f t="shared" si="34"/>
        <v/>
      </c>
      <c r="AE392" s="120"/>
      <c r="AF392" s="128"/>
      <c r="AH392" s="132" t="str">
        <f t="shared" si="35"/>
        <v/>
      </c>
      <c r="AI392" s="120"/>
      <c r="AJ392" s="128"/>
      <c r="AK392" s="128"/>
      <c r="AL392" s="128"/>
      <c r="AM392" s="128"/>
      <c r="AN392" s="128"/>
      <c r="AO392" s="128"/>
      <c r="AP392" s="120"/>
      <c r="AT392" s="128"/>
      <c r="AU392" s="120"/>
    </row>
    <row r="393" spans="2:47" x14ac:dyDescent="0.25">
      <c r="B393" s="132" t="str">
        <f t="shared" si="33"/>
        <v/>
      </c>
      <c r="C393" s="120"/>
      <c r="D393" s="125"/>
      <c r="E393" s="125"/>
      <c r="F393" s="120"/>
      <c r="G393" s="120"/>
      <c r="I393" s="120"/>
      <c r="J393" s="120"/>
      <c r="K393" s="120"/>
      <c r="L393" s="120"/>
      <c r="N393" s="126">
        <f t="shared" si="30"/>
        <v>0</v>
      </c>
      <c r="O393" s="126">
        <f t="shared" si="31"/>
        <v>0</v>
      </c>
      <c r="P393" s="126">
        <f t="shared" si="32"/>
        <v>0</v>
      </c>
      <c r="V393" s="120"/>
      <c r="W393" s="120"/>
      <c r="AA393" s="120"/>
      <c r="AB393" s="120"/>
      <c r="AD393" s="132" t="str">
        <f t="shared" si="34"/>
        <v/>
      </c>
      <c r="AE393" s="120"/>
      <c r="AF393" s="128"/>
      <c r="AH393" s="132" t="str">
        <f t="shared" si="35"/>
        <v/>
      </c>
      <c r="AI393" s="120"/>
      <c r="AJ393" s="128"/>
      <c r="AK393" s="128"/>
      <c r="AL393" s="128"/>
      <c r="AM393" s="128"/>
      <c r="AN393" s="128"/>
      <c r="AO393" s="128"/>
      <c r="AP393" s="120"/>
      <c r="AT393" s="128"/>
      <c r="AU393" s="120"/>
    </row>
    <row r="394" spans="2:47" x14ac:dyDescent="0.25">
      <c r="B394" s="132" t="str">
        <f t="shared" si="33"/>
        <v/>
      </c>
      <c r="C394" s="120"/>
      <c r="D394" s="125"/>
      <c r="E394" s="125"/>
      <c r="F394" s="120"/>
      <c r="G394" s="120"/>
      <c r="I394" s="120"/>
      <c r="J394" s="120"/>
      <c r="K394" s="120"/>
      <c r="L394" s="120"/>
      <c r="N394" s="126">
        <f t="shared" si="30"/>
        <v>0</v>
      </c>
      <c r="O394" s="126">
        <f t="shared" si="31"/>
        <v>0</v>
      </c>
      <c r="P394" s="126">
        <f t="shared" si="32"/>
        <v>0</v>
      </c>
      <c r="V394" s="120"/>
      <c r="W394" s="120"/>
      <c r="AA394" s="120"/>
      <c r="AB394" s="120"/>
      <c r="AD394" s="132" t="str">
        <f t="shared" si="34"/>
        <v/>
      </c>
      <c r="AE394" s="120"/>
      <c r="AF394" s="128"/>
      <c r="AH394" s="132" t="str">
        <f t="shared" si="35"/>
        <v/>
      </c>
      <c r="AI394" s="120"/>
      <c r="AJ394" s="128"/>
      <c r="AK394" s="128"/>
      <c r="AL394" s="128"/>
      <c r="AM394" s="128"/>
      <c r="AN394" s="128"/>
      <c r="AO394" s="128"/>
      <c r="AP394" s="120"/>
      <c r="AT394" s="128"/>
      <c r="AU394" s="120"/>
    </row>
    <row r="395" spans="2:47" x14ac:dyDescent="0.25">
      <c r="B395" s="132" t="str">
        <f t="shared" si="33"/>
        <v/>
      </c>
      <c r="C395" s="120"/>
      <c r="D395" s="125"/>
      <c r="E395" s="125"/>
      <c r="F395" s="120"/>
      <c r="G395" s="120"/>
      <c r="I395" s="120"/>
      <c r="J395" s="120"/>
      <c r="K395" s="120"/>
      <c r="L395" s="120"/>
      <c r="N395" s="126">
        <f t="shared" si="30"/>
        <v>0</v>
      </c>
      <c r="O395" s="126">
        <f t="shared" si="31"/>
        <v>0</v>
      </c>
      <c r="P395" s="126">
        <f t="shared" si="32"/>
        <v>0</v>
      </c>
      <c r="V395" s="120"/>
      <c r="W395" s="120"/>
      <c r="AA395" s="120"/>
      <c r="AB395" s="120"/>
      <c r="AD395" s="132" t="str">
        <f t="shared" si="34"/>
        <v/>
      </c>
      <c r="AE395" s="120"/>
      <c r="AF395" s="128"/>
      <c r="AH395" s="132" t="str">
        <f t="shared" si="35"/>
        <v/>
      </c>
      <c r="AI395" s="120"/>
      <c r="AJ395" s="128"/>
      <c r="AK395" s="128"/>
      <c r="AL395" s="128"/>
      <c r="AM395" s="128"/>
      <c r="AN395" s="128"/>
      <c r="AO395" s="128"/>
      <c r="AP395" s="120"/>
      <c r="AT395" s="128"/>
      <c r="AU395" s="120"/>
    </row>
    <row r="396" spans="2:47" x14ac:dyDescent="0.25">
      <c r="B396" s="132" t="str">
        <f t="shared" si="33"/>
        <v/>
      </c>
      <c r="C396" s="120"/>
      <c r="D396" s="125"/>
      <c r="E396" s="125"/>
      <c r="F396" s="120"/>
      <c r="G396" s="120"/>
      <c r="I396" s="120"/>
      <c r="J396" s="120"/>
      <c r="K396" s="120"/>
      <c r="L396" s="120"/>
      <c r="N396" s="126">
        <f t="shared" ref="N396:N459" si="36">C396*E396</f>
        <v>0</v>
      </c>
      <c r="O396" s="126">
        <f t="shared" ref="O396:O459" si="37">MIN(N396,C396*ROUND($O$11,0))</f>
        <v>0</v>
      </c>
      <c r="P396" s="126">
        <f t="shared" ref="P396:P459" si="38">MIN(N396,C396*ROUND($P$11,0))</f>
        <v>0</v>
      </c>
      <c r="V396" s="120"/>
      <c r="W396" s="120"/>
      <c r="AA396" s="120"/>
      <c r="AB396" s="120"/>
      <c r="AD396" s="132" t="str">
        <f t="shared" si="34"/>
        <v/>
      </c>
      <c r="AE396" s="120"/>
      <c r="AF396" s="128"/>
      <c r="AH396" s="132" t="str">
        <f t="shared" si="35"/>
        <v/>
      </c>
      <c r="AI396" s="120"/>
      <c r="AJ396" s="128"/>
      <c r="AK396" s="128"/>
      <c r="AL396" s="128"/>
      <c r="AM396" s="128"/>
      <c r="AN396" s="128"/>
      <c r="AO396" s="128"/>
      <c r="AP396" s="120"/>
      <c r="AT396" s="128"/>
      <c r="AU396" s="120"/>
    </row>
    <row r="397" spans="2:47" x14ac:dyDescent="0.25">
      <c r="B397" s="132" t="str">
        <f t="shared" si="33"/>
        <v/>
      </c>
      <c r="C397" s="120"/>
      <c r="D397" s="125"/>
      <c r="E397" s="125"/>
      <c r="F397" s="120"/>
      <c r="G397" s="120"/>
      <c r="I397" s="120"/>
      <c r="J397" s="120"/>
      <c r="K397" s="120"/>
      <c r="L397" s="120"/>
      <c r="N397" s="126">
        <f t="shared" si="36"/>
        <v>0</v>
      </c>
      <c r="O397" s="126">
        <f t="shared" si="37"/>
        <v>0</v>
      </c>
      <c r="P397" s="126">
        <f t="shared" si="38"/>
        <v>0</v>
      </c>
      <c r="V397" s="120"/>
      <c r="W397" s="120"/>
      <c r="AA397" s="120"/>
      <c r="AB397" s="120"/>
      <c r="AD397" s="132" t="str">
        <f t="shared" si="34"/>
        <v/>
      </c>
      <c r="AE397" s="120"/>
      <c r="AF397" s="128"/>
      <c r="AH397" s="132" t="str">
        <f t="shared" si="35"/>
        <v/>
      </c>
      <c r="AI397" s="120"/>
      <c r="AJ397" s="128"/>
      <c r="AK397" s="128"/>
      <c r="AL397" s="128"/>
      <c r="AM397" s="128"/>
      <c r="AN397" s="128"/>
      <c r="AO397" s="128"/>
      <c r="AP397" s="120"/>
      <c r="AT397" s="128"/>
      <c r="AU397" s="120"/>
    </row>
    <row r="398" spans="2:47" x14ac:dyDescent="0.25">
      <c r="B398" s="132" t="str">
        <f t="shared" si="33"/>
        <v/>
      </c>
      <c r="C398" s="120"/>
      <c r="D398" s="125"/>
      <c r="E398" s="125"/>
      <c r="F398" s="120"/>
      <c r="G398" s="120"/>
      <c r="I398" s="120"/>
      <c r="J398" s="120"/>
      <c r="K398" s="120"/>
      <c r="L398" s="120"/>
      <c r="N398" s="126">
        <f t="shared" si="36"/>
        <v>0</v>
      </c>
      <c r="O398" s="126">
        <f t="shared" si="37"/>
        <v>0</v>
      </c>
      <c r="P398" s="126">
        <f t="shared" si="38"/>
        <v>0</v>
      </c>
      <c r="V398" s="120"/>
      <c r="W398" s="120"/>
      <c r="AA398" s="120"/>
      <c r="AB398" s="120"/>
      <c r="AD398" s="132" t="str">
        <f t="shared" si="34"/>
        <v/>
      </c>
      <c r="AE398" s="120"/>
      <c r="AF398" s="128"/>
      <c r="AH398" s="132" t="str">
        <f t="shared" si="35"/>
        <v/>
      </c>
      <c r="AI398" s="120"/>
      <c r="AJ398" s="128"/>
      <c r="AK398" s="128"/>
      <c r="AL398" s="128"/>
      <c r="AM398" s="128"/>
      <c r="AN398" s="128"/>
      <c r="AO398" s="128"/>
      <c r="AP398" s="120"/>
      <c r="AT398" s="128"/>
      <c r="AU398" s="120"/>
    </row>
    <row r="399" spans="2:47" x14ac:dyDescent="0.25">
      <c r="B399" s="132" t="str">
        <f t="shared" ref="B399:B462" si="39">IF(C399="","",B398+C399)</f>
        <v/>
      </c>
      <c r="C399" s="120"/>
      <c r="D399" s="125"/>
      <c r="E399" s="125"/>
      <c r="F399" s="120"/>
      <c r="G399" s="120"/>
      <c r="I399" s="120"/>
      <c r="J399" s="120"/>
      <c r="K399" s="120"/>
      <c r="L399" s="120"/>
      <c r="N399" s="126">
        <f t="shared" si="36"/>
        <v>0</v>
      </c>
      <c r="O399" s="126">
        <f t="shared" si="37"/>
        <v>0</v>
      </c>
      <c r="P399" s="126">
        <f t="shared" si="38"/>
        <v>0</v>
      </c>
      <c r="V399" s="120"/>
      <c r="W399" s="120"/>
      <c r="AA399" s="120"/>
      <c r="AB399" s="120"/>
      <c r="AD399" s="132" t="str">
        <f t="shared" si="34"/>
        <v/>
      </c>
      <c r="AE399" s="120"/>
      <c r="AF399" s="128"/>
      <c r="AH399" s="132" t="str">
        <f t="shared" si="35"/>
        <v/>
      </c>
      <c r="AI399" s="120"/>
      <c r="AJ399" s="128"/>
      <c r="AK399" s="128"/>
      <c r="AL399" s="128"/>
      <c r="AM399" s="128"/>
      <c r="AN399" s="128"/>
      <c r="AO399" s="128"/>
      <c r="AP399" s="120"/>
      <c r="AT399" s="128"/>
      <c r="AU399" s="120"/>
    </row>
    <row r="400" spans="2:47" x14ac:dyDescent="0.25">
      <c r="B400" s="132" t="str">
        <f t="shared" si="39"/>
        <v/>
      </c>
      <c r="C400" s="120"/>
      <c r="D400" s="125"/>
      <c r="E400" s="125"/>
      <c r="F400" s="120"/>
      <c r="G400" s="120"/>
      <c r="I400" s="120"/>
      <c r="J400" s="120"/>
      <c r="K400" s="120"/>
      <c r="L400" s="120"/>
      <c r="N400" s="126">
        <f t="shared" si="36"/>
        <v>0</v>
      </c>
      <c r="O400" s="126">
        <f t="shared" si="37"/>
        <v>0</v>
      </c>
      <c r="P400" s="126">
        <f t="shared" si="38"/>
        <v>0</v>
      </c>
      <c r="V400" s="120"/>
      <c r="W400" s="120"/>
      <c r="AA400" s="120"/>
      <c r="AB400" s="120"/>
      <c r="AD400" s="132" t="str">
        <f t="shared" si="34"/>
        <v/>
      </c>
      <c r="AE400" s="120"/>
      <c r="AF400" s="128"/>
      <c r="AH400" s="132" t="str">
        <f t="shared" si="35"/>
        <v/>
      </c>
      <c r="AI400" s="120"/>
      <c r="AJ400" s="128"/>
      <c r="AK400" s="128"/>
      <c r="AL400" s="128"/>
      <c r="AM400" s="128"/>
      <c r="AN400" s="128"/>
      <c r="AO400" s="128"/>
      <c r="AP400" s="120"/>
      <c r="AT400" s="128"/>
      <c r="AU400" s="120"/>
    </row>
    <row r="401" spans="2:47" x14ac:dyDescent="0.25">
      <c r="B401" s="132" t="str">
        <f t="shared" si="39"/>
        <v/>
      </c>
      <c r="C401" s="120"/>
      <c r="D401" s="125"/>
      <c r="E401" s="125"/>
      <c r="F401" s="120"/>
      <c r="G401" s="120"/>
      <c r="I401" s="120"/>
      <c r="J401" s="120"/>
      <c r="K401" s="120"/>
      <c r="L401" s="120"/>
      <c r="N401" s="126">
        <f t="shared" si="36"/>
        <v>0</v>
      </c>
      <c r="O401" s="126">
        <f t="shared" si="37"/>
        <v>0</v>
      </c>
      <c r="P401" s="126">
        <f t="shared" si="38"/>
        <v>0</v>
      </c>
      <c r="V401" s="120"/>
      <c r="W401" s="120"/>
      <c r="AA401" s="120"/>
      <c r="AB401" s="120"/>
      <c r="AD401" s="132" t="str">
        <f t="shared" ref="AD401:AD464" si="40">IF(AE401="","",AD400+AE401)</f>
        <v/>
      </c>
      <c r="AE401" s="120"/>
      <c r="AF401" s="128"/>
      <c r="AH401" s="132" t="str">
        <f t="shared" ref="AH401:AH464" si="41">IF(AI401="","",AH400+AI401)</f>
        <v/>
      </c>
      <c r="AI401" s="120"/>
      <c r="AJ401" s="128"/>
      <c r="AK401" s="128"/>
      <c r="AL401" s="128"/>
      <c r="AM401" s="128"/>
      <c r="AN401" s="128"/>
      <c r="AO401" s="128"/>
      <c r="AP401" s="120"/>
      <c r="AT401" s="128"/>
      <c r="AU401" s="120"/>
    </row>
    <row r="402" spans="2:47" x14ac:dyDescent="0.25">
      <c r="B402" s="132" t="str">
        <f t="shared" si="39"/>
        <v/>
      </c>
      <c r="C402" s="120"/>
      <c r="D402" s="125"/>
      <c r="E402" s="125"/>
      <c r="F402" s="120"/>
      <c r="G402" s="120"/>
      <c r="I402" s="120"/>
      <c r="J402" s="120"/>
      <c r="K402" s="120"/>
      <c r="L402" s="120"/>
      <c r="N402" s="126">
        <f t="shared" si="36"/>
        <v>0</v>
      </c>
      <c r="O402" s="126">
        <f t="shared" si="37"/>
        <v>0</v>
      </c>
      <c r="P402" s="126">
        <f t="shared" si="38"/>
        <v>0</v>
      </c>
      <c r="V402" s="120"/>
      <c r="W402" s="120"/>
      <c r="AA402" s="120"/>
      <c r="AB402" s="120"/>
      <c r="AD402" s="132" t="str">
        <f t="shared" si="40"/>
        <v/>
      </c>
      <c r="AE402" s="120"/>
      <c r="AF402" s="128"/>
      <c r="AH402" s="132" t="str">
        <f t="shared" si="41"/>
        <v/>
      </c>
      <c r="AI402" s="120"/>
      <c r="AJ402" s="128"/>
      <c r="AK402" s="128"/>
      <c r="AL402" s="128"/>
      <c r="AM402" s="128"/>
      <c r="AN402" s="128"/>
      <c r="AO402" s="128"/>
      <c r="AP402" s="120"/>
      <c r="AT402" s="128"/>
      <c r="AU402" s="120"/>
    </row>
    <row r="403" spans="2:47" x14ac:dyDescent="0.25">
      <c r="B403" s="132" t="str">
        <f t="shared" si="39"/>
        <v/>
      </c>
      <c r="C403" s="120"/>
      <c r="D403" s="125"/>
      <c r="E403" s="125"/>
      <c r="F403" s="120"/>
      <c r="G403" s="120"/>
      <c r="I403" s="120"/>
      <c r="J403" s="120"/>
      <c r="K403" s="120"/>
      <c r="L403" s="120"/>
      <c r="N403" s="126">
        <f t="shared" si="36"/>
        <v>0</v>
      </c>
      <c r="O403" s="126">
        <f t="shared" si="37"/>
        <v>0</v>
      </c>
      <c r="P403" s="126">
        <f t="shared" si="38"/>
        <v>0</v>
      </c>
      <c r="V403" s="120"/>
      <c r="W403" s="120"/>
      <c r="AA403" s="120"/>
      <c r="AB403" s="120"/>
      <c r="AD403" s="132" t="str">
        <f t="shared" si="40"/>
        <v/>
      </c>
      <c r="AE403" s="120"/>
      <c r="AF403" s="128"/>
      <c r="AH403" s="132" t="str">
        <f t="shared" si="41"/>
        <v/>
      </c>
      <c r="AI403" s="120"/>
      <c r="AJ403" s="128"/>
      <c r="AK403" s="128"/>
      <c r="AL403" s="128"/>
      <c r="AM403" s="128"/>
      <c r="AN403" s="128"/>
      <c r="AO403" s="128"/>
      <c r="AP403" s="120"/>
      <c r="AT403" s="128"/>
      <c r="AU403" s="120"/>
    </row>
    <row r="404" spans="2:47" x14ac:dyDescent="0.25">
      <c r="B404" s="132" t="str">
        <f t="shared" si="39"/>
        <v/>
      </c>
      <c r="C404" s="120"/>
      <c r="D404" s="125"/>
      <c r="E404" s="125"/>
      <c r="F404" s="120"/>
      <c r="G404" s="120"/>
      <c r="I404" s="120"/>
      <c r="J404" s="120"/>
      <c r="K404" s="120"/>
      <c r="L404" s="120"/>
      <c r="N404" s="126">
        <f t="shared" si="36"/>
        <v>0</v>
      </c>
      <c r="O404" s="126">
        <f t="shared" si="37"/>
        <v>0</v>
      </c>
      <c r="P404" s="126">
        <f t="shared" si="38"/>
        <v>0</v>
      </c>
      <c r="V404" s="120"/>
      <c r="W404" s="120"/>
      <c r="AA404" s="120"/>
      <c r="AB404" s="120"/>
      <c r="AD404" s="132" t="str">
        <f t="shared" si="40"/>
        <v/>
      </c>
      <c r="AE404" s="120"/>
      <c r="AF404" s="128"/>
      <c r="AH404" s="132" t="str">
        <f t="shared" si="41"/>
        <v/>
      </c>
      <c r="AI404" s="120"/>
      <c r="AJ404" s="128"/>
      <c r="AK404" s="128"/>
      <c r="AL404" s="128"/>
      <c r="AM404" s="128"/>
      <c r="AN404" s="128"/>
      <c r="AO404" s="128"/>
      <c r="AP404" s="120"/>
      <c r="AT404" s="128"/>
      <c r="AU404" s="120"/>
    </row>
    <row r="405" spans="2:47" x14ac:dyDescent="0.25">
      <c r="B405" s="132" t="str">
        <f t="shared" si="39"/>
        <v/>
      </c>
      <c r="C405" s="120"/>
      <c r="D405" s="125"/>
      <c r="E405" s="125"/>
      <c r="F405" s="120"/>
      <c r="G405" s="120"/>
      <c r="I405" s="120"/>
      <c r="J405" s="120"/>
      <c r="K405" s="120"/>
      <c r="L405" s="120"/>
      <c r="N405" s="126">
        <f t="shared" si="36"/>
        <v>0</v>
      </c>
      <c r="O405" s="126">
        <f t="shared" si="37"/>
        <v>0</v>
      </c>
      <c r="P405" s="126">
        <f t="shared" si="38"/>
        <v>0</v>
      </c>
      <c r="V405" s="120"/>
      <c r="W405" s="120"/>
      <c r="AA405" s="120"/>
      <c r="AB405" s="120"/>
      <c r="AD405" s="132" t="str">
        <f t="shared" si="40"/>
        <v/>
      </c>
      <c r="AE405" s="120"/>
      <c r="AF405" s="128"/>
      <c r="AH405" s="132" t="str">
        <f t="shared" si="41"/>
        <v/>
      </c>
      <c r="AI405" s="120"/>
      <c r="AJ405" s="128"/>
      <c r="AK405" s="128"/>
      <c r="AL405" s="128"/>
      <c r="AM405" s="128"/>
      <c r="AN405" s="128"/>
      <c r="AO405" s="128"/>
      <c r="AP405" s="120"/>
      <c r="AT405" s="128"/>
      <c r="AU405" s="120"/>
    </row>
    <row r="406" spans="2:47" x14ac:dyDescent="0.25">
      <c r="B406" s="132" t="str">
        <f t="shared" si="39"/>
        <v/>
      </c>
      <c r="C406" s="120"/>
      <c r="D406" s="125"/>
      <c r="E406" s="125"/>
      <c r="F406" s="120"/>
      <c r="G406" s="120"/>
      <c r="I406" s="120"/>
      <c r="J406" s="120"/>
      <c r="K406" s="120"/>
      <c r="L406" s="120"/>
      <c r="N406" s="126">
        <f t="shared" si="36"/>
        <v>0</v>
      </c>
      <c r="O406" s="126">
        <f t="shared" si="37"/>
        <v>0</v>
      </c>
      <c r="P406" s="126">
        <f t="shared" si="38"/>
        <v>0</v>
      </c>
      <c r="V406" s="120"/>
      <c r="W406" s="120"/>
      <c r="AA406" s="120"/>
      <c r="AB406" s="120"/>
      <c r="AD406" s="132" t="str">
        <f t="shared" si="40"/>
        <v/>
      </c>
      <c r="AE406" s="120"/>
      <c r="AF406" s="128"/>
      <c r="AH406" s="132" t="str">
        <f t="shared" si="41"/>
        <v/>
      </c>
      <c r="AI406" s="120"/>
      <c r="AJ406" s="128"/>
      <c r="AK406" s="128"/>
      <c r="AL406" s="128"/>
      <c r="AM406" s="128"/>
      <c r="AN406" s="128"/>
      <c r="AO406" s="128"/>
      <c r="AP406" s="120"/>
      <c r="AT406" s="128"/>
      <c r="AU406" s="120"/>
    </row>
    <row r="407" spans="2:47" x14ac:dyDescent="0.25">
      <c r="B407" s="132" t="str">
        <f t="shared" si="39"/>
        <v/>
      </c>
      <c r="C407" s="120"/>
      <c r="D407" s="125"/>
      <c r="E407" s="125"/>
      <c r="F407" s="120"/>
      <c r="G407" s="120"/>
      <c r="I407" s="120"/>
      <c r="J407" s="120"/>
      <c r="K407" s="120"/>
      <c r="L407" s="120"/>
      <c r="N407" s="126">
        <f t="shared" si="36"/>
        <v>0</v>
      </c>
      <c r="O407" s="126">
        <f t="shared" si="37"/>
        <v>0</v>
      </c>
      <c r="P407" s="126">
        <f t="shared" si="38"/>
        <v>0</v>
      </c>
      <c r="V407" s="120"/>
      <c r="W407" s="120"/>
      <c r="AA407" s="120"/>
      <c r="AB407" s="120"/>
      <c r="AD407" s="132" t="str">
        <f t="shared" si="40"/>
        <v/>
      </c>
      <c r="AE407" s="120"/>
      <c r="AF407" s="128"/>
      <c r="AH407" s="132" t="str">
        <f t="shared" si="41"/>
        <v/>
      </c>
      <c r="AI407" s="120"/>
      <c r="AJ407" s="128"/>
      <c r="AK407" s="128"/>
      <c r="AL407" s="128"/>
      <c r="AM407" s="128"/>
      <c r="AN407" s="128"/>
      <c r="AO407" s="128"/>
      <c r="AP407" s="120"/>
      <c r="AT407" s="128"/>
      <c r="AU407" s="120"/>
    </row>
    <row r="408" spans="2:47" x14ac:dyDescent="0.25">
      <c r="B408" s="132" t="str">
        <f t="shared" si="39"/>
        <v/>
      </c>
      <c r="C408" s="120"/>
      <c r="D408" s="125"/>
      <c r="E408" s="125"/>
      <c r="F408" s="120"/>
      <c r="G408" s="120"/>
      <c r="I408" s="120"/>
      <c r="J408" s="120"/>
      <c r="K408" s="120"/>
      <c r="L408" s="120"/>
      <c r="N408" s="126">
        <f t="shared" si="36"/>
        <v>0</v>
      </c>
      <c r="O408" s="126">
        <f t="shared" si="37"/>
        <v>0</v>
      </c>
      <c r="P408" s="126">
        <f t="shared" si="38"/>
        <v>0</v>
      </c>
      <c r="V408" s="120"/>
      <c r="W408" s="120"/>
      <c r="AA408" s="120"/>
      <c r="AB408" s="120"/>
      <c r="AD408" s="132" t="str">
        <f t="shared" si="40"/>
        <v/>
      </c>
      <c r="AE408" s="120"/>
      <c r="AF408" s="128"/>
      <c r="AH408" s="132" t="str">
        <f t="shared" si="41"/>
        <v/>
      </c>
      <c r="AI408" s="120"/>
      <c r="AJ408" s="128"/>
      <c r="AK408" s="128"/>
      <c r="AL408" s="128"/>
      <c r="AM408" s="128"/>
      <c r="AN408" s="128"/>
      <c r="AO408" s="128"/>
      <c r="AP408" s="120"/>
      <c r="AT408" s="128"/>
      <c r="AU408" s="120"/>
    </row>
    <row r="409" spans="2:47" x14ac:dyDescent="0.25">
      <c r="B409" s="132" t="str">
        <f t="shared" si="39"/>
        <v/>
      </c>
      <c r="C409" s="120"/>
      <c r="D409" s="125"/>
      <c r="E409" s="125"/>
      <c r="F409" s="120"/>
      <c r="G409" s="120"/>
      <c r="I409" s="120"/>
      <c r="J409" s="120"/>
      <c r="K409" s="120"/>
      <c r="L409" s="120"/>
      <c r="N409" s="126">
        <f t="shared" si="36"/>
        <v>0</v>
      </c>
      <c r="O409" s="126">
        <f t="shared" si="37"/>
        <v>0</v>
      </c>
      <c r="P409" s="126">
        <f t="shared" si="38"/>
        <v>0</v>
      </c>
      <c r="V409" s="120"/>
      <c r="W409" s="120"/>
      <c r="AA409" s="120"/>
      <c r="AB409" s="120"/>
      <c r="AD409" s="132" t="str">
        <f t="shared" si="40"/>
        <v/>
      </c>
      <c r="AE409" s="120"/>
      <c r="AF409" s="128"/>
      <c r="AH409" s="132" t="str">
        <f t="shared" si="41"/>
        <v/>
      </c>
      <c r="AI409" s="120"/>
      <c r="AJ409" s="128"/>
      <c r="AK409" s="128"/>
      <c r="AL409" s="128"/>
      <c r="AM409" s="128"/>
      <c r="AN409" s="128"/>
      <c r="AO409" s="128"/>
      <c r="AP409" s="120"/>
      <c r="AT409" s="128"/>
      <c r="AU409" s="120"/>
    </row>
    <row r="410" spans="2:47" x14ac:dyDescent="0.25">
      <c r="B410" s="132" t="str">
        <f t="shared" si="39"/>
        <v/>
      </c>
      <c r="C410" s="120"/>
      <c r="D410" s="125"/>
      <c r="E410" s="125"/>
      <c r="F410" s="120"/>
      <c r="G410" s="120"/>
      <c r="I410" s="120"/>
      <c r="J410" s="120"/>
      <c r="K410" s="120"/>
      <c r="L410" s="120"/>
      <c r="N410" s="126">
        <f t="shared" si="36"/>
        <v>0</v>
      </c>
      <c r="O410" s="126">
        <f t="shared" si="37"/>
        <v>0</v>
      </c>
      <c r="P410" s="126">
        <f t="shared" si="38"/>
        <v>0</v>
      </c>
      <c r="V410" s="120"/>
      <c r="W410" s="120"/>
      <c r="AA410" s="120"/>
      <c r="AB410" s="120"/>
      <c r="AD410" s="132" t="str">
        <f t="shared" si="40"/>
        <v/>
      </c>
      <c r="AE410" s="120"/>
      <c r="AF410" s="128"/>
      <c r="AH410" s="132" t="str">
        <f t="shared" si="41"/>
        <v/>
      </c>
      <c r="AI410" s="120"/>
      <c r="AJ410" s="128"/>
      <c r="AK410" s="128"/>
      <c r="AL410" s="128"/>
      <c r="AM410" s="128"/>
      <c r="AN410" s="128"/>
      <c r="AO410" s="128"/>
      <c r="AP410" s="120"/>
      <c r="AT410" s="128"/>
      <c r="AU410" s="120"/>
    </row>
    <row r="411" spans="2:47" x14ac:dyDescent="0.25">
      <c r="B411" s="132" t="str">
        <f t="shared" si="39"/>
        <v/>
      </c>
      <c r="C411" s="120"/>
      <c r="D411" s="125"/>
      <c r="E411" s="125"/>
      <c r="F411" s="120"/>
      <c r="G411" s="120"/>
      <c r="I411" s="120"/>
      <c r="J411" s="120"/>
      <c r="K411" s="120"/>
      <c r="L411" s="120"/>
      <c r="N411" s="126">
        <f t="shared" si="36"/>
        <v>0</v>
      </c>
      <c r="O411" s="126">
        <f t="shared" si="37"/>
        <v>0</v>
      </c>
      <c r="P411" s="126">
        <f t="shared" si="38"/>
        <v>0</v>
      </c>
      <c r="V411" s="120"/>
      <c r="W411" s="120"/>
      <c r="AA411" s="120"/>
      <c r="AB411" s="120"/>
      <c r="AD411" s="132" t="str">
        <f t="shared" si="40"/>
        <v/>
      </c>
      <c r="AE411" s="120"/>
      <c r="AF411" s="128"/>
      <c r="AH411" s="132" t="str">
        <f t="shared" si="41"/>
        <v/>
      </c>
      <c r="AI411" s="120"/>
      <c r="AJ411" s="128"/>
      <c r="AK411" s="128"/>
      <c r="AL411" s="128"/>
      <c r="AM411" s="128"/>
      <c r="AN411" s="128"/>
      <c r="AO411" s="128"/>
      <c r="AP411" s="120"/>
      <c r="AT411" s="128"/>
      <c r="AU411" s="120"/>
    </row>
    <row r="412" spans="2:47" x14ac:dyDescent="0.25">
      <c r="B412" s="132" t="str">
        <f t="shared" si="39"/>
        <v/>
      </c>
      <c r="C412" s="120"/>
      <c r="D412" s="125"/>
      <c r="E412" s="125"/>
      <c r="F412" s="120"/>
      <c r="G412" s="120"/>
      <c r="I412" s="120"/>
      <c r="J412" s="120"/>
      <c r="K412" s="120"/>
      <c r="L412" s="120"/>
      <c r="N412" s="126">
        <f t="shared" si="36"/>
        <v>0</v>
      </c>
      <c r="O412" s="126">
        <f t="shared" si="37"/>
        <v>0</v>
      </c>
      <c r="P412" s="126">
        <f t="shared" si="38"/>
        <v>0</v>
      </c>
      <c r="V412" s="120"/>
      <c r="W412" s="120"/>
      <c r="AA412" s="120"/>
      <c r="AB412" s="120"/>
      <c r="AD412" s="132" t="str">
        <f t="shared" si="40"/>
        <v/>
      </c>
      <c r="AE412" s="120"/>
      <c r="AF412" s="128"/>
      <c r="AH412" s="132" t="str">
        <f t="shared" si="41"/>
        <v/>
      </c>
      <c r="AI412" s="120"/>
      <c r="AJ412" s="128"/>
      <c r="AK412" s="128"/>
      <c r="AL412" s="128"/>
      <c r="AM412" s="128"/>
      <c r="AN412" s="128"/>
      <c r="AO412" s="128"/>
      <c r="AP412" s="120"/>
      <c r="AT412" s="128"/>
      <c r="AU412" s="120"/>
    </row>
    <row r="413" spans="2:47" x14ac:dyDescent="0.25">
      <c r="B413" s="132" t="str">
        <f t="shared" si="39"/>
        <v/>
      </c>
      <c r="C413" s="120"/>
      <c r="D413" s="125"/>
      <c r="E413" s="125"/>
      <c r="F413" s="120"/>
      <c r="G413" s="120"/>
      <c r="I413" s="120"/>
      <c r="J413" s="120"/>
      <c r="K413" s="120"/>
      <c r="L413" s="120"/>
      <c r="N413" s="126">
        <f t="shared" si="36"/>
        <v>0</v>
      </c>
      <c r="O413" s="126">
        <f t="shared" si="37"/>
        <v>0</v>
      </c>
      <c r="P413" s="126">
        <f t="shared" si="38"/>
        <v>0</v>
      </c>
      <c r="V413" s="120"/>
      <c r="W413" s="120"/>
      <c r="AA413" s="120"/>
      <c r="AB413" s="120"/>
      <c r="AD413" s="132" t="str">
        <f t="shared" si="40"/>
        <v/>
      </c>
      <c r="AE413" s="120"/>
      <c r="AF413" s="128"/>
      <c r="AH413" s="132" t="str">
        <f t="shared" si="41"/>
        <v/>
      </c>
      <c r="AI413" s="120"/>
      <c r="AJ413" s="128"/>
      <c r="AK413" s="128"/>
      <c r="AL413" s="128"/>
      <c r="AM413" s="128"/>
      <c r="AN413" s="128"/>
      <c r="AO413" s="128"/>
      <c r="AP413" s="120"/>
      <c r="AT413" s="128"/>
      <c r="AU413" s="120"/>
    </row>
    <row r="414" spans="2:47" x14ac:dyDescent="0.25">
      <c r="B414" s="132" t="str">
        <f t="shared" si="39"/>
        <v/>
      </c>
      <c r="C414" s="120"/>
      <c r="D414" s="125"/>
      <c r="E414" s="125"/>
      <c r="F414" s="120"/>
      <c r="G414" s="120"/>
      <c r="I414" s="120"/>
      <c r="J414" s="120"/>
      <c r="K414" s="120"/>
      <c r="L414" s="120"/>
      <c r="N414" s="126">
        <f t="shared" si="36"/>
        <v>0</v>
      </c>
      <c r="O414" s="126">
        <f t="shared" si="37"/>
        <v>0</v>
      </c>
      <c r="P414" s="126">
        <f t="shared" si="38"/>
        <v>0</v>
      </c>
      <c r="V414" s="120"/>
      <c r="W414" s="120"/>
      <c r="AA414" s="120"/>
      <c r="AB414" s="120"/>
      <c r="AD414" s="132" t="str">
        <f t="shared" si="40"/>
        <v/>
      </c>
      <c r="AE414" s="120"/>
      <c r="AF414" s="128"/>
      <c r="AH414" s="132" t="str">
        <f t="shared" si="41"/>
        <v/>
      </c>
      <c r="AI414" s="120"/>
      <c r="AJ414" s="128"/>
      <c r="AK414" s="128"/>
      <c r="AL414" s="128"/>
      <c r="AM414" s="128"/>
      <c r="AN414" s="128"/>
      <c r="AO414" s="128"/>
      <c r="AP414" s="120"/>
      <c r="AT414" s="128"/>
      <c r="AU414" s="120"/>
    </row>
    <row r="415" spans="2:47" x14ac:dyDescent="0.25">
      <c r="B415" s="132" t="str">
        <f t="shared" si="39"/>
        <v/>
      </c>
      <c r="C415" s="120"/>
      <c r="D415" s="125"/>
      <c r="E415" s="125"/>
      <c r="F415" s="120"/>
      <c r="G415" s="120"/>
      <c r="I415" s="120"/>
      <c r="J415" s="120"/>
      <c r="K415" s="120"/>
      <c r="L415" s="120"/>
      <c r="N415" s="126">
        <f t="shared" si="36"/>
        <v>0</v>
      </c>
      <c r="O415" s="126">
        <f t="shared" si="37"/>
        <v>0</v>
      </c>
      <c r="P415" s="126">
        <f t="shared" si="38"/>
        <v>0</v>
      </c>
      <c r="V415" s="120"/>
      <c r="W415" s="120"/>
      <c r="AA415" s="120"/>
      <c r="AB415" s="120"/>
      <c r="AD415" s="132" t="str">
        <f t="shared" si="40"/>
        <v/>
      </c>
      <c r="AE415" s="120"/>
      <c r="AF415" s="128"/>
      <c r="AH415" s="132" t="str">
        <f t="shared" si="41"/>
        <v/>
      </c>
      <c r="AI415" s="120"/>
      <c r="AJ415" s="128"/>
      <c r="AK415" s="128"/>
      <c r="AL415" s="128"/>
      <c r="AM415" s="128"/>
      <c r="AN415" s="128"/>
      <c r="AO415" s="128"/>
      <c r="AP415" s="120"/>
      <c r="AT415" s="128"/>
      <c r="AU415" s="120"/>
    </row>
    <row r="416" spans="2:47" x14ac:dyDescent="0.25">
      <c r="B416" s="132" t="str">
        <f t="shared" si="39"/>
        <v/>
      </c>
      <c r="C416" s="120"/>
      <c r="D416" s="125"/>
      <c r="E416" s="125"/>
      <c r="F416" s="120"/>
      <c r="G416" s="120"/>
      <c r="I416" s="120"/>
      <c r="J416" s="120"/>
      <c r="K416" s="120"/>
      <c r="L416" s="120"/>
      <c r="N416" s="126">
        <f t="shared" si="36"/>
        <v>0</v>
      </c>
      <c r="O416" s="126">
        <f t="shared" si="37"/>
        <v>0</v>
      </c>
      <c r="P416" s="126">
        <f t="shared" si="38"/>
        <v>0</v>
      </c>
      <c r="V416" s="120"/>
      <c r="W416" s="120"/>
      <c r="AA416" s="120"/>
      <c r="AB416" s="120"/>
      <c r="AD416" s="132" t="str">
        <f t="shared" si="40"/>
        <v/>
      </c>
      <c r="AE416" s="120"/>
      <c r="AF416" s="128"/>
      <c r="AH416" s="132" t="str">
        <f t="shared" si="41"/>
        <v/>
      </c>
      <c r="AI416" s="120"/>
      <c r="AJ416" s="128"/>
      <c r="AK416" s="128"/>
      <c r="AL416" s="128"/>
      <c r="AM416" s="128"/>
      <c r="AN416" s="128"/>
      <c r="AO416" s="128"/>
      <c r="AP416" s="120"/>
      <c r="AT416" s="128"/>
      <c r="AU416" s="120"/>
    </row>
    <row r="417" spans="2:47" x14ac:dyDescent="0.25">
      <c r="B417" s="132" t="str">
        <f t="shared" si="39"/>
        <v/>
      </c>
      <c r="C417" s="120"/>
      <c r="D417" s="125"/>
      <c r="E417" s="125"/>
      <c r="F417" s="120"/>
      <c r="G417" s="120"/>
      <c r="I417" s="120"/>
      <c r="J417" s="120"/>
      <c r="K417" s="120"/>
      <c r="L417" s="120"/>
      <c r="N417" s="126">
        <f t="shared" si="36"/>
        <v>0</v>
      </c>
      <c r="O417" s="126">
        <f t="shared" si="37"/>
        <v>0</v>
      </c>
      <c r="P417" s="126">
        <f t="shared" si="38"/>
        <v>0</v>
      </c>
      <c r="V417" s="120"/>
      <c r="W417" s="120"/>
      <c r="AA417" s="120"/>
      <c r="AB417" s="120"/>
      <c r="AD417" s="132" t="str">
        <f t="shared" si="40"/>
        <v/>
      </c>
      <c r="AE417" s="120"/>
      <c r="AF417" s="128"/>
      <c r="AH417" s="132" t="str">
        <f t="shared" si="41"/>
        <v/>
      </c>
      <c r="AI417" s="120"/>
      <c r="AJ417" s="128"/>
      <c r="AK417" s="128"/>
      <c r="AL417" s="128"/>
      <c r="AM417" s="128"/>
      <c r="AN417" s="128"/>
      <c r="AO417" s="128"/>
      <c r="AP417" s="120"/>
      <c r="AT417" s="128"/>
      <c r="AU417" s="120"/>
    </row>
    <row r="418" spans="2:47" x14ac:dyDescent="0.25">
      <c r="B418" s="132" t="str">
        <f t="shared" si="39"/>
        <v/>
      </c>
      <c r="C418" s="120"/>
      <c r="D418" s="125"/>
      <c r="E418" s="125"/>
      <c r="F418" s="120"/>
      <c r="G418" s="120"/>
      <c r="I418" s="120"/>
      <c r="J418" s="120"/>
      <c r="K418" s="120"/>
      <c r="L418" s="120"/>
      <c r="N418" s="126">
        <f t="shared" si="36"/>
        <v>0</v>
      </c>
      <c r="O418" s="126">
        <f t="shared" si="37"/>
        <v>0</v>
      </c>
      <c r="P418" s="126">
        <f t="shared" si="38"/>
        <v>0</v>
      </c>
      <c r="V418" s="120"/>
      <c r="W418" s="120"/>
      <c r="AA418" s="120"/>
      <c r="AB418" s="120"/>
      <c r="AD418" s="132" t="str">
        <f t="shared" si="40"/>
        <v/>
      </c>
      <c r="AE418" s="120"/>
      <c r="AF418" s="128"/>
      <c r="AH418" s="132" t="str">
        <f t="shared" si="41"/>
        <v/>
      </c>
      <c r="AI418" s="120"/>
      <c r="AJ418" s="128"/>
      <c r="AK418" s="128"/>
      <c r="AL418" s="128"/>
      <c r="AM418" s="128"/>
      <c r="AN418" s="128"/>
      <c r="AO418" s="128"/>
      <c r="AP418" s="120"/>
      <c r="AT418" s="128"/>
      <c r="AU418" s="120"/>
    </row>
    <row r="419" spans="2:47" x14ac:dyDescent="0.25">
      <c r="B419" s="132" t="str">
        <f t="shared" si="39"/>
        <v/>
      </c>
      <c r="C419" s="120"/>
      <c r="D419" s="125"/>
      <c r="E419" s="125"/>
      <c r="F419" s="120"/>
      <c r="G419" s="120"/>
      <c r="I419" s="120"/>
      <c r="J419" s="120"/>
      <c r="K419" s="120"/>
      <c r="L419" s="120"/>
      <c r="N419" s="126">
        <f t="shared" si="36"/>
        <v>0</v>
      </c>
      <c r="O419" s="126">
        <f t="shared" si="37"/>
        <v>0</v>
      </c>
      <c r="P419" s="126">
        <f t="shared" si="38"/>
        <v>0</v>
      </c>
      <c r="V419" s="120"/>
      <c r="W419" s="120"/>
      <c r="AA419" s="120"/>
      <c r="AB419" s="120"/>
      <c r="AD419" s="132" t="str">
        <f t="shared" si="40"/>
        <v/>
      </c>
      <c r="AE419" s="120"/>
      <c r="AF419" s="128"/>
      <c r="AH419" s="132" t="str">
        <f t="shared" si="41"/>
        <v/>
      </c>
      <c r="AI419" s="120"/>
      <c r="AJ419" s="128"/>
      <c r="AK419" s="128"/>
      <c r="AL419" s="128"/>
      <c r="AM419" s="128"/>
      <c r="AN419" s="128"/>
      <c r="AO419" s="128"/>
      <c r="AP419" s="120"/>
      <c r="AT419" s="128"/>
      <c r="AU419" s="120"/>
    </row>
    <row r="420" spans="2:47" x14ac:dyDescent="0.25">
      <c r="B420" s="132" t="str">
        <f t="shared" si="39"/>
        <v/>
      </c>
      <c r="C420" s="120"/>
      <c r="D420" s="125"/>
      <c r="E420" s="125"/>
      <c r="F420" s="120"/>
      <c r="G420" s="120"/>
      <c r="I420" s="120"/>
      <c r="J420" s="120"/>
      <c r="K420" s="120"/>
      <c r="L420" s="120"/>
      <c r="N420" s="126">
        <f t="shared" si="36"/>
        <v>0</v>
      </c>
      <c r="O420" s="126">
        <f t="shared" si="37"/>
        <v>0</v>
      </c>
      <c r="P420" s="126">
        <f t="shared" si="38"/>
        <v>0</v>
      </c>
      <c r="V420" s="120"/>
      <c r="W420" s="120"/>
      <c r="AA420" s="120"/>
      <c r="AB420" s="120"/>
      <c r="AD420" s="132" t="str">
        <f t="shared" si="40"/>
        <v/>
      </c>
      <c r="AE420" s="120"/>
      <c r="AF420" s="128"/>
      <c r="AH420" s="132" t="str">
        <f t="shared" si="41"/>
        <v/>
      </c>
      <c r="AI420" s="120"/>
      <c r="AJ420" s="128"/>
      <c r="AK420" s="128"/>
      <c r="AL420" s="128"/>
      <c r="AM420" s="128"/>
      <c r="AN420" s="128"/>
      <c r="AO420" s="128"/>
      <c r="AP420" s="120"/>
      <c r="AT420" s="128"/>
      <c r="AU420" s="120"/>
    </row>
    <row r="421" spans="2:47" x14ac:dyDescent="0.25">
      <c r="B421" s="132" t="str">
        <f t="shared" si="39"/>
        <v/>
      </c>
      <c r="C421" s="120"/>
      <c r="D421" s="125"/>
      <c r="E421" s="125"/>
      <c r="F421" s="120"/>
      <c r="G421" s="120"/>
      <c r="I421" s="120"/>
      <c r="J421" s="120"/>
      <c r="K421" s="120"/>
      <c r="L421" s="120"/>
      <c r="N421" s="126">
        <f t="shared" si="36"/>
        <v>0</v>
      </c>
      <c r="O421" s="126">
        <f t="shared" si="37"/>
        <v>0</v>
      </c>
      <c r="P421" s="126">
        <f t="shared" si="38"/>
        <v>0</v>
      </c>
      <c r="V421" s="120"/>
      <c r="W421" s="120"/>
      <c r="AA421" s="120"/>
      <c r="AB421" s="120"/>
      <c r="AD421" s="132" t="str">
        <f t="shared" si="40"/>
        <v/>
      </c>
      <c r="AE421" s="120"/>
      <c r="AF421" s="128"/>
      <c r="AH421" s="132" t="str">
        <f t="shared" si="41"/>
        <v/>
      </c>
      <c r="AI421" s="120"/>
      <c r="AJ421" s="128"/>
      <c r="AK421" s="128"/>
      <c r="AL421" s="128"/>
      <c r="AM421" s="128"/>
      <c r="AN421" s="128"/>
      <c r="AO421" s="128"/>
      <c r="AP421" s="120"/>
      <c r="AT421" s="128"/>
      <c r="AU421" s="120"/>
    </row>
    <row r="422" spans="2:47" x14ac:dyDescent="0.25">
      <c r="B422" s="132" t="str">
        <f t="shared" si="39"/>
        <v/>
      </c>
      <c r="C422" s="120"/>
      <c r="D422" s="125"/>
      <c r="E422" s="125"/>
      <c r="F422" s="120"/>
      <c r="G422" s="120"/>
      <c r="I422" s="120"/>
      <c r="J422" s="120"/>
      <c r="K422" s="120"/>
      <c r="L422" s="120"/>
      <c r="N422" s="126">
        <f t="shared" si="36"/>
        <v>0</v>
      </c>
      <c r="O422" s="126">
        <f t="shared" si="37"/>
        <v>0</v>
      </c>
      <c r="P422" s="126">
        <f t="shared" si="38"/>
        <v>0</v>
      </c>
      <c r="V422" s="120"/>
      <c r="W422" s="120"/>
      <c r="AA422" s="120"/>
      <c r="AB422" s="120"/>
      <c r="AD422" s="132" t="str">
        <f t="shared" si="40"/>
        <v/>
      </c>
      <c r="AE422" s="120"/>
      <c r="AF422" s="128"/>
      <c r="AH422" s="132" t="str">
        <f t="shared" si="41"/>
        <v/>
      </c>
      <c r="AI422" s="120"/>
      <c r="AJ422" s="128"/>
      <c r="AK422" s="128"/>
      <c r="AL422" s="128"/>
      <c r="AM422" s="128"/>
      <c r="AN422" s="128"/>
      <c r="AO422" s="128"/>
      <c r="AP422" s="120"/>
      <c r="AT422" s="128"/>
      <c r="AU422" s="120"/>
    </row>
    <row r="423" spans="2:47" x14ac:dyDescent="0.25">
      <c r="B423" s="132" t="str">
        <f t="shared" si="39"/>
        <v/>
      </c>
      <c r="C423" s="120"/>
      <c r="D423" s="125"/>
      <c r="E423" s="125"/>
      <c r="F423" s="120"/>
      <c r="G423" s="120"/>
      <c r="I423" s="120"/>
      <c r="J423" s="120"/>
      <c r="K423" s="120"/>
      <c r="L423" s="120"/>
      <c r="N423" s="126">
        <f t="shared" si="36"/>
        <v>0</v>
      </c>
      <c r="O423" s="126">
        <f t="shared" si="37"/>
        <v>0</v>
      </c>
      <c r="P423" s="126">
        <f t="shared" si="38"/>
        <v>0</v>
      </c>
      <c r="V423" s="120"/>
      <c r="W423" s="120"/>
      <c r="AA423" s="120"/>
      <c r="AB423" s="120"/>
      <c r="AD423" s="132" t="str">
        <f t="shared" si="40"/>
        <v/>
      </c>
      <c r="AE423" s="120"/>
      <c r="AF423" s="128"/>
      <c r="AH423" s="132" t="str">
        <f t="shared" si="41"/>
        <v/>
      </c>
      <c r="AI423" s="120"/>
      <c r="AJ423" s="128"/>
      <c r="AK423" s="128"/>
      <c r="AL423" s="128"/>
      <c r="AM423" s="128"/>
      <c r="AN423" s="128"/>
      <c r="AO423" s="128"/>
      <c r="AP423" s="120"/>
      <c r="AT423" s="128"/>
      <c r="AU423" s="120"/>
    </row>
    <row r="424" spans="2:47" x14ac:dyDescent="0.25">
      <c r="B424" s="132" t="str">
        <f t="shared" si="39"/>
        <v/>
      </c>
      <c r="C424" s="120"/>
      <c r="D424" s="125"/>
      <c r="E424" s="125"/>
      <c r="F424" s="120"/>
      <c r="G424" s="120"/>
      <c r="I424" s="120"/>
      <c r="J424" s="120"/>
      <c r="K424" s="120"/>
      <c r="L424" s="120"/>
      <c r="N424" s="126">
        <f t="shared" si="36"/>
        <v>0</v>
      </c>
      <c r="O424" s="126">
        <f t="shared" si="37"/>
        <v>0</v>
      </c>
      <c r="P424" s="126">
        <f t="shared" si="38"/>
        <v>0</v>
      </c>
      <c r="V424" s="120"/>
      <c r="W424" s="120"/>
      <c r="AA424" s="120"/>
      <c r="AB424" s="120"/>
      <c r="AD424" s="132" t="str">
        <f t="shared" si="40"/>
        <v/>
      </c>
      <c r="AE424" s="120"/>
      <c r="AF424" s="128"/>
      <c r="AH424" s="132" t="str">
        <f t="shared" si="41"/>
        <v/>
      </c>
      <c r="AI424" s="120"/>
      <c r="AJ424" s="128"/>
      <c r="AK424" s="128"/>
      <c r="AL424" s="128"/>
      <c r="AM424" s="128"/>
      <c r="AN424" s="128"/>
      <c r="AO424" s="128"/>
      <c r="AP424" s="120"/>
      <c r="AT424" s="128"/>
      <c r="AU424" s="120"/>
    </row>
    <row r="425" spans="2:47" x14ac:dyDescent="0.25">
      <c r="B425" s="132" t="str">
        <f t="shared" si="39"/>
        <v/>
      </c>
      <c r="C425" s="120"/>
      <c r="D425" s="125"/>
      <c r="E425" s="125"/>
      <c r="F425" s="120"/>
      <c r="G425" s="120"/>
      <c r="I425" s="120"/>
      <c r="J425" s="120"/>
      <c r="K425" s="120"/>
      <c r="L425" s="120"/>
      <c r="N425" s="126">
        <f t="shared" si="36"/>
        <v>0</v>
      </c>
      <c r="O425" s="126">
        <f t="shared" si="37"/>
        <v>0</v>
      </c>
      <c r="P425" s="126">
        <f t="shared" si="38"/>
        <v>0</v>
      </c>
      <c r="V425" s="120"/>
      <c r="W425" s="120"/>
      <c r="AA425" s="120"/>
      <c r="AB425" s="120"/>
      <c r="AD425" s="132" t="str">
        <f t="shared" si="40"/>
        <v/>
      </c>
      <c r="AE425" s="120"/>
      <c r="AF425" s="128"/>
      <c r="AH425" s="132" t="str">
        <f t="shared" si="41"/>
        <v/>
      </c>
      <c r="AI425" s="120"/>
      <c r="AJ425" s="128"/>
      <c r="AK425" s="128"/>
      <c r="AL425" s="128"/>
      <c r="AM425" s="128"/>
      <c r="AN425" s="128"/>
      <c r="AO425" s="128"/>
      <c r="AP425" s="120"/>
      <c r="AT425" s="128"/>
      <c r="AU425" s="120"/>
    </row>
    <row r="426" spans="2:47" x14ac:dyDescent="0.25">
      <c r="B426" s="132" t="str">
        <f t="shared" si="39"/>
        <v/>
      </c>
      <c r="C426" s="120"/>
      <c r="D426" s="125"/>
      <c r="E426" s="125"/>
      <c r="F426" s="120"/>
      <c r="G426" s="120"/>
      <c r="I426" s="120"/>
      <c r="J426" s="120"/>
      <c r="K426" s="120"/>
      <c r="L426" s="120"/>
      <c r="N426" s="126">
        <f t="shared" si="36"/>
        <v>0</v>
      </c>
      <c r="O426" s="126">
        <f t="shared" si="37"/>
        <v>0</v>
      </c>
      <c r="P426" s="126">
        <f t="shared" si="38"/>
        <v>0</v>
      </c>
      <c r="V426" s="120"/>
      <c r="W426" s="120"/>
      <c r="AA426" s="120"/>
      <c r="AB426" s="120"/>
      <c r="AD426" s="132" t="str">
        <f t="shared" si="40"/>
        <v/>
      </c>
      <c r="AE426" s="120"/>
      <c r="AF426" s="128"/>
      <c r="AH426" s="132" t="str">
        <f t="shared" si="41"/>
        <v/>
      </c>
      <c r="AI426" s="120"/>
      <c r="AJ426" s="128"/>
      <c r="AK426" s="128"/>
      <c r="AL426" s="128"/>
      <c r="AM426" s="128"/>
      <c r="AN426" s="128"/>
      <c r="AO426" s="128"/>
      <c r="AP426" s="120"/>
      <c r="AT426" s="128"/>
      <c r="AU426" s="120"/>
    </row>
    <row r="427" spans="2:47" x14ac:dyDescent="0.25">
      <c r="B427" s="132" t="str">
        <f t="shared" si="39"/>
        <v/>
      </c>
      <c r="C427" s="120"/>
      <c r="D427" s="125"/>
      <c r="E427" s="125"/>
      <c r="F427" s="120"/>
      <c r="G427" s="120"/>
      <c r="I427" s="120"/>
      <c r="J427" s="120"/>
      <c r="K427" s="120"/>
      <c r="L427" s="120"/>
      <c r="N427" s="126">
        <f t="shared" si="36"/>
        <v>0</v>
      </c>
      <c r="O427" s="126">
        <f t="shared" si="37"/>
        <v>0</v>
      </c>
      <c r="P427" s="126">
        <f t="shared" si="38"/>
        <v>0</v>
      </c>
      <c r="V427" s="120"/>
      <c r="W427" s="120"/>
      <c r="AA427" s="120"/>
      <c r="AB427" s="120"/>
      <c r="AD427" s="132" t="str">
        <f t="shared" si="40"/>
        <v/>
      </c>
      <c r="AE427" s="120"/>
      <c r="AF427" s="128"/>
      <c r="AH427" s="132" t="str">
        <f t="shared" si="41"/>
        <v/>
      </c>
      <c r="AI427" s="120"/>
      <c r="AJ427" s="128"/>
      <c r="AK427" s="128"/>
      <c r="AL427" s="128"/>
      <c r="AM427" s="128"/>
      <c r="AN427" s="128"/>
      <c r="AO427" s="128"/>
      <c r="AP427" s="120"/>
      <c r="AT427" s="128"/>
      <c r="AU427" s="120"/>
    </row>
    <row r="428" spans="2:47" x14ac:dyDescent="0.25">
      <c r="B428" s="132" t="str">
        <f t="shared" si="39"/>
        <v/>
      </c>
      <c r="C428" s="120"/>
      <c r="D428" s="125"/>
      <c r="E428" s="125"/>
      <c r="F428" s="120"/>
      <c r="G428" s="120"/>
      <c r="I428" s="120"/>
      <c r="J428" s="120"/>
      <c r="K428" s="120"/>
      <c r="L428" s="120"/>
      <c r="N428" s="126">
        <f t="shared" si="36"/>
        <v>0</v>
      </c>
      <c r="O428" s="126">
        <f t="shared" si="37"/>
        <v>0</v>
      </c>
      <c r="P428" s="126">
        <f t="shared" si="38"/>
        <v>0</v>
      </c>
      <c r="V428" s="120"/>
      <c r="W428" s="120"/>
      <c r="AA428" s="120"/>
      <c r="AB428" s="120"/>
      <c r="AD428" s="132" t="str">
        <f t="shared" si="40"/>
        <v/>
      </c>
      <c r="AE428" s="120"/>
      <c r="AF428" s="128"/>
      <c r="AH428" s="132" t="str">
        <f t="shared" si="41"/>
        <v/>
      </c>
      <c r="AI428" s="120"/>
      <c r="AJ428" s="128"/>
      <c r="AK428" s="128"/>
      <c r="AL428" s="128"/>
      <c r="AM428" s="128"/>
      <c r="AN428" s="128"/>
      <c r="AO428" s="128"/>
      <c r="AP428" s="120"/>
      <c r="AT428" s="128"/>
      <c r="AU428" s="120"/>
    </row>
    <row r="429" spans="2:47" x14ac:dyDescent="0.25">
      <c r="B429" s="132" t="str">
        <f t="shared" si="39"/>
        <v/>
      </c>
      <c r="C429" s="120"/>
      <c r="D429" s="125"/>
      <c r="E429" s="125"/>
      <c r="F429" s="120"/>
      <c r="G429" s="120"/>
      <c r="I429" s="120"/>
      <c r="J429" s="120"/>
      <c r="K429" s="120"/>
      <c r="L429" s="120"/>
      <c r="N429" s="126">
        <f t="shared" si="36"/>
        <v>0</v>
      </c>
      <c r="O429" s="126">
        <f t="shared" si="37"/>
        <v>0</v>
      </c>
      <c r="P429" s="126">
        <f t="shared" si="38"/>
        <v>0</v>
      </c>
      <c r="V429" s="120"/>
      <c r="W429" s="120"/>
      <c r="AA429" s="120"/>
      <c r="AB429" s="120"/>
      <c r="AD429" s="132" t="str">
        <f t="shared" si="40"/>
        <v/>
      </c>
      <c r="AE429" s="120"/>
      <c r="AF429" s="128"/>
      <c r="AH429" s="132" t="str">
        <f t="shared" si="41"/>
        <v/>
      </c>
      <c r="AI429" s="120"/>
      <c r="AJ429" s="128"/>
      <c r="AK429" s="128"/>
      <c r="AL429" s="128"/>
      <c r="AM429" s="128"/>
      <c r="AN429" s="128"/>
      <c r="AO429" s="128"/>
      <c r="AP429" s="120"/>
      <c r="AT429" s="128"/>
      <c r="AU429" s="120"/>
    </row>
    <row r="430" spans="2:47" x14ac:dyDescent="0.25">
      <c r="B430" s="132" t="str">
        <f t="shared" si="39"/>
        <v/>
      </c>
      <c r="C430" s="120"/>
      <c r="D430" s="125"/>
      <c r="E430" s="125"/>
      <c r="F430" s="120"/>
      <c r="G430" s="120"/>
      <c r="I430" s="120"/>
      <c r="J430" s="120"/>
      <c r="K430" s="120"/>
      <c r="L430" s="120"/>
      <c r="N430" s="126">
        <f t="shared" si="36"/>
        <v>0</v>
      </c>
      <c r="O430" s="126">
        <f t="shared" si="37"/>
        <v>0</v>
      </c>
      <c r="P430" s="126">
        <f t="shared" si="38"/>
        <v>0</v>
      </c>
      <c r="V430" s="120"/>
      <c r="W430" s="120"/>
      <c r="AA430" s="120"/>
      <c r="AB430" s="120"/>
      <c r="AD430" s="132" t="str">
        <f t="shared" si="40"/>
        <v/>
      </c>
      <c r="AE430" s="120"/>
      <c r="AF430" s="128"/>
      <c r="AH430" s="132" t="str">
        <f t="shared" si="41"/>
        <v/>
      </c>
      <c r="AI430" s="120"/>
      <c r="AJ430" s="128"/>
      <c r="AK430" s="128"/>
      <c r="AL430" s="128"/>
      <c r="AM430" s="128"/>
      <c r="AN430" s="128"/>
      <c r="AO430" s="128"/>
      <c r="AP430" s="120"/>
      <c r="AT430" s="128"/>
      <c r="AU430" s="120"/>
    </row>
    <row r="431" spans="2:47" x14ac:dyDescent="0.25">
      <c r="B431" s="132" t="str">
        <f t="shared" si="39"/>
        <v/>
      </c>
      <c r="C431" s="120"/>
      <c r="D431" s="125"/>
      <c r="E431" s="125"/>
      <c r="F431" s="120"/>
      <c r="G431" s="120"/>
      <c r="I431" s="120"/>
      <c r="J431" s="120"/>
      <c r="K431" s="120"/>
      <c r="L431" s="120"/>
      <c r="N431" s="126">
        <f t="shared" si="36"/>
        <v>0</v>
      </c>
      <c r="O431" s="126">
        <f t="shared" si="37"/>
        <v>0</v>
      </c>
      <c r="P431" s="126">
        <f t="shared" si="38"/>
        <v>0</v>
      </c>
      <c r="V431" s="120"/>
      <c r="W431" s="120"/>
      <c r="AA431" s="120"/>
      <c r="AB431" s="120"/>
      <c r="AD431" s="132" t="str">
        <f t="shared" si="40"/>
        <v/>
      </c>
      <c r="AE431" s="120"/>
      <c r="AF431" s="128"/>
      <c r="AH431" s="132" t="str">
        <f t="shared" si="41"/>
        <v/>
      </c>
      <c r="AI431" s="120"/>
      <c r="AJ431" s="128"/>
      <c r="AK431" s="128"/>
      <c r="AL431" s="128"/>
      <c r="AM431" s="128"/>
      <c r="AN431" s="128"/>
      <c r="AO431" s="128"/>
      <c r="AP431" s="120"/>
      <c r="AT431" s="128"/>
      <c r="AU431" s="120"/>
    </row>
    <row r="432" spans="2:47" x14ac:dyDescent="0.25">
      <c r="B432" s="132" t="str">
        <f t="shared" si="39"/>
        <v/>
      </c>
      <c r="C432" s="120"/>
      <c r="D432" s="125"/>
      <c r="E432" s="125"/>
      <c r="F432" s="120"/>
      <c r="G432" s="120"/>
      <c r="I432" s="120"/>
      <c r="J432" s="120"/>
      <c r="K432" s="120"/>
      <c r="L432" s="120"/>
      <c r="N432" s="126">
        <f t="shared" si="36"/>
        <v>0</v>
      </c>
      <c r="O432" s="126">
        <f t="shared" si="37"/>
        <v>0</v>
      </c>
      <c r="P432" s="126">
        <f t="shared" si="38"/>
        <v>0</v>
      </c>
      <c r="V432" s="120"/>
      <c r="W432" s="120"/>
      <c r="AA432" s="120"/>
      <c r="AB432" s="120"/>
      <c r="AD432" s="132" t="str">
        <f t="shared" si="40"/>
        <v/>
      </c>
      <c r="AE432" s="120"/>
      <c r="AF432" s="128"/>
      <c r="AH432" s="132" t="str">
        <f t="shared" si="41"/>
        <v/>
      </c>
      <c r="AI432" s="120"/>
      <c r="AJ432" s="128"/>
      <c r="AK432" s="128"/>
      <c r="AL432" s="128"/>
      <c r="AM432" s="128"/>
      <c r="AN432" s="128"/>
      <c r="AO432" s="128"/>
      <c r="AP432" s="120"/>
      <c r="AT432" s="128"/>
      <c r="AU432" s="120"/>
    </row>
    <row r="433" spans="2:47" x14ac:dyDescent="0.25">
      <c r="B433" s="132" t="str">
        <f t="shared" si="39"/>
        <v/>
      </c>
      <c r="C433" s="120"/>
      <c r="D433" s="125"/>
      <c r="E433" s="125"/>
      <c r="F433" s="120"/>
      <c r="G433" s="120"/>
      <c r="I433" s="120"/>
      <c r="J433" s="120"/>
      <c r="K433" s="120"/>
      <c r="L433" s="120"/>
      <c r="N433" s="126">
        <f t="shared" si="36"/>
        <v>0</v>
      </c>
      <c r="O433" s="126">
        <f t="shared" si="37"/>
        <v>0</v>
      </c>
      <c r="P433" s="126">
        <f t="shared" si="38"/>
        <v>0</v>
      </c>
      <c r="V433" s="120"/>
      <c r="W433" s="120"/>
      <c r="AA433" s="120"/>
      <c r="AB433" s="120"/>
      <c r="AD433" s="132" t="str">
        <f t="shared" si="40"/>
        <v/>
      </c>
      <c r="AE433" s="120"/>
      <c r="AF433" s="128"/>
      <c r="AH433" s="132" t="str">
        <f t="shared" si="41"/>
        <v/>
      </c>
      <c r="AI433" s="120"/>
      <c r="AJ433" s="128"/>
      <c r="AK433" s="128"/>
      <c r="AL433" s="128"/>
      <c r="AM433" s="128"/>
      <c r="AN433" s="128"/>
      <c r="AO433" s="128"/>
      <c r="AP433" s="120"/>
      <c r="AT433" s="128"/>
      <c r="AU433" s="120"/>
    </row>
    <row r="434" spans="2:47" x14ac:dyDescent="0.25">
      <c r="B434" s="132" t="str">
        <f t="shared" si="39"/>
        <v/>
      </c>
      <c r="C434" s="120"/>
      <c r="D434" s="125"/>
      <c r="E434" s="125"/>
      <c r="F434" s="120"/>
      <c r="G434" s="120"/>
      <c r="I434" s="120"/>
      <c r="J434" s="120"/>
      <c r="K434" s="120"/>
      <c r="L434" s="120"/>
      <c r="N434" s="126">
        <f t="shared" si="36"/>
        <v>0</v>
      </c>
      <c r="O434" s="126">
        <f t="shared" si="37"/>
        <v>0</v>
      </c>
      <c r="P434" s="126">
        <f t="shared" si="38"/>
        <v>0</v>
      </c>
      <c r="V434" s="120"/>
      <c r="W434" s="120"/>
      <c r="AA434" s="120"/>
      <c r="AB434" s="120"/>
      <c r="AD434" s="132" t="str">
        <f t="shared" si="40"/>
        <v/>
      </c>
      <c r="AE434" s="120"/>
      <c r="AF434" s="128"/>
      <c r="AH434" s="132" t="str">
        <f t="shared" si="41"/>
        <v/>
      </c>
      <c r="AI434" s="120"/>
      <c r="AJ434" s="128"/>
      <c r="AK434" s="128"/>
      <c r="AL434" s="128"/>
      <c r="AM434" s="128"/>
      <c r="AN434" s="128"/>
      <c r="AO434" s="128"/>
      <c r="AP434" s="120"/>
      <c r="AT434" s="128"/>
      <c r="AU434" s="120"/>
    </row>
    <row r="435" spans="2:47" x14ac:dyDescent="0.25">
      <c r="B435" s="132" t="str">
        <f t="shared" si="39"/>
        <v/>
      </c>
      <c r="C435" s="120"/>
      <c r="D435" s="125"/>
      <c r="E435" s="125"/>
      <c r="F435" s="120"/>
      <c r="G435" s="120"/>
      <c r="I435" s="120"/>
      <c r="J435" s="120"/>
      <c r="K435" s="120"/>
      <c r="L435" s="120"/>
      <c r="N435" s="126">
        <f t="shared" si="36"/>
        <v>0</v>
      </c>
      <c r="O435" s="126">
        <f t="shared" si="37"/>
        <v>0</v>
      </c>
      <c r="P435" s="126">
        <f t="shared" si="38"/>
        <v>0</v>
      </c>
      <c r="V435" s="120"/>
      <c r="W435" s="120"/>
      <c r="AA435" s="120"/>
      <c r="AB435" s="120"/>
      <c r="AD435" s="132" t="str">
        <f t="shared" si="40"/>
        <v/>
      </c>
      <c r="AE435" s="120"/>
      <c r="AF435" s="128"/>
      <c r="AH435" s="132" t="str">
        <f t="shared" si="41"/>
        <v/>
      </c>
      <c r="AI435" s="120"/>
      <c r="AJ435" s="128"/>
      <c r="AK435" s="128"/>
      <c r="AL435" s="128"/>
      <c r="AM435" s="128"/>
      <c r="AN435" s="128"/>
      <c r="AO435" s="128"/>
      <c r="AP435" s="120"/>
      <c r="AT435" s="128"/>
      <c r="AU435" s="120"/>
    </row>
    <row r="436" spans="2:47" x14ac:dyDescent="0.25">
      <c r="B436" s="132" t="str">
        <f t="shared" si="39"/>
        <v/>
      </c>
      <c r="C436" s="120"/>
      <c r="D436" s="125"/>
      <c r="E436" s="125"/>
      <c r="F436" s="120"/>
      <c r="G436" s="120"/>
      <c r="I436" s="120"/>
      <c r="J436" s="120"/>
      <c r="K436" s="120"/>
      <c r="L436" s="120"/>
      <c r="N436" s="126">
        <f t="shared" si="36"/>
        <v>0</v>
      </c>
      <c r="O436" s="126">
        <f t="shared" si="37"/>
        <v>0</v>
      </c>
      <c r="P436" s="126">
        <f t="shared" si="38"/>
        <v>0</v>
      </c>
      <c r="V436" s="120"/>
      <c r="W436" s="120"/>
      <c r="AA436" s="120"/>
      <c r="AB436" s="120"/>
      <c r="AD436" s="132" t="str">
        <f t="shared" si="40"/>
        <v/>
      </c>
      <c r="AE436" s="120"/>
      <c r="AF436" s="128"/>
      <c r="AH436" s="132" t="str">
        <f t="shared" si="41"/>
        <v/>
      </c>
      <c r="AI436" s="120"/>
      <c r="AJ436" s="128"/>
      <c r="AK436" s="128"/>
      <c r="AL436" s="128"/>
      <c r="AM436" s="128"/>
      <c r="AN436" s="128"/>
      <c r="AO436" s="128"/>
      <c r="AP436" s="120"/>
      <c r="AT436" s="128"/>
      <c r="AU436" s="120"/>
    </row>
    <row r="437" spans="2:47" x14ac:dyDescent="0.25">
      <c r="B437" s="132" t="str">
        <f t="shared" si="39"/>
        <v/>
      </c>
      <c r="C437" s="120"/>
      <c r="D437" s="125"/>
      <c r="E437" s="125"/>
      <c r="F437" s="120"/>
      <c r="G437" s="120"/>
      <c r="I437" s="120"/>
      <c r="J437" s="120"/>
      <c r="K437" s="120"/>
      <c r="L437" s="120"/>
      <c r="N437" s="126">
        <f t="shared" si="36"/>
        <v>0</v>
      </c>
      <c r="O437" s="126">
        <f t="shared" si="37"/>
        <v>0</v>
      </c>
      <c r="P437" s="126">
        <f t="shared" si="38"/>
        <v>0</v>
      </c>
      <c r="V437" s="120"/>
      <c r="W437" s="120"/>
      <c r="AA437" s="120"/>
      <c r="AB437" s="120"/>
      <c r="AD437" s="132" t="str">
        <f t="shared" si="40"/>
        <v/>
      </c>
      <c r="AE437" s="120"/>
      <c r="AF437" s="128"/>
      <c r="AH437" s="132" t="str">
        <f t="shared" si="41"/>
        <v/>
      </c>
      <c r="AI437" s="120"/>
      <c r="AJ437" s="128"/>
      <c r="AK437" s="128"/>
      <c r="AL437" s="128"/>
      <c r="AM437" s="128"/>
      <c r="AN437" s="128"/>
      <c r="AO437" s="128"/>
      <c r="AP437" s="120"/>
      <c r="AT437" s="128"/>
      <c r="AU437" s="120"/>
    </row>
    <row r="438" spans="2:47" x14ac:dyDescent="0.25">
      <c r="B438" s="132" t="str">
        <f t="shared" si="39"/>
        <v/>
      </c>
      <c r="C438" s="120"/>
      <c r="D438" s="125"/>
      <c r="E438" s="125"/>
      <c r="F438" s="120"/>
      <c r="G438" s="120"/>
      <c r="I438" s="120"/>
      <c r="J438" s="120"/>
      <c r="K438" s="120"/>
      <c r="L438" s="120"/>
      <c r="N438" s="126">
        <f t="shared" si="36"/>
        <v>0</v>
      </c>
      <c r="O438" s="126">
        <f t="shared" si="37"/>
        <v>0</v>
      </c>
      <c r="P438" s="126">
        <f t="shared" si="38"/>
        <v>0</v>
      </c>
      <c r="V438" s="120"/>
      <c r="W438" s="120"/>
      <c r="AA438" s="120"/>
      <c r="AB438" s="120"/>
      <c r="AD438" s="132" t="str">
        <f t="shared" si="40"/>
        <v/>
      </c>
      <c r="AE438" s="120"/>
      <c r="AF438" s="128"/>
      <c r="AH438" s="132" t="str">
        <f t="shared" si="41"/>
        <v/>
      </c>
      <c r="AI438" s="120"/>
      <c r="AJ438" s="128"/>
      <c r="AK438" s="128"/>
      <c r="AL438" s="128"/>
      <c r="AM438" s="128"/>
      <c r="AN438" s="128"/>
      <c r="AO438" s="128"/>
      <c r="AP438" s="120"/>
      <c r="AT438" s="128"/>
      <c r="AU438" s="120"/>
    </row>
    <row r="439" spans="2:47" x14ac:dyDescent="0.25">
      <c r="B439" s="132" t="str">
        <f t="shared" si="39"/>
        <v/>
      </c>
      <c r="C439" s="120"/>
      <c r="D439" s="125"/>
      <c r="E439" s="125"/>
      <c r="F439" s="120"/>
      <c r="G439" s="120"/>
      <c r="I439" s="120"/>
      <c r="J439" s="120"/>
      <c r="K439" s="120"/>
      <c r="L439" s="120"/>
      <c r="N439" s="126">
        <f t="shared" si="36"/>
        <v>0</v>
      </c>
      <c r="O439" s="126">
        <f t="shared" si="37"/>
        <v>0</v>
      </c>
      <c r="P439" s="126">
        <f t="shared" si="38"/>
        <v>0</v>
      </c>
      <c r="V439" s="120"/>
      <c r="W439" s="120"/>
      <c r="AA439" s="120"/>
      <c r="AB439" s="120"/>
      <c r="AD439" s="132" t="str">
        <f t="shared" si="40"/>
        <v/>
      </c>
      <c r="AE439" s="120"/>
      <c r="AF439" s="128"/>
      <c r="AH439" s="132" t="str">
        <f t="shared" si="41"/>
        <v/>
      </c>
      <c r="AI439" s="120"/>
      <c r="AJ439" s="128"/>
      <c r="AK439" s="128"/>
      <c r="AL439" s="128"/>
      <c r="AM439" s="128"/>
      <c r="AN439" s="128"/>
      <c r="AO439" s="128"/>
      <c r="AP439" s="120"/>
      <c r="AT439" s="128"/>
      <c r="AU439" s="120"/>
    </row>
    <row r="440" spans="2:47" x14ac:dyDescent="0.25">
      <c r="B440" s="132" t="str">
        <f t="shared" si="39"/>
        <v/>
      </c>
      <c r="C440" s="120"/>
      <c r="D440" s="125"/>
      <c r="E440" s="125"/>
      <c r="F440" s="120"/>
      <c r="G440" s="120"/>
      <c r="I440" s="120"/>
      <c r="J440" s="120"/>
      <c r="K440" s="120"/>
      <c r="L440" s="120"/>
      <c r="N440" s="126">
        <f t="shared" si="36"/>
        <v>0</v>
      </c>
      <c r="O440" s="126">
        <f t="shared" si="37"/>
        <v>0</v>
      </c>
      <c r="P440" s="126">
        <f t="shared" si="38"/>
        <v>0</v>
      </c>
      <c r="V440" s="120"/>
      <c r="W440" s="120"/>
      <c r="AA440" s="120"/>
      <c r="AB440" s="120"/>
      <c r="AD440" s="132" t="str">
        <f t="shared" si="40"/>
        <v/>
      </c>
      <c r="AE440" s="120"/>
      <c r="AF440" s="128"/>
      <c r="AH440" s="132" t="str">
        <f t="shared" si="41"/>
        <v/>
      </c>
      <c r="AI440" s="120"/>
      <c r="AJ440" s="128"/>
      <c r="AK440" s="128"/>
      <c r="AL440" s="128"/>
      <c r="AM440" s="128"/>
      <c r="AN440" s="128"/>
      <c r="AO440" s="128"/>
      <c r="AP440" s="120"/>
      <c r="AT440" s="128"/>
      <c r="AU440" s="120"/>
    </row>
    <row r="441" spans="2:47" x14ac:dyDescent="0.25">
      <c r="B441" s="132" t="str">
        <f t="shared" si="39"/>
        <v/>
      </c>
      <c r="C441" s="120"/>
      <c r="D441" s="125"/>
      <c r="E441" s="125"/>
      <c r="F441" s="120"/>
      <c r="G441" s="120"/>
      <c r="I441" s="120"/>
      <c r="J441" s="120"/>
      <c r="K441" s="120"/>
      <c r="L441" s="120"/>
      <c r="N441" s="126">
        <f t="shared" si="36"/>
        <v>0</v>
      </c>
      <c r="O441" s="126">
        <f t="shared" si="37"/>
        <v>0</v>
      </c>
      <c r="P441" s="126">
        <f t="shared" si="38"/>
        <v>0</v>
      </c>
      <c r="V441" s="120"/>
      <c r="W441" s="120"/>
      <c r="AA441" s="120"/>
      <c r="AB441" s="120"/>
      <c r="AD441" s="132" t="str">
        <f t="shared" si="40"/>
        <v/>
      </c>
      <c r="AE441" s="120"/>
      <c r="AF441" s="128"/>
      <c r="AH441" s="132" t="str">
        <f t="shared" si="41"/>
        <v/>
      </c>
      <c r="AI441" s="120"/>
      <c r="AJ441" s="128"/>
      <c r="AK441" s="128"/>
      <c r="AL441" s="128"/>
      <c r="AM441" s="128"/>
      <c r="AN441" s="128"/>
      <c r="AO441" s="128"/>
      <c r="AP441" s="120"/>
      <c r="AT441" s="128"/>
      <c r="AU441" s="120"/>
    </row>
    <row r="442" spans="2:47" x14ac:dyDescent="0.25">
      <c r="B442" s="132" t="str">
        <f t="shared" si="39"/>
        <v/>
      </c>
      <c r="C442" s="120"/>
      <c r="D442" s="125"/>
      <c r="E442" s="125"/>
      <c r="F442" s="120"/>
      <c r="G442" s="120"/>
      <c r="I442" s="120"/>
      <c r="J442" s="120"/>
      <c r="K442" s="120"/>
      <c r="L442" s="120"/>
      <c r="N442" s="126">
        <f t="shared" si="36"/>
        <v>0</v>
      </c>
      <c r="O442" s="126">
        <f t="shared" si="37"/>
        <v>0</v>
      </c>
      <c r="P442" s="126">
        <f t="shared" si="38"/>
        <v>0</v>
      </c>
      <c r="V442" s="120"/>
      <c r="W442" s="120"/>
      <c r="AA442" s="120"/>
      <c r="AB442" s="120"/>
      <c r="AD442" s="132" t="str">
        <f t="shared" si="40"/>
        <v/>
      </c>
      <c r="AE442" s="120"/>
      <c r="AF442" s="128"/>
      <c r="AH442" s="132" t="str">
        <f t="shared" si="41"/>
        <v/>
      </c>
      <c r="AI442" s="120"/>
      <c r="AJ442" s="128"/>
      <c r="AK442" s="128"/>
      <c r="AL442" s="128"/>
      <c r="AM442" s="128"/>
      <c r="AN442" s="128"/>
      <c r="AO442" s="128"/>
      <c r="AP442" s="120"/>
      <c r="AT442" s="128"/>
      <c r="AU442" s="120"/>
    </row>
    <row r="443" spans="2:47" x14ac:dyDescent="0.25">
      <c r="B443" s="132" t="str">
        <f t="shared" si="39"/>
        <v/>
      </c>
      <c r="C443" s="120"/>
      <c r="D443" s="125"/>
      <c r="E443" s="125"/>
      <c r="F443" s="120"/>
      <c r="G443" s="120"/>
      <c r="I443" s="120"/>
      <c r="J443" s="120"/>
      <c r="K443" s="120"/>
      <c r="L443" s="120"/>
      <c r="N443" s="126">
        <f t="shared" si="36"/>
        <v>0</v>
      </c>
      <c r="O443" s="126">
        <f t="shared" si="37"/>
        <v>0</v>
      </c>
      <c r="P443" s="126">
        <f t="shared" si="38"/>
        <v>0</v>
      </c>
      <c r="V443" s="120"/>
      <c r="W443" s="120"/>
      <c r="AA443" s="120"/>
      <c r="AB443" s="120"/>
      <c r="AD443" s="132" t="str">
        <f t="shared" si="40"/>
        <v/>
      </c>
      <c r="AE443" s="120"/>
      <c r="AF443" s="128"/>
      <c r="AH443" s="132" t="str">
        <f t="shared" si="41"/>
        <v/>
      </c>
      <c r="AI443" s="120"/>
      <c r="AJ443" s="128"/>
      <c r="AK443" s="128"/>
      <c r="AL443" s="128"/>
      <c r="AM443" s="128"/>
      <c r="AN443" s="128"/>
      <c r="AO443" s="128"/>
      <c r="AP443" s="120"/>
      <c r="AT443" s="128"/>
      <c r="AU443" s="120"/>
    </row>
    <row r="444" spans="2:47" x14ac:dyDescent="0.25">
      <c r="B444" s="132" t="str">
        <f t="shared" si="39"/>
        <v/>
      </c>
      <c r="C444" s="120"/>
      <c r="D444" s="125"/>
      <c r="E444" s="125"/>
      <c r="F444" s="120"/>
      <c r="G444" s="120"/>
      <c r="I444" s="120"/>
      <c r="J444" s="120"/>
      <c r="K444" s="120"/>
      <c r="L444" s="120"/>
      <c r="N444" s="126">
        <f t="shared" si="36"/>
        <v>0</v>
      </c>
      <c r="O444" s="126">
        <f t="shared" si="37"/>
        <v>0</v>
      </c>
      <c r="P444" s="126">
        <f t="shared" si="38"/>
        <v>0</v>
      </c>
      <c r="V444" s="120"/>
      <c r="W444" s="120"/>
      <c r="AA444" s="120"/>
      <c r="AB444" s="120"/>
      <c r="AD444" s="132" t="str">
        <f t="shared" si="40"/>
        <v/>
      </c>
      <c r="AE444" s="120"/>
      <c r="AF444" s="128"/>
      <c r="AH444" s="132" t="str">
        <f t="shared" si="41"/>
        <v/>
      </c>
      <c r="AI444" s="120"/>
      <c r="AJ444" s="128"/>
      <c r="AK444" s="128"/>
      <c r="AL444" s="128"/>
      <c r="AM444" s="128"/>
      <c r="AN444" s="128"/>
      <c r="AO444" s="128"/>
      <c r="AP444" s="120"/>
      <c r="AT444" s="128"/>
      <c r="AU444" s="120"/>
    </row>
    <row r="445" spans="2:47" x14ac:dyDescent="0.25">
      <c r="B445" s="132" t="str">
        <f t="shared" si="39"/>
        <v/>
      </c>
      <c r="C445" s="120"/>
      <c r="D445" s="125"/>
      <c r="E445" s="125"/>
      <c r="F445" s="120"/>
      <c r="G445" s="120"/>
      <c r="I445" s="120"/>
      <c r="J445" s="120"/>
      <c r="K445" s="120"/>
      <c r="L445" s="120"/>
      <c r="N445" s="126">
        <f t="shared" si="36"/>
        <v>0</v>
      </c>
      <c r="O445" s="126">
        <f t="shared" si="37"/>
        <v>0</v>
      </c>
      <c r="P445" s="126">
        <f t="shared" si="38"/>
        <v>0</v>
      </c>
      <c r="V445" s="120"/>
      <c r="W445" s="120"/>
      <c r="AA445" s="120"/>
      <c r="AB445" s="120"/>
      <c r="AD445" s="132" t="str">
        <f t="shared" si="40"/>
        <v/>
      </c>
      <c r="AE445" s="120"/>
      <c r="AF445" s="128"/>
      <c r="AH445" s="132" t="str">
        <f t="shared" si="41"/>
        <v/>
      </c>
      <c r="AI445" s="120"/>
      <c r="AJ445" s="128"/>
      <c r="AK445" s="128"/>
      <c r="AL445" s="128"/>
      <c r="AM445" s="128"/>
      <c r="AN445" s="128"/>
      <c r="AO445" s="128"/>
      <c r="AP445" s="120"/>
      <c r="AT445" s="128"/>
      <c r="AU445" s="120"/>
    </row>
    <row r="446" spans="2:47" x14ac:dyDescent="0.25">
      <c r="B446" s="132" t="str">
        <f t="shared" si="39"/>
        <v/>
      </c>
      <c r="C446" s="120"/>
      <c r="D446" s="125"/>
      <c r="E446" s="125"/>
      <c r="F446" s="120"/>
      <c r="G446" s="120"/>
      <c r="I446" s="120"/>
      <c r="J446" s="120"/>
      <c r="K446" s="120"/>
      <c r="L446" s="120"/>
      <c r="N446" s="126">
        <f t="shared" si="36"/>
        <v>0</v>
      </c>
      <c r="O446" s="126">
        <f t="shared" si="37"/>
        <v>0</v>
      </c>
      <c r="P446" s="126">
        <f t="shared" si="38"/>
        <v>0</v>
      </c>
      <c r="V446" s="120"/>
      <c r="W446" s="120"/>
      <c r="AA446" s="120"/>
      <c r="AB446" s="120"/>
      <c r="AD446" s="132" t="str">
        <f t="shared" si="40"/>
        <v/>
      </c>
      <c r="AE446" s="120"/>
      <c r="AF446" s="128"/>
      <c r="AH446" s="132" t="str">
        <f t="shared" si="41"/>
        <v/>
      </c>
      <c r="AI446" s="120"/>
      <c r="AJ446" s="128"/>
      <c r="AK446" s="128"/>
      <c r="AL446" s="128"/>
      <c r="AM446" s="128"/>
      <c r="AN446" s="128"/>
      <c r="AO446" s="128"/>
      <c r="AP446" s="120"/>
      <c r="AT446" s="128"/>
      <c r="AU446" s="120"/>
    </row>
    <row r="447" spans="2:47" x14ac:dyDescent="0.25">
      <c r="B447" s="132" t="str">
        <f t="shared" si="39"/>
        <v/>
      </c>
      <c r="C447" s="120"/>
      <c r="D447" s="125"/>
      <c r="E447" s="125"/>
      <c r="F447" s="120"/>
      <c r="G447" s="120"/>
      <c r="I447" s="120"/>
      <c r="J447" s="120"/>
      <c r="K447" s="120"/>
      <c r="L447" s="120"/>
      <c r="N447" s="126">
        <f t="shared" si="36"/>
        <v>0</v>
      </c>
      <c r="O447" s="126">
        <f t="shared" si="37"/>
        <v>0</v>
      </c>
      <c r="P447" s="126">
        <f t="shared" si="38"/>
        <v>0</v>
      </c>
      <c r="V447" s="120"/>
      <c r="W447" s="120"/>
      <c r="AA447" s="120"/>
      <c r="AB447" s="120"/>
      <c r="AD447" s="132" t="str">
        <f t="shared" si="40"/>
        <v/>
      </c>
      <c r="AE447" s="120"/>
      <c r="AF447" s="128"/>
      <c r="AH447" s="132" t="str">
        <f t="shared" si="41"/>
        <v/>
      </c>
      <c r="AI447" s="120"/>
      <c r="AJ447" s="128"/>
      <c r="AK447" s="128"/>
      <c r="AL447" s="128"/>
      <c r="AM447" s="128"/>
      <c r="AN447" s="128"/>
      <c r="AO447" s="128"/>
      <c r="AP447" s="120"/>
      <c r="AT447" s="128"/>
      <c r="AU447" s="120"/>
    </row>
    <row r="448" spans="2:47" x14ac:dyDescent="0.25">
      <c r="B448" s="132" t="str">
        <f t="shared" si="39"/>
        <v/>
      </c>
      <c r="C448" s="120"/>
      <c r="D448" s="125"/>
      <c r="E448" s="125"/>
      <c r="F448" s="120"/>
      <c r="G448" s="120"/>
      <c r="I448" s="120"/>
      <c r="J448" s="120"/>
      <c r="K448" s="120"/>
      <c r="L448" s="120"/>
      <c r="N448" s="126">
        <f t="shared" si="36"/>
        <v>0</v>
      </c>
      <c r="O448" s="126">
        <f t="shared" si="37"/>
        <v>0</v>
      </c>
      <c r="P448" s="126">
        <f t="shared" si="38"/>
        <v>0</v>
      </c>
      <c r="V448" s="120"/>
      <c r="W448" s="120"/>
      <c r="AA448" s="120"/>
      <c r="AB448" s="120"/>
      <c r="AD448" s="132" t="str">
        <f t="shared" si="40"/>
        <v/>
      </c>
      <c r="AE448" s="120"/>
      <c r="AF448" s="128"/>
      <c r="AH448" s="132" t="str">
        <f t="shared" si="41"/>
        <v/>
      </c>
      <c r="AI448" s="120"/>
      <c r="AJ448" s="128"/>
      <c r="AK448" s="128"/>
      <c r="AL448" s="128"/>
      <c r="AM448" s="128"/>
      <c r="AN448" s="128"/>
      <c r="AO448" s="128"/>
      <c r="AP448" s="120"/>
      <c r="AT448" s="128"/>
      <c r="AU448" s="120"/>
    </row>
    <row r="449" spans="2:47" x14ac:dyDescent="0.25">
      <c r="B449" s="132" t="str">
        <f t="shared" si="39"/>
        <v/>
      </c>
      <c r="C449" s="120"/>
      <c r="D449" s="125"/>
      <c r="E449" s="125"/>
      <c r="F449" s="120"/>
      <c r="G449" s="120"/>
      <c r="I449" s="120"/>
      <c r="J449" s="120"/>
      <c r="K449" s="120"/>
      <c r="L449" s="120"/>
      <c r="N449" s="126">
        <f t="shared" si="36"/>
        <v>0</v>
      </c>
      <c r="O449" s="126">
        <f t="shared" si="37"/>
        <v>0</v>
      </c>
      <c r="P449" s="126">
        <f t="shared" si="38"/>
        <v>0</v>
      </c>
      <c r="V449" s="120"/>
      <c r="W449" s="120"/>
      <c r="AA449" s="120"/>
      <c r="AB449" s="120"/>
      <c r="AD449" s="132" t="str">
        <f t="shared" si="40"/>
        <v/>
      </c>
      <c r="AE449" s="120"/>
      <c r="AF449" s="128"/>
      <c r="AH449" s="132" t="str">
        <f t="shared" si="41"/>
        <v/>
      </c>
      <c r="AI449" s="120"/>
      <c r="AJ449" s="128"/>
      <c r="AK449" s="128"/>
      <c r="AL449" s="128"/>
      <c r="AM449" s="128"/>
      <c r="AN449" s="128"/>
      <c r="AO449" s="128"/>
      <c r="AP449" s="120"/>
      <c r="AT449" s="128"/>
      <c r="AU449" s="120"/>
    </row>
    <row r="450" spans="2:47" x14ac:dyDescent="0.25">
      <c r="B450" s="132" t="str">
        <f t="shared" si="39"/>
        <v/>
      </c>
      <c r="C450" s="120"/>
      <c r="D450" s="125"/>
      <c r="E450" s="125"/>
      <c r="F450" s="120"/>
      <c r="G450" s="120"/>
      <c r="I450" s="120"/>
      <c r="J450" s="120"/>
      <c r="K450" s="120"/>
      <c r="L450" s="120"/>
      <c r="N450" s="126">
        <f t="shared" si="36"/>
        <v>0</v>
      </c>
      <c r="O450" s="126">
        <f t="shared" si="37"/>
        <v>0</v>
      </c>
      <c r="P450" s="126">
        <f t="shared" si="38"/>
        <v>0</v>
      </c>
      <c r="V450" s="120"/>
      <c r="W450" s="120"/>
      <c r="AA450" s="120"/>
      <c r="AB450" s="120"/>
      <c r="AD450" s="132" t="str">
        <f t="shared" si="40"/>
        <v/>
      </c>
      <c r="AE450" s="120"/>
      <c r="AF450" s="128"/>
      <c r="AH450" s="132" t="str">
        <f t="shared" si="41"/>
        <v/>
      </c>
      <c r="AI450" s="120"/>
      <c r="AJ450" s="128"/>
      <c r="AK450" s="128"/>
      <c r="AL450" s="128"/>
      <c r="AM450" s="128"/>
      <c r="AN450" s="128"/>
      <c r="AO450" s="128"/>
      <c r="AP450" s="120"/>
      <c r="AT450" s="128"/>
      <c r="AU450" s="120"/>
    </row>
    <row r="451" spans="2:47" x14ac:dyDescent="0.25">
      <c r="B451" s="132" t="str">
        <f t="shared" si="39"/>
        <v/>
      </c>
      <c r="C451" s="120"/>
      <c r="D451" s="125"/>
      <c r="E451" s="125"/>
      <c r="F451" s="120"/>
      <c r="G451" s="120"/>
      <c r="I451" s="120"/>
      <c r="J451" s="120"/>
      <c r="K451" s="120"/>
      <c r="L451" s="120"/>
      <c r="N451" s="126">
        <f t="shared" si="36"/>
        <v>0</v>
      </c>
      <c r="O451" s="126">
        <f t="shared" si="37"/>
        <v>0</v>
      </c>
      <c r="P451" s="126">
        <f t="shared" si="38"/>
        <v>0</v>
      </c>
      <c r="V451" s="120"/>
      <c r="W451" s="120"/>
      <c r="AA451" s="120"/>
      <c r="AB451" s="120"/>
      <c r="AD451" s="132" t="str">
        <f t="shared" si="40"/>
        <v/>
      </c>
      <c r="AE451" s="120"/>
      <c r="AF451" s="128"/>
      <c r="AH451" s="132" t="str">
        <f t="shared" si="41"/>
        <v/>
      </c>
      <c r="AI451" s="120"/>
      <c r="AJ451" s="128"/>
      <c r="AK451" s="128"/>
      <c r="AL451" s="128"/>
      <c r="AM451" s="128"/>
      <c r="AN451" s="128"/>
      <c r="AO451" s="128"/>
      <c r="AP451" s="120"/>
      <c r="AT451" s="128"/>
      <c r="AU451" s="120"/>
    </row>
    <row r="452" spans="2:47" x14ac:dyDescent="0.25">
      <c r="B452" s="132" t="str">
        <f t="shared" si="39"/>
        <v/>
      </c>
      <c r="C452" s="120"/>
      <c r="D452" s="125"/>
      <c r="E452" s="125"/>
      <c r="F452" s="120"/>
      <c r="G452" s="120"/>
      <c r="I452" s="120"/>
      <c r="J452" s="120"/>
      <c r="K452" s="120"/>
      <c r="L452" s="120"/>
      <c r="N452" s="126">
        <f t="shared" si="36"/>
        <v>0</v>
      </c>
      <c r="O452" s="126">
        <f t="shared" si="37"/>
        <v>0</v>
      </c>
      <c r="P452" s="126">
        <f t="shared" si="38"/>
        <v>0</v>
      </c>
      <c r="V452" s="120"/>
      <c r="W452" s="120"/>
      <c r="AA452" s="120"/>
      <c r="AB452" s="120"/>
      <c r="AD452" s="132" t="str">
        <f t="shared" si="40"/>
        <v/>
      </c>
      <c r="AE452" s="120"/>
      <c r="AF452" s="128"/>
      <c r="AH452" s="132" t="str">
        <f t="shared" si="41"/>
        <v/>
      </c>
      <c r="AI452" s="120"/>
      <c r="AJ452" s="128"/>
      <c r="AK452" s="128"/>
      <c r="AL452" s="128"/>
      <c r="AM452" s="128"/>
      <c r="AN452" s="128"/>
      <c r="AO452" s="128"/>
      <c r="AP452" s="120"/>
      <c r="AT452" s="128"/>
      <c r="AU452" s="120"/>
    </row>
    <row r="453" spans="2:47" x14ac:dyDescent="0.25">
      <c r="B453" s="132" t="str">
        <f t="shared" si="39"/>
        <v/>
      </c>
      <c r="C453" s="120"/>
      <c r="D453" s="125"/>
      <c r="E453" s="125"/>
      <c r="F453" s="120"/>
      <c r="G453" s="120"/>
      <c r="I453" s="120"/>
      <c r="J453" s="120"/>
      <c r="K453" s="120"/>
      <c r="L453" s="120"/>
      <c r="N453" s="126">
        <f t="shared" si="36"/>
        <v>0</v>
      </c>
      <c r="O453" s="126">
        <f t="shared" si="37"/>
        <v>0</v>
      </c>
      <c r="P453" s="126">
        <f t="shared" si="38"/>
        <v>0</v>
      </c>
      <c r="V453" s="120"/>
      <c r="W453" s="120"/>
      <c r="AA453" s="120"/>
      <c r="AB453" s="120"/>
      <c r="AD453" s="132" t="str">
        <f t="shared" si="40"/>
        <v/>
      </c>
      <c r="AE453" s="120"/>
      <c r="AF453" s="128"/>
      <c r="AH453" s="132" t="str">
        <f t="shared" si="41"/>
        <v/>
      </c>
      <c r="AI453" s="120"/>
      <c r="AJ453" s="128"/>
      <c r="AK453" s="128"/>
      <c r="AL453" s="128"/>
      <c r="AM453" s="128"/>
      <c r="AN453" s="128"/>
      <c r="AO453" s="128"/>
      <c r="AP453" s="120"/>
      <c r="AT453" s="128"/>
      <c r="AU453" s="120"/>
    </row>
    <row r="454" spans="2:47" x14ac:dyDescent="0.25">
      <c r="B454" s="132" t="str">
        <f t="shared" si="39"/>
        <v/>
      </c>
      <c r="C454" s="120"/>
      <c r="D454" s="125"/>
      <c r="E454" s="125"/>
      <c r="F454" s="120"/>
      <c r="G454" s="120"/>
      <c r="I454" s="120"/>
      <c r="J454" s="120"/>
      <c r="K454" s="120"/>
      <c r="L454" s="120"/>
      <c r="N454" s="126">
        <f t="shared" si="36"/>
        <v>0</v>
      </c>
      <c r="O454" s="126">
        <f t="shared" si="37"/>
        <v>0</v>
      </c>
      <c r="P454" s="126">
        <f t="shared" si="38"/>
        <v>0</v>
      </c>
      <c r="V454" s="120"/>
      <c r="W454" s="120"/>
      <c r="AA454" s="120"/>
      <c r="AB454" s="120"/>
      <c r="AD454" s="132" t="str">
        <f t="shared" si="40"/>
        <v/>
      </c>
      <c r="AE454" s="120"/>
      <c r="AF454" s="128"/>
      <c r="AH454" s="132" t="str">
        <f t="shared" si="41"/>
        <v/>
      </c>
      <c r="AI454" s="120"/>
      <c r="AJ454" s="128"/>
      <c r="AK454" s="128"/>
      <c r="AL454" s="128"/>
      <c r="AM454" s="128"/>
      <c r="AN454" s="128"/>
      <c r="AO454" s="128"/>
      <c r="AP454" s="120"/>
      <c r="AT454" s="128"/>
      <c r="AU454" s="120"/>
    </row>
    <row r="455" spans="2:47" x14ac:dyDescent="0.25">
      <c r="B455" s="132" t="str">
        <f t="shared" si="39"/>
        <v/>
      </c>
      <c r="C455" s="120"/>
      <c r="D455" s="125"/>
      <c r="E455" s="125"/>
      <c r="F455" s="120"/>
      <c r="G455" s="120"/>
      <c r="I455" s="120"/>
      <c r="J455" s="120"/>
      <c r="K455" s="120"/>
      <c r="L455" s="120"/>
      <c r="N455" s="126">
        <f t="shared" si="36"/>
        <v>0</v>
      </c>
      <c r="O455" s="126">
        <f t="shared" si="37"/>
        <v>0</v>
      </c>
      <c r="P455" s="126">
        <f t="shared" si="38"/>
        <v>0</v>
      </c>
      <c r="V455" s="120"/>
      <c r="W455" s="120"/>
      <c r="AA455" s="120"/>
      <c r="AB455" s="120"/>
      <c r="AD455" s="132" t="str">
        <f t="shared" si="40"/>
        <v/>
      </c>
      <c r="AE455" s="120"/>
      <c r="AF455" s="128"/>
      <c r="AH455" s="132" t="str">
        <f t="shared" si="41"/>
        <v/>
      </c>
      <c r="AI455" s="120"/>
      <c r="AJ455" s="128"/>
      <c r="AK455" s="128"/>
      <c r="AL455" s="128"/>
      <c r="AM455" s="128"/>
      <c r="AN455" s="128"/>
      <c r="AO455" s="128"/>
      <c r="AP455" s="120"/>
      <c r="AT455" s="128"/>
      <c r="AU455" s="120"/>
    </row>
    <row r="456" spans="2:47" x14ac:dyDescent="0.25">
      <c r="B456" s="132" t="str">
        <f t="shared" si="39"/>
        <v/>
      </c>
      <c r="C456" s="120"/>
      <c r="D456" s="125"/>
      <c r="E456" s="125"/>
      <c r="F456" s="120"/>
      <c r="G456" s="120"/>
      <c r="I456" s="120"/>
      <c r="J456" s="120"/>
      <c r="K456" s="120"/>
      <c r="L456" s="120"/>
      <c r="N456" s="126">
        <f t="shared" si="36"/>
        <v>0</v>
      </c>
      <c r="O456" s="126">
        <f t="shared" si="37"/>
        <v>0</v>
      </c>
      <c r="P456" s="126">
        <f t="shared" si="38"/>
        <v>0</v>
      </c>
      <c r="V456" s="120"/>
      <c r="W456" s="120"/>
      <c r="AA456" s="120"/>
      <c r="AB456" s="120"/>
      <c r="AD456" s="132" t="str">
        <f t="shared" si="40"/>
        <v/>
      </c>
      <c r="AE456" s="120"/>
      <c r="AF456" s="128"/>
      <c r="AH456" s="132" t="str">
        <f t="shared" si="41"/>
        <v/>
      </c>
      <c r="AI456" s="120"/>
      <c r="AJ456" s="128"/>
      <c r="AK456" s="128"/>
      <c r="AL456" s="128"/>
      <c r="AM456" s="128"/>
      <c r="AN456" s="128"/>
      <c r="AO456" s="128"/>
      <c r="AP456" s="120"/>
      <c r="AT456" s="128"/>
      <c r="AU456" s="120"/>
    </row>
    <row r="457" spans="2:47" x14ac:dyDescent="0.25">
      <c r="B457" s="132" t="str">
        <f t="shared" si="39"/>
        <v/>
      </c>
      <c r="C457" s="120"/>
      <c r="D457" s="125"/>
      <c r="E457" s="125"/>
      <c r="F457" s="120"/>
      <c r="G457" s="120"/>
      <c r="I457" s="120"/>
      <c r="J457" s="120"/>
      <c r="K457" s="120"/>
      <c r="L457" s="120"/>
      <c r="N457" s="126">
        <f t="shared" si="36"/>
        <v>0</v>
      </c>
      <c r="O457" s="126">
        <f t="shared" si="37"/>
        <v>0</v>
      </c>
      <c r="P457" s="126">
        <f t="shared" si="38"/>
        <v>0</v>
      </c>
      <c r="V457" s="120"/>
      <c r="W457" s="120"/>
      <c r="AA457" s="120"/>
      <c r="AB457" s="120"/>
      <c r="AD457" s="132" t="str">
        <f t="shared" si="40"/>
        <v/>
      </c>
      <c r="AE457" s="120"/>
      <c r="AF457" s="128"/>
      <c r="AH457" s="132" t="str">
        <f t="shared" si="41"/>
        <v/>
      </c>
      <c r="AI457" s="120"/>
      <c r="AJ457" s="128"/>
      <c r="AK457" s="128"/>
      <c r="AL457" s="128"/>
      <c r="AM457" s="128"/>
      <c r="AN457" s="128"/>
      <c r="AO457" s="128"/>
      <c r="AP457" s="120"/>
      <c r="AT457" s="128"/>
      <c r="AU457" s="120"/>
    </row>
    <row r="458" spans="2:47" x14ac:dyDescent="0.25">
      <c r="B458" s="132" t="str">
        <f t="shared" si="39"/>
        <v/>
      </c>
      <c r="C458" s="120"/>
      <c r="D458" s="125"/>
      <c r="E458" s="125"/>
      <c r="F458" s="120"/>
      <c r="G458" s="120"/>
      <c r="I458" s="120"/>
      <c r="J458" s="120"/>
      <c r="K458" s="120"/>
      <c r="L458" s="120"/>
      <c r="N458" s="126">
        <f t="shared" si="36"/>
        <v>0</v>
      </c>
      <c r="O458" s="126">
        <f t="shared" si="37"/>
        <v>0</v>
      </c>
      <c r="P458" s="126">
        <f t="shared" si="38"/>
        <v>0</v>
      </c>
      <c r="V458" s="120"/>
      <c r="W458" s="120"/>
      <c r="AA458" s="120"/>
      <c r="AB458" s="120"/>
      <c r="AD458" s="132" t="str">
        <f t="shared" si="40"/>
        <v/>
      </c>
      <c r="AE458" s="120"/>
      <c r="AF458" s="128"/>
      <c r="AH458" s="132" t="str">
        <f t="shared" si="41"/>
        <v/>
      </c>
      <c r="AI458" s="120"/>
      <c r="AJ458" s="128"/>
      <c r="AK458" s="128"/>
      <c r="AL458" s="128"/>
      <c r="AM458" s="128"/>
      <c r="AN458" s="128"/>
      <c r="AO458" s="128"/>
      <c r="AP458" s="120"/>
      <c r="AT458" s="128"/>
      <c r="AU458" s="120"/>
    </row>
    <row r="459" spans="2:47" x14ac:dyDescent="0.25">
      <c r="B459" s="132" t="str">
        <f t="shared" si="39"/>
        <v/>
      </c>
      <c r="C459" s="120"/>
      <c r="D459" s="125"/>
      <c r="E459" s="125"/>
      <c r="F459" s="120"/>
      <c r="G459" s="120"/>
      <c r="I459" s="120"/>
      <c r="J459" s="120"/>
      <c r="K459" s="120"/>
      <c r="L459" s="120"/>
      <c r="N459" s="126">
        <f t="shared" si="36"/>
        <v>0</v>
      </c>
      <c r="O459" s="126">
        <f t="shared" si="37"/>
        <v>0</v>
      </c>
      <c r="P459" s="126">
        <f t="shared" si="38"/>
        <v>0</v>
      </c>
      <c r="V459" s="120"/>
      <c r="W459" s="120"/>
      <c r="AA459" s="120"/>
      <c r="AB459" s="120"/>
      <c r="AD459" s="132" t="str">
        <f t="shared" si="40"/>
        <v/>
      </c>
      <c r="AE459" s="120"/>
      <c r="AF459" s="128"/>
      <c r="AH459" s="132" t="str">
        <f t="shared" si="41"/>
        <v/>
      </c>
      <c r="AI459" s="120"/>
      <c r="AJ459" s="128"/>
      <c r="AK459" s="128"/>
      <c r="AL459" s="128"/>
      <c r="AM459" s="128"/>
      <c r="AN459" s="128"/>
      <c r="AO459" s="128"/>
      <c r="AP459" s="120"/>
      <c r="AT459" s="128"/>
      <c r="AU459" s="120"/>
    </row>
    <row r="460" spans="2:47" x14ac:dyDescent="0.25">
      <c r="B460" s="132" t="str">
        <f t="shared" si="39"/>
        <v/>
      </c>
      <c r="C460" s="120"/>
      <c r="D460" s="125"/>
      <c r="E460" s="125"/>
      <c r="F460" s="120"/>
      <c r="G460" s="120"/>
      <c r="I460" s="120"/>
      <c r="J460" s="120"/>
      <c r="K460" s="120"/>
      <c r="L460" s="120"/>
      <c r="N460" s="126">
        <f t="shared" ref="N460:N523" si="42">C460*E460</f>
        <v>0</v>
      </c>
      <c r="O460" s="126">
        <f t="shared" ref="O460:O523" si="43">MIN(N460,C460*ROUND($O$11,0))</f>
        <v>0</v>
      </c>
      <c r="P460" s="126">
        <f t="shared" ref="P460:P523" si="44">MIN(N460,C460*ROUND($P$11,0))</f>
        <v>0</v>
      </c>
      <c r="V460" s="120"/>
      <c r="W460" s="120"/>
      <c r="AA460" s="120"/>
      <c r="AB460" s="120"/>
      <c r="AD460" s="132" t="str">
        <f t="shared" si="40"/>
        <v/>
      </c>
      <c r="AE460" s="120"/>
      <c r="AF460" s="128"/>
      <c r="AH460" s="132" t="str">
        <f t="shared" si="41"/>
        <v/>
      </c>
      <c r="AI460" s="120"/>
      <c r="AJ460" s="128"/>
      <c r="AK460" s="128"/>
      <c r="AL460" s="128"/>
      <c r="AM460" s="128"/>
      <c r="AN460" s="128"/>
      <c r="AO460" s="128"/>
      <c r="AP460" s="120"/>
      <c r="AT460" s="128"/>
      <c r="AU460" s="120"/>
    </row>
    <row r="461" spans="2:47" x14ac:dyDescent="0.25">
      <c r="B461" s="132" t="str">
        <f t="shared" si="39"/>
        <v/>
      </c>
      <c r="C461" s="120"/>
      <c r="D461" s="125"/>
      <c r="E461" s="125"/>
      <c r="F461" s="120"/>
      <c r="G461" s="120"/>
      <c r="I461" s="120"/>
      <c r="J461" s="120"/>
      <c r="K461" s="120"/>
      <c r="L461" s="120"/>
      <c r="N461" s="126">
        <f t="shared" si="42"/>
        <v>0</v>
      </c>
      <c r="O461" s="126">
        <f t="shared" si="43"/>
        <v>0</v>
      </c>
      <c r="P461" s="126">
        <f t="shared" si="44"/>
        <v>0</v>
      </c>
      <c r="V461" s="120"/>
      <c r="W461" s="120"/>
      <c r="AA461" s="120"/>
      <c r="AB461" s="120"/>
      <c r="AD461" s="132" t="str">
        <f t="shared" si="40"/>
        <v/>
      </c>
      <c r="AE461" s="120"/>
      <c r="AF461" s="128"/>
      <c r="AH461" s="132" t="str">
        <f t="shared" si="41"/>
        <v/>
      </c>
      <c r="AI461" s="120"/>
      <c r="AJ461" s="128"/>
      <c r="AK461" s="128"/>
      <c r="AL461" s="128"/>
      <c r="AM461" s="128"/>
      <c r="AN461" s="128"/>
      <c r="AO461" s="128"/>
      <c r="AP461" s="120"/>
      <c r="AT461" s="128"/>
      <c r="AU461" s="120"/>
    </row>
    <row r="462" spans="2:47" x14ac:dyDescent="0.25">
      <c r="B462" s="132" t="str">
        <f t="shared" si="39"/>
        <v/>
      </c>
      <c r="C462" s="120"/>
      <c r="D462" s="125"/>
      <c r="E462" s="125"/>
      <c r="F462" s="120"/>
      <c r="G462" s="120"/>
      <c r="I462" s="120"/>
      <c r="J462" s="120"/>
      <c r="K462" s="120"/>
      <c r="L462" s="120"/>
      <c r="N462" s="126">
        <f t="shared" si="42"/>
        <v>0</v>
      </c>
      <c r="O462" s="126">
        <f t="shared" si="43"/>
        <v>0</v>
      </c>
      <c r="P462" s="126">
        <f t="shared" si="44"/>
        <v>0</v>
      </c>
      <c r="V462" s="120"/>
      <c r="W462" s="120"/>
      <c r="AA462" s="120"/>
      <c r="AB462" s="120"/>
      <c r="AD462" s="132" t="str">
        <f t="shared" si="40"/>
        <v/>
      </c>
      <c r="AE462" s="120"/>
      <c r="AF462" s="128"/>
      <c r="AH462" s="132" t="str">
        <f t="shared" si="41"/>
        <v/>
      </c>
      <c r="AI462" s="120"/>
      <c r="AJ462" s="128"/>
      <c r="AK462" s="128"/>
      <c r="AL462" s="128"/>
      <c r="AM462" s="128"/>
      <c r="AN462" s="128"/>
      <c r="AO462" s="128"/>
      <c r="AP462" s="120"/>
      <c r="AT462" s="128"/>
      <c r="AU462" s="120"/>
    </row>
    <row r="463" spans="2:47" x14ac:dyDescent="0.25">
      <c r="B463" s="132" t="str">
        <f t="shared" ref="B463:B526" si="45">IF(C463="","",B462+C463)</f>
        <v/>
      </c>
      <c r="C463" s="120"/>
      <c r="D463" s="125"/>
      <c r="E463" s="125"/>
      <c r="F463" s="120"/>
      <c r="G463" s="120"/>
      <c r="I463" s="120"/>
      <c r="J463" s="120"/>
      <c r="K463" s="120"/>
      <c r="L463" s="120"/>
      <c r="N463" s="126">
        <f t="shared" si="42"/>
        <v>0</v>
      </c>
      <c r="O463" s="126">
        <f t="shared" si="43"/>
        <v>0</v>
      </c>
      <c r="P463" s="126">
        <f t="shared" si="44"/>
        <v>0</v>
      </c>
      <c r="V463" s="120"/>
      <c r="W463" s="120"/>
      <c r="AA463" s="120"/>
      <c r="AB463" s="120"/>
      <c r="AD463" s="132" t="str">
        <f t="shared" si="40"/>
        <v/>
      </c>
      <c r="AE463" s="120"/>
      <c r="AF463" s="128"/>
      <c r="AH463" s="132" t="str">
        <f t="shared" si="41"/>
        <v/>
      </c>
      <c r="AI463" s="120"/>
      <c r="AJ463" s="128"/>
      <c r="AK463" s="128"/>
      <c r="AL463" s="128"/>
      <c r="AM463" s="128"/>
      <c r="AN463" s="128"/>
      <c r="AO463" s="128"/>
      <c r="AP463" s="120"/>
      <c r="AT463" s="128"/>
      <c r="AU463" s="120"/>
    </row>
    <row r="464" spans="2:47" x14ac:dyDescent="0.25">
      <c r="B464" s="132" t="str">
        <f t="shared" si="45"/>
        <v/>
      </c>
      <c r="C464" s="120"/>
      <c r="D464" s="125"/>
      <c r="E464" s="125"/>
      <c r="F464" s="120"/>
      <c r="G464" s="120"/>
      <c r="I464" s="120"/>
      <c r="J464" s="120"/>
      <c r="K464" s="120"/>
      <c r="L464" s="120"/>
      <c r="N464" s="126">
        <f t="shared" si="42"/>
        <v>0</v>
      </c>
      <c r="O464" s="126">
        <f t="shared" si="43"/>
        <v>0</v>
      </c>
      <c r="P464" s="126">
        <f t="shared" si="44"/>
        <v>0</v>
      </c>
      <c r="V464" s="120"/>
      <c r="W464" s="120"/>
      <c r="AA464" s="120"/>
      <c r="AB464" s="120"/>
      <c r="AD464" s="132" t="str">
        <f t="shared" si="40"/>
        <v/>
      </c>
      <c r="AE464" s="120"/>
      <c r="AF464" s="128"/>
      <c r="AH464" s="132" t="str">
        <f t="shared" si="41"/>
        <v/>
      </c>
      <c r="AI464" s="120"/>
      <c r="AJ464" s="128"/>
      <c r="AK464" s="128"/>
      <c r="AL464" s="128"/>
      <c r="AM464" s="128"/>
      <c r="AN464" s="128"/>
      <c r="AO464" s="128"/>
      <c r="AP464" s="120"/>
      <c r="AT464" s="128"/>
      <c r="AU464" s="120"/>
    </row>
    <row r="465" spans="2:47" x14ac:dyDescent="0.25">
      <c r="B465" s="132" t="str">
        <f t="shared" si="45"/>
        <v/>
      </c>
      <c r="C465" s="120"/>
      <c r="D465" s="125"/>
      <c r="E465" s="125"/>
      <c r="F465" s="120"/>
      <c r="G465" s="120"/>
      <c r="I465" s="120"/>
      <c r="J465" s="120"/>
      <c r="K465" s="120"/>
      <c r="L465" s="120"/>
      <c r="N465" s="126">
        <f t="shared" si="42"/>
        <v>0</v>
      </c>
      <c r="O465" s="126">
        <f t="shared" si="43"/>
        <v>0</v>
      </c>
      <c r="P465" s="126">
        <f t="shared" si="44"/>
        <v>0</v>
      </c>
      <c r="V465" s="120"/>
      <c r="W465" s="120"/>
      <c r="AA465" s="120"/>
      <c r="AB465" s="120"/>
      <c r="AD465" s="132" t="str">
        <f t="shared" ref="AD465:AD528" si="46">IF(AE465="","",AD464+AE465)</f>
        <v/>
      </c>
      <c r="AE465" s="120"/>
      <c r="AF465" s="128"/>
      <c r="AH465" s="132" t="str">
        <f t="shared" ref="AH465:AH528" si="47">IF(AI465="","",AH464+AI465)</f>
        <v/>
      </c>
      <c r="AI465" s="120"/>
      <c r="AJ465" s="128"/>
      <c r="AK465" s="128"/>
      <c r="AL465" s="128"/>
      <c r="AM465" s="128"/>
      <c r="AN465" s="128"/>
      <c r="AO465" s="128"/>
      <c r="AP465" s="120"/>
      <c r="AT465" s="128"/>
      <c r="AU465" s="120"/>
    </row>
    <row r="466" spans="2:47" x14ac:dyDescent="0.25">
      <c r="B466" s="132" t="str">
        <f t="shared" si="45"/>
        <v/>
      </c>
      <c r="C466" s="120"/>
      <c r="D466" s="125"/>
      <c r="E466" s="125"/>
      <c r="F466" s="120"/>
      <c r="G466" s="120"/>
      <c r="I466" s="120"/>
      <c r="J466" s="120"/>
      <c r="K466" s="120"/>
      <c r="L466" s="120"/>
      <c r="N466" s="126">
        <f t="shared" si="42"/>
        <v>0</v>
      </c>
      <c r="O466" s="126">
        <f t="shared" si="43"/>
        <v>0</v>
      </c>
      <c r="P466" s="126">
        <f t="shared" si="44"/>
        <v>0</v>
      </c>
      <c r="V466" s="120"/>
      <c r="W466" s="120"/>
      <c r="AA466" s="120"/>
      <c r="AB466" s="120"/>
      <c r="AD466" s="132" t="str">
        <f t="shared" si="46"/>
        <v/>
      </c>
      <c r="AE466" s="120"/>
      <c r="AF466" s="128"/>
      <c r="AH466" s="132" t="str">
        <f t="shared" si="47"/>
        <v/>
      </c>
      <c r="AI466" s="120"/>
      <c r="AJ466" s="128"/>
      <c r="AK466" s="128"/>
      <c r="AL466" s="128"/>
      <c r="AM466" s="128"/>
      <c r="AN466" s="128"/>
      <c r="AO466" s="128"/>
      <c r="AP466" s="120"/>
      <c r="AT466" s="128"/>
      <c r="AU466" s="120"/>
    </row>
    <row r="467" spans="2:47" x14ac:dyDescent="0.25">
      <c r="B467" s="132" t="str">
        <f t="shared" si="45"/>
        <v/>
      </c>
      <c r="C467" s="120"/>
      <c r="D467" s="125"/>
      <c r="E467" s="125"/>
      <c r="F467" s="120"/>
      <c r="G467" s="120"/>
      <c r="I467" s="120"/>
      <c r="J467" s="120"/>
      <c r="K467" s="120"/>
      <c r="L467" s="120"/>
      <c r="N467" s="126">
        <f t="shared" si="42"/>
        <v>0</v>
      </c>
      <c r="O467" s="126">
        <f t="shared" si="43"/>
        <v>0</v>
      </c>
      <c r="P467" s="126">
        <f t="shared" si="44"/>
        <v>0</v>
      </c>
      <c r="V467" s="120"/>
      <c r="W467" s="120"/>
      <c r="AA467" s="120"/>
      <c r="AB467" s="120"/>
      <c r="AD467" s="132" t="str">
        <f t="shared" si="46"/>
        <v/>
      </c>
      <c r="AE467" s="120"/>
      <c r="AF467" s="128"/>
      <c r="AH467" s="132" t="str">
        <f t="shared" si="47"/>
        <v/>
      </c>
      <c r="AI467" s="120"/>
      <c r="AJ467" s="128"/>
      <c r="AK467" s="128"/>
      <c r="AL467" s="128"/>
      <c r="AM467" s="128"/>
      <c r="AN467" s="128"/>
      <c r="AO467" s="128"/>
      <c r="AP467" s="120"/>
      <c r="AT467" s="128"/>
      <c r="AU467" s="120"/>
    </row>
    <row r="468" spans="2:47" x14ac:dyDescent="0.25">
      <c r="B468" s="132" t="str">
        <f t="shared" si="45"/>
        <v/>
      </c>
      <c r="C468" s="120"/>
      <c r="D468" s="125"/>
      <c r="E468" s="125"/>
      <c r="F468" s="120"/>
      <c r="G468" s="120"/>
      <c r="I468" s="120"/>
      <c r="J468" s="120"/>
      <c r="K468" s="120"/>
      <c r="L468" s="120"/>
      <c r="N468" s="126">
        <f t="shared" si="42"/>
        <v>0</v>
      </c>
      <c r="O468" s="126">
        <f t="shared" si="43"/>
        <v>0</v>
      </c>
      <c r="P468" s="126">
        <f t="shared" si="44"/>
        <v>0</v>
      </c>
      <c r="V468" s="120"/>
      <c r="W468" s="120"/>
      <c r="AA468" s="120"/>
      <c r="AB468" s="120"/>
      <c r="AD468" s="132" t="str">
        <f t="shared" si="46"/>
        <v/>
      </c>
      <c r="AE468" s="120"/>
      <c r="AF468" s="128"/>
      <c r="AH468" s="132" t="str">
        <f t="shared" si="47"/>
        <v/>
      </c>
      <c r="AI468" s="120"/>
      <c r="AJ468" s="128"/>
      <c r="AK468" s="128"/>
      <c r="AL468" s="128"/>
      <c r="AM468" s="128"/>
      <c r="AN468" s="128"/>
      <c r="AO468" s="128"/>
      <c r="AP468" s="120"/>
      <c r="AT468" s="128"/>
      <c r="AU468" s="120"/>
    </row>
    <row r="469" spans="2:47" x14ac:dyDescent="0.25">
      <c r="B469" s="132" t="str">
        <f t="shared" si="45"/>
        <v/>
      </c>
      <c r="C469" s="120"/>
      <c r="D469" s="125"/>
      <c r="E469" s="125"/>
      <c r="F469" s="120"/>
      <c r="G469" s="120"/>
      <c r="I469" s="120"/>
      <c r="J469" s="120"/>
      <c r="K469" s="120"/>
      <c r="L469" s="120"/>
      <c r="N469" s="126">
        <f t="shared" si="42"/>
        <v>0</v>
      </c>
      <c r="O469" s="126">
        <f t="shared" si="43"/>
        <v>0</v>
      </c>
      <c r="P469" s="126">
        <f t="shared" si="44"/>
        <v>0</v>
      </c>
      <c r="V469" s="120"/>
      <c r="W469" s="120"/>
      <c r="AA469" s="120"/>
      <c r="AB469" s="120"/>
      <c r="AD469" s="132" t="str">
        <f t="shared" si="46"/>
        <v/>
      </c>
      <c r="AE469" s="120"/>
      <c r="AF469" s="128"/>
      <c r="AH469" s="132" t="str">
        <f t="shared" si="47"/>
        <v/>
      </c>
      <c r="AI469" s="120"/>
      <c r="AJ469" s="128"/>
      <c r="AK469" s="128"/>
      <c r="AL469" s="128"/>
      <c r="AM469" s="128"/>
      <c r="AN469" s="128"/>
      <c r="AO469" s="128"/>
      <c r="AP469" s="120"/>
      <c r="AT469" s="128"/>
      <c r="AU469" s="120"/>
    </row>
    <row r="470" spans="2:47" x14ac:dyDescent="0.25">
      <c r="B470" s="132" t="str">
        <f t="shared" si="45"/>
        <v/>
      </c>
      <c r="C470" s="120"/>
      <c r="D470" s="125"/>
      <c r="E470" s="125"/>
      <c r="F470" s="120"/>
      <c r="G470" s="120"/>
      <c r="I470" s="120"/>
      <c r="J470" s="120"/>
      <c r="K470" s="120"/>
      <c r="L470" s="120"/>
      <c r="N470" s="126">
        <f t="shared" si="42"/>
        <v>0</v>
      </c>
      <c r="O470" s="126">
        <f t="shared" si="43"/>
        <v>0</v>
      </c>
      <c r="P470" s="126">
        <f t="shared" si="44"/>
        <v>0</v>
      </c>
      <c r="V470" s="120"/>
      <c r="W470" s="120"/>
      <c r="AA470" s="120"/>
      <c r="AB470" s="120"/>
      <c r="AD470" s="132" t="str">
        <f t="shared" si="46"/>
        <v/>
      </c>
      <c r="AE470" s="120"/>
      <c r="AF470" s="128"/>
      <c r="AH470" s="132" t="str">
        <f t="shared" si="47"/>
        <v/>
      </c>
      <c r="AI470" s="120"/>
      <c r="AJ470" s="128"/>
      <c r="AK470" s="128"/>
      <c r="AL470" s="128"/>
      <c r="AM470" s="128"/>
      <c r="AN470" s="128"/>
      <c r="AO470" s="128"/>
      <c r="AP470" s="120"/>
      <c r="AT470" s="128"/>
      <c r="AU470" s="120"/>
    </row>
    <row r="471" spans="2:47" x14ac:dyDescent="0.25">
      <c r="B471" s="132" t="str">
        <f t="shared" si="45"/>
        <v/>
      </c>
      <c r="C471" s="120"/>
      <c r="D471" s="125"/>
      <c r="E471" s="125"/>
      <c r="F471" s="120"/>
      <c r="G471" s="120"/>
      <c r="I471" s="120"/>
      <c r="J471" s="120"/>
      <c r="K471" s="120"/>
      <c r="L471" s="120"/>
      <c r="N471" s="126">
        <f t="shared" si="42"/>
        <v>0</v>
      </c>
      <c r="O471" s="126">
        <f t="shared" si="43"/>
        <v>0</v>
      </c>
      <c r="P471" s="126">
        <f t="shared" si="44"/>
        <v>0</v>
      </c>
      <c r="V471" s="120"/>
      <c r="W471" s="120"/>
      <c r="AA471" s="120"/>
      <c r="AB471" s="120"/>
      <c r="AD471" s="132" t="str">
        <f t="shared" si="46"/>
        <v/>
      </c>
      <c r="AE471" s="120"/>
      <c r="AF471" s="128"/>
      <c r="AH471" s="132" t="str">
        <f t="shared" si="47"/>
        <v/>
      </c>
      <c r="AI471" s="120"/>
      <c r="AJ471" s="128"/>
      <c r="AK471" s="128"/>
      <c r="AL471" s="128"/>
      <c r="AM471" s="128"/>
      <c r="AN471" s="128"/>
      <c r="AO471" s="128"/>
      <c r="AP471" s="120"/>
      <c r="AT471" s="128"/>
      <c r="AU471" s="120"/>
    </row>
    <row r="472" spans="2:47" x14ac:dyDescent="0.25">
      <c r="B472" s="132" t="str">
        <f t="shared" si="45"/>
        <v/>
      </c>
      <c r="C472" s="120"/>
      <c r="D472" s="125"/>
      <c r="E472" s="125"/>
      <c r="F472" s="120"/>
      <c r="G472" s="120"/>
      <c r="I472" s="120"/>
      <c r="J472" s="120"/>
      <c r="K472" s="120"/>
      <c r="L472" s="120"/>
      <c r="N472" s="126">
        <f t="shared" si="42"/>
        <v>0</v>
      </c>
      <c r="O472" s="126">
        <f t="shared" si="43"/>
        <v>0</v>
      </c>
      <c r="P472" s="126">
        <f t="shared" si="44"/>
        <v>0</v>
      </c>
      <c r="V472" s="120"/>
      <c r="W472" s="120"/>
      <c r="AA472" s="120"/>
      <c r="AB472" s="120"/>
      <c r="AD472" s="132" t="str">
        <f t="shared" si="46"/>
        <v/>
      </c>
      <c r="AE472" s="120"/>
      <c r="AF472" s="128"/>
      <c r="AH472" s="132" t="str">
        <f t="shared" si="47"/>
        <v/>
      </c>
      <c r="AI472" s="120"/>
      <c r="AJ472" s="128"/>
      <c r="AK472" s="128"/>
      <c r="AL472" s="128"/>
      <c r="AM472" s="128"/>
      <c r="AN472" s="128"/>
      <c r="AO472" s="128"/>
      <c r="AP472" s="120"/>
      <c r="AT472" s="128"/>
      <c r="AU472" s="120"/>
    </row>
    <row r="473" spans="2:47" x14ac:dyDescent="0.25">
      <c r="B473" s="132" t="str">
        <f t="shared" si="45"/>
        <v/>
      </c>
      <c r="C473" s="120"/>
      <c r="D473" s="125"/>
      <c r="E473" s="125"/>
      <c r="F473" s="120"/>
      <c r="G473" s="120"/>
      <c r="I473" s="120"/>
      <c r="J473" s="120"/>
      <c r="K473" s="120"/>
      <c r="L473" s="120"/>
      <c r="N473" s="126">
        <f t="shared" si="42"/>
        <v>0</v>
      </c>
      <c r="O473" s="126">
        <f t="shared" si="43"/>
        <v>0</v>
      </c>
      <c r="P473" s="126">
        <f t="shared" si="44"/>
        <v>0</v>
      </c>
      <c r="V473" s="120"/>
      <c r="W473" s="120"/>
      <c r="AA473" s="120"/>
      <c r="AB473" s="120"/>
      <c r="AD473" s="132" t="str">
        <f t="shared" si="46"/>
        <v/>
      </c>
      <c r="AE473" s="120"/>
      <c r="AF473" s="128"/>
      <c r="AH473" s="132" t="str">
        <f t="shared" si="47"/>
        <v/>
      </c>
      <c r="AI473" s="120"/>
      <c r="AJ473" s="128"/>
      <c r="AK473" s="128"/>
      <c r="AL473" s="128"/>
      <c r="AM473" s="128"/>
      <c r="AN473" s="128"/>
      <c r="AO473" s="128"/>
      <c r="AP473" s="120"/>
      <c r="AT473" s="128"/>
      <c r="AU473" s="120"/>
    </row>
    <row r="474" spans="2:47" x14ac:dyDescent="0.25">
      <c r="B474" s="132" t="str">
        <f t="shared" si="45"/>
        <v/>
      </c>
      <c r="C474" s="120"/>
      <c r="D474" s="125"/>
      <c r="E474" s="125"/>
      <c r="F474" s="120"/>
      <c r="G474" s="120"/>
      <c r="I474" s="120"/>
      <c r="J474" s="120"/>
      <c r="K474" s="120"/>
      <c r="L474" s="120"/>
      <c r="N474" s="126">
        <f t="shared" si="42"/>
        <v>0</v>
      </c>
      <c r="O474" s="126">
        <f t="shared" si="43"/>
        <v>0</v>
      </c>
      <c r="P474" s="126">
        <f t="shared" si="44"/>
        <v>0</v>
      </c>
      <c r="V474" s="120"/>
      <c r="W474" s="120"/>
      <c r="AA474" s="120"/>
      <c r="AB474" s="120"/>
      <c r="AD474" s="132" t="str">
        <f t="shared" si="46"/>
        <v/>
      </c>
      <c r="AE474" s="120"/>
      <c r="AF474" s="128"/>
      <c r="AH474" s="132" t="str">
        <f t="shared" si="47"/>
        <v/>
      </c>
      <c r="AI474" s="120"/>
      <c r="AJ474" s="128"/>
      <c r="AK474" s="128"/>
      <c r="AL474" s="128"/>
      <c r="AM474" s="128"/>
      <c r="AN474" s="128"/>
      <c r="AO474" s="128"/>
      <c r="AP474" s="120"/>
      <c r="AT474" s="128"/>
      <c r="AU474" s="120"/>
    </row>
    <row r="475" spans="2:47" x14ac:dyDescent="0.25">
      <c r="B475" s="132" t="str">
        <f t="shared" si="45"/>
        <v/>
      </c>
      <c r="C475" s="120"/>
      <c r="D475" s="125"/>
      <c r="E475" s="125"/>
      <c r="F475" s="120"/>
      <c r="G475" s="120"/>
      <c r="I475" s="120"/>
      <c r="J475" s="120"/>
      <c r="K475" s="120"/>
      <c r="L475" s="120"/>
      <c r="N475" s="126">
        <f t="shared" si="42"/>
        <v>0</v>
      </c>
      <c r="O475" s="126">
        <f t="shared" si="43"/>
        <v>0</v>
      </c>
      <c r="P475" s="126">
        <f t="shared" si="44"/>
        <v>0</v>
      </c>
      <c r="V475" s="120"/>
      <c r="W475" s="120"/>
      <c r="AA475" s="120"/>
      <c r="AB475" s="120"/>
      <c r="AD475" s="132" t="str">
        <f t="shared" si="46"/>
        <v/>
      </c>
      <c r="AE475" s="120"/>
      <c r="AF475" s="128"/>
      <c r="AH475" s="132" t="str">
        <f t="shared" si="47"/>
        <v/>
      </c>
      <c r="AI475" s="120"/>
      <c r="AJ475" s="128"/>
      <c r="AK475" s="128"/>
      <c r="AL475" s="128"/>
      <c r="AM475" s="128"/>
      <c r="AN475" s="128"/>
      <c r="AO475" s="128"/>
      <c r="AP475" s="120"/>
      <c r="AT475" s="128"/>
      <c r="AU475" s="120"/>
    </row>
    <row r="476" spans="2:47" x14ac:dyDescent="0.25">
      <c r="B476" s="132" t="str">
        <f t="shared" si="45"/>
        <v/>
      </c>
      <c r="C476" s="120"/>
      <c r="D476" s="125"/>
      <c r="E476" s="125"/>
      <c r="F476" s="120"/>
      <c r="G476" s="120"/>
      <c r="I476" s="120"/>
      <c r="J476" s="120"/>
      <c r="K476" s="120"/>
      <c r="L476" s="120"/>
      <c r="N476" s="126">
        <f t="shared" si="42"/>
        <v>0</v>
      </c>
      <c r="O476" s="126">
        <f t="shared" si="43"/>
        <v>0</v>
      </c>
      <c r="P476" s="126">
        <f t="shared" si="44"/>
        <v>0</v>
      </c>
      <c r="V476" s="120"/>
      <c r="W476" s="120"/>
      <c r="AA476" s="120"/>
      <c r="AB476" s="120"/>
      <c r="AD476" s="132" t="str">
        <f t="shared" si="46"/>
        <v/>
      </c>
      <c r="AE476" s="120"/>
      <c r="AF476" s="128"/>
      <c r="AH476" s="132" t="str">
        <f t="shared" si="47"/>
        <v/>
      </c>
      <c r="AI476" s="120"/>
      <c r="AJ476" s="128"/>
      <c r="AK476" s="128"/>
      <c r="AL476" s="128"/>
      <c r="AM476" s="128"/>
      <c r="AN476" s="128"/>
      <c r="AO476" s="128"/>
      <c r="AP476" s="120"/>
      <c r="AT476" s="128"/>
      <c r="AU476" s="120"/>
    </row>
    <row r="477" spans="2:47" x14ac:dyDescent="0.25">
      <c r="B477" s="132" t="str">
        <f t="shared" si="45"/>
        <v/>
      </c>
      <c r="C477" s="120"/>
      <c r="D477" s="125"/>
      <c r="E477" s="125"/>
      <c r="F477" s="120"/>
      <c r="G477" s="120"/>
      <c r="I477" s="120"/>
      <c r="J477" s="120"/>
      <c r="K477" s="120"/>
      <c r="L477" s="120"/>
      <c r="N477" s="126">
        <f t="shared" si="42"/>
        <v>0</v>
      </c>
      <c r="O477" s="126">
        <f t="shared" si="43"/>
        <v>0</v>
      </c>
      <c r="P477" s="126">
        <f t="shared" si="44"/>
        <v>0</v>
      </c>
      <c r="V477" s="120"/>
      <c r="W477" s="120"/>
      <c r="AA477" s="120"/>
      <c r="AB477" s="120"/>
      <c r="AD477" s="132" t="str">
        <f t="shared" si="46"/>
        <v/>
      </c>
      <c r="AE477" s="120"/>
      <c r="AF477" s="128"/>
      <c r="AH477" s="132" t="str">
        <f t="shared" si="47"/>
        <v/>
      </c>
      <c r="AI477" s="120"/>
      <c r="AJ477" s="128"/>
      <c r="AK477" s="128"/>
      <c r="AL477" s="128"/>
      <c r="AM477" s="128"/>
      <c r="AN477" s="128"/>
      <c r="AO477" s="128"/>
      <c r="AP477" s="120"/>
      <c r="AT477" s="128"/>
      <c r="AU477" s="120"/>
    </row>
    <row r="478" spans="2:47" x14ac:dyDescent="0.25">
      <c r="B478" s="132" t="str">
        <f t="shared" si="45"/>
        <v/>
      </c>
      <c r="C478" s="120"/>
      <c r="D478" s="125"/>
      <c r="E478" s="125"/>
      <c r="F478" s="120"/>
      <c r="G478" s="120"/>
      <c r="I478" s="120"/>
      <c r="J478" s="120"/>
      <c r="K478" s="120"/>
      <c r="L478" s="120"/>
      <c r="N478" s="126">
        <f t="shared" si="42"/>
        <v>0</v>
      </c>
      <c r="O478" s="126">
        <f t="shared" si="43"/>
        <v>0</v>
      </c>
      <c r="P478" s="126">
        <f t="shared" si="44"/>
        <v>0</v>
      </c>
      <c r="V478" s="120"/>
      <c r="W478" s="120"/>
      <c r="AA478" s="120"/>
      <c r="AB478" s="120"/>
      <c r="AD478" s="132" t="str">
        <f t="shared" si="46"/>
        <v/>
      </c>
      <c r="AE478" s="120"/>
      <c r="AF478" s="128"/>
      <c r="AH478" s="132" t="str">
        <f t="shared" si="47"/>
        <v/>
      </c>
      <c r="AI478" s="120"/>
      <c r="AJ478" s="128"/>
      <c r="AK478" s="128"/>
      <c r="AL478" s="128"/>
      <c r="AM478" s="128"/>
      <c r="AN478" s="128"/>
      <c r="AO478" s="128"/>
      <c r="AP478" s="120"/>
      <c r="AT478" s="128"/>
      <c r="AU478" s="120"/>
    </row>
    <row r="479" spans="2:47" x14ac:dyDescent="0.25">
      <c r="B479" s="132" t="str">
        <f t="shared" si="45"/>
        <v/>
      </c>
      <c r="C479" s="120"/>
      <c r="D479" s="125"/>
      <c r="E479" s="125"/>
      <c r="F479" s="120"/>
      <c r="G479" s="120"/>
      <c r="I479" s="120"/>
      <c r="J479" s="120"/>
      <c r="K479" s="120"/>
      <c r="L479" s="120"/>
      <c r="N479" s="126">
        <f t="shared" si="42"/>
        <v>0</v>
      </c>
      <c r="O479" s="126">
        <f t="shared" si="43"/>
        <v>0</v>
      </c>
      <c r="P479" s="126">
        <f t="shared" si="44"/>
        <v>0</v>
      </c>
      <c r="V479" s="120"/>
      <c r="W479" s="120"/>
      <c r="AA479" s="120"/>
      <c r="AB479" s="120"/>
      <c r="AD479" s="132" t="str">
        <f t="shared" si="46"/>
        <v/>
      </c>
      <c r="AE479" s="120"/>
      <c r="AF479" s="128"/>
      <c r="AH479" s="132" t="str">
        <f t="shared" si="47"/>
        <v/>
      </c>
      <c r="AI479" s="120"/>
      <c r="AJ479" s="128"/>
      <c r="AK479" s="128"/>
      <c r="AL479" s="128"/>
      <c r="AM479" s="128"/>
      <c r="AN479" s="128"/>
      <c r="AO479" s="128"/>
      <c r="AP479" s="120"/>
      <c r="AT479" s="128"/>
      <c r="AU479" s="120"/>
    </row>
    <row r="480" spans="2:47" x14ac:dyDescent="0.25">
      <c r="B480" s="132" t="str">
        <f t="shared" si="45"/>
        <v/>
      </c>
      <c r="C480" s="120"/>
      <c r="D480" s="125"/>
      <c r="E480" s="125"/>
      <c r="F480" s="120"/>
      <c r="G480" s="120"/>
      <c r="I480" s="120"/>
      <c r="J480" s="120"/>
      <c r="K480" s="120"/>
      <c r="L480" s="120"/>
      <c r="N480" s="126">
        <f t="shared" si="42"/>
        <v>0</v>
      </c>
      <c r="O480" s="126">
        <f t="shared" si="43"/>
        <v>0</v>
      </c>
      <c r="P480" s="126">
        <f t="shared" si="44"/>
        <v>0</v>
      </c>
      <c r="V480" s="120"/>
      <c r="W480" s="120"/>
      <c r="AA480" s="120"/>
      <c r="AB480" s="120"/>
      <c r="AD480" s="132" t="str">
        <f t="shared" si="46"/>
        <v/>
      </c>
      <c r="AE480" s="120"/>
      <c r="AF480" s="128"/>
      <c r="AH480" s="132" t="str">
        <f t="shared" si="47"/>
        <v/>
      </c>
      <c r="AI480" s="120"/>
      <c r="AJ480" s="128"/>
      <c r="AK480" s="128"/>
      <c r="AL480" s="128"/>
      <c r="AM480" s="128"/>
      <c r="AN480" s="128"/>
      <c r="AO480" s="128"/>
      <c r="AP480" s="120"/>
      <c r="AT480" s="128"/>
      <c r="AU480" s="120"/>
    </row>
    <row r="481" spans="2:47" x14ac:dyDescent="0.25">
      <c r="B481" s="132" t="str">
        <f t="shared" si="45"/>
        <v/>
      </c>
      <c r="C481" s="120"/>
      <c r="D481" s="125"/>
      <c r="E481" s="125"/>
      <c r="F481" s="120"/>
      <c r="G481" s="120"/>
      <c r="I481" s="120"/>
      <c r="J481" s="120"/>
      <c r="K481" s="120"/>
      <c r="L481" s="120"/>
      <c r="N481" s="126">
        <f t="shared" si="42"/>
        <v>0</v>
      </c>
      <c r="O481" s="126">
        <f t="shared" si="43"/>
        <v>0</v>
      </c>
      <c r="P481" s="126">
        <f t="shared" si="44"/>
        <v>0</v>
      </c>
      <c r="V481" s="120"/>
      <c r="W481" s="120"/>
      <c r="AA481" s="120"/>
      <c r="AB481" s="120"/>
      <c r="AD481" s="132" t="str">
        <f t="shared" si="46"/>
        <v/>
      </c>
      <c r="AE481" s="120"/>
      <c r="AF481" s="128"/>
      <c r="AH481" s="132" t="str">
        <f t="shared" si="47"/>
        <v/>
      </c>
      <c r="AI481" s="120"/>
      <c r="AJ481" s="128"/>
      <c r="AK481" s="128"/>
      <c r="AL481" s="128"/>
      <c r="AM481" s="128"/>
      <c r="AN481" s="128"/>
      <c r="AO481" s="128"/>
      <c r="AP481" s="120"/>
      <c r="AT481" s="128"/>
      <c r="AU481" s="120"/>
    </row>
    <row r="482" spans="2:47" x14ac:dyDescent="0.25">
      <c r="B482" s="132" t="str">
        <f t="shared" si="45"/>
        <v/>
      </c>
      <c r="C482" s="120"/>
      <c r="D482" s="125"/>
      <c r="E482" s="125"/>
      <c r="F482" s="120"/>
      <c r="G482" s="120"/>
      <c r="I482" s="120"/>
      <c r="J482" s="120"/>
      <c r="K482" s="120"/>
      <c r="L482" s="120"/>
      <c r="N482" s="126">
        <f t="shared" si="42"/>
        <v>0</v>
      </c>
      <c r="O482" s="126">
        <f t="shared" si="43"/>
        <v>0</v>
      </c>
      <c r="P482" s="126">
        <f t="shared" si="44"/>
        <v>0</v>
      </c>
      <c r="V482" s="120"/>
      <c r="W482" s="120"/>
      <c r="AA482" s="120"/>
      <c r="AB482" s="120"/>
      <c r="AD482" s="132" t="str">
        <f t="shared" si="46"/>
        <v/>
      </c>
      <c r="AE482" s="120"/>
      <c r="AF482" s="128"/>
      <c r="AH482" s="132" t="str">
        <f t="shared" si="47"/>
        <v/>
      </c>
      <c r="AI482" s="120"/>
      <c r="AJ482" s="128"/>
      <c r="AK482" s="128"/>
      <c r="AL482" s="128"/>
      <c r="AM482" s="128"/>
      <c r="AN482" s="128"/>
      <c r="AO482" s="128"/>
      <c r="AP482" s="120"/>
      <c r="AT482" s="128"/>
      <c r="AU482" s="120"/>
    </row>
    <row r="483" spans="2:47" x14ac:dyDescent="0.25">
      <c r="B483" s="132" t="str">
        <f t="shared" si="45"/>
        <v/>
      </c>
      <c r="C483" s="120"/>
      <c r="D483" s="125"/>
      <c r="E483" s="125"/>
      <c r="F483" s="120"/>
      <c r="G483" s="120"/>
      <c r="I483" s="120"/>
      <c r="J483" s="120"/>
      <c r="K483" s="120"/>
      <c r="L483" s="120"/>
      <c r="N483" s="126">
        <f t="shared" si="42"/>
        <v>0</v>
      </c>
      <c r="O483" s="126">
        <f t="shared" si="43"/>
        <v>0</v>
      </c>
      <c r="P483" s="126">
        <f t="shared" si="44"/>
        <v>0</v>
      </c>
      <c r="V483" s="120"/>
      <c r="W483" s="120"/>
      <c r="AA483" s="120"/>
      <c r="AB483" s="120"/>
      <c r="AD483" s="132" t="str">
        <f t="shared" si="46"/>
        <v/>
      </c>
      <c r="AE483" s="120"/>
      <c r="AF483" s="128"/>
      <c r="AH483" s="132" t="str">
        <f t="shared" si="47"/>
        <v/>
      </c>
      <c r="AI483" s="120"/>
      <c r="AJ483" s="128"/>
      <c r="AK483" s="128"/>
      <c r="AL483" s="128"/>
      <c r="AM483" s="128"/>
      <c r="AN483" s="128"/>
      <c r="AO483" s="128"/>
      <c r="AP483" s="120"/>
      <c r="AT483" s="128"/>
      <c r="AU483" s="120"/>
    </row>
    <row r="484" spans="2:47" x14ac:dyDescent="0.25">
      <c r="B484" s="132" t="str">
        <f t="shared" si="45"/>
        <v/>
      </c>
      <c r="C484" s="120"/>
      <c r="D484" s="125"/>
      <c r="E484" s="125"/>
      <c r="F484" s="120"/>
      <c r="G484" s="120"/>
      <c r="I484" s="120"/>
      <c r="J484" s="120"/>
      <c r="K484" s="120"/>
      <c r="L484" s="120"/>
      <c r="N484" s="126">
        <f t="shared" si="42"/>
        <v>0</v>
      </c>
      <c r="O484" s="126">
        <f t="shared" si="43"/>
        <v>0</v>
      </c>
      <c r="P484" s="126">
        <f t="shared" si="44"/>
        <v>0</v>
      </c>
      <c r="V484" s="120"/>
      <c r="W484" s="120"/>
      <c r="AA484" s="120"/>
      <c r="AB484" s="120"/>
      <c r="AD484" s="132" t="str">
        <f t="shared" si="46"/>
        <v/>
      </c>
      <c r="AE484" s="120"/>
      <c r="AF484" s="128"/>
      <c r="AH484" s="132" t="str">
        <f t="shared" si="47"/>
        <v/>
      </c>
      <c r="AI484" s="120"/>
      <c r="AJ484" s="128"/>
      <c r="AK484" s="128"/>
      <c r="AL484" s="128"/>
      <c r="AM484" s="128"/>
      <c r="AN484" s="128"/>
      <c r="AO484" s="128"/>
      <c r="AP484" s="120"/>
      <c r="AT484" s="128"/>
      <c r="AU484" s="120"/>
    </row>
    <row r="485" spans="2:47" x14ac:dyDescent="0.25">
      <c r="B485" s="132" t="str">
        <f t="shared" si="45"/>
        <v/>
      </c>
      <c r="C485" s="120"/>
      <c r="D485" s="125"/>
      <c r="E485" s="125"/>
      <c r="F485" s="120"/>
      <c r="G485" s="120"/>
      <c r="I485" s="120"/>
      <c r="J485" s="120"/>
      <c r="K485" s="120"/>
      <c r="L485" s="120"/>
      <c r="N485" s="126">
        <f t="shared" si="42"/>
        <v>0</v>
      </c>
      <c r="O485" s="126">
        <f t="shared" si="43"/>
        <v>0</v>
      </c>
      <c r="P485" s="126">
        <f t="shared" si="44"/>
        <v>0</v>
      </c>
      <c r="V485" s="120"/>
      <c r="W485" s="120"/>
      <c r="AA485" s="120"/>
      <c r="AB485" s="120"/>
      <c r="AD485" s="132" t="str">
        <f t="shared" si="46"/>
        <v/>
      </c>
      <c r="AE485" s="120"/>
      <c r="AF485" s="128"/>
      <c r="AH485" s="132" t="str">
        <f t="shared" si="47"/>
        <v/>
      </c>
      <c r="AI485" s="120"/>
      <c r="AJ485" s="128"/>
      <c r="AK485" s="128"/>
      <c r="AL485" s="128"/>
      <c r="AM485" s="128"/>
      <c r="AN485" s="128"/>
      <c r="AO485" s="128"/>
      <c r="AP485" s="120"/>
      <c r="AT485" s="128"/>
      <c r="AU485" s="120"/>
    </row>
    <row r="486" spans="2:47" x14ac:dyDescent="0.25">
      <c r="B486" s="132" t="str">
        <f t="shared" si="45"/>
        <v/>
      </c>
      <c r="C486" s="120"/>
      <c r="D486" s="125"/>
      <c r="E486" s="125"/>
      <c r="F486" s="120"/>
      <c r="G486" s="120"/>
      <c r="I486" s="120"/>
      <c r="J486" s="120"/>
      <c r="K486" s="120"/>
      <c r="L486" s="120"/>
      <c r="N486" s="126">
        <f t="shared" si="42"/>
        <v>0</v>
      </c>
      <c r="O486" s="126">
        <f t="shared" si="43"/>
        <v>0</v>
      </c>
      <c r="P486" s="126">
        <f t="shared" si="44"/>
        <v>0</v>
      </c>
      <c r="V486" s="120"/>
      <c r="W486" s="120"/>
      <c r="AA486" s="120"/>
      <c r="AB486" s="120"/>
      <c r="AD486" s="132" t="str">
        <f t="shared" si="46"/>
        <v/>
      </c>
      <c r="AE486" s="120"/>
      <c r="AF486" s="128"/>
      <c r="AH486" s="132" t="str">
        <f t="shared" si="47"/>
        <v/>
      </c>
      <c r="AI486" s="120"/>
      <c r="AJ486" s="128"/>
      <c r="AK486" s="128"/>
      <c r="AL486" s="128"/>
      <c r="AM486" s="128"/>
      <c r="AN486" s="128"/>
      <c r="AO486" s="128"/>
      <c r="AP486" s="120"/>
      <c r="AT486" s="128"/>
      <c r="AU486" s="120"/>
    </row>
    <row r="487" spans="2:47" x14ac:dyDescent="0.25">
      <c r="B487" s="132" t="str">
        <f t="shared" si="45"/>
        <v/>
      </c>
      <c r="C487" s="120"/>
      <c r="D487" s="125"/>
      <c r="E487" s="125"/>
      <c r="F487" s="120"/>
      <c r="G487" s="120"/>
      <c r="I487" s="120"/>
      <c r="J487" s="120"/>
      <c r="K487" s="120"/>
      <c r="L487" s="120"/>
      <c r="N487" s="126">
        <f t="shared" si="42"/>
        <v>0</v>
      </c>
      <c r="O487" s="126">
        <f t="shared" si="43"/>
        <v>0</v>
      </c>
      <c r="P487" s="126">
        <f t="shared" si="44"/>
        <v>0</v>
      </c>
      <c r="V487" s="120"/>
      <c r="W487" s="120"/>
      <c r="AA487" s="120"/>
      <c r="AB487" s="120"/>
      <c r="AD487" s="132" t="str">
        <f t="shared" si="46"/>
        <v/>
      </c>
      <c r="AE487" s="120"/>
      <c r="AF487" s="128"/>
      <c r="AH487" s="132" t="str">
        <f t="shared" si="47"/>
        <v/>
      </c>
      <c r="AI487" s="120"/>
      <c r="AJ487" s="128"/>
      <c r="AK487" s="128"/>
      <c r="AL487" s="128"/>
      <c r="AM487" s="128"/>
      <c r="AN487" s="128"/>
      <c r="AO487" s="128"/>
      <c r="AP487" s="120"/>
      <c r="AT487" s="128"/>
      <c r="AU487" s="120"/>
    </row>
    <row r="488" spans="2:47" x14ac:dyDescent="0.25">
      <c r="B488" s="132" t="str">
        <f t="shared" si="45"/>
        <v/>
      </c>
      <c r="C488" s="120"/>
      <c r="D488" s="125"/>
      <c r="E488" s="125"/>
      <c r="F488" s="120"/>
      <c r="G488" s="120"/>
      <c r="I488" s="120"/>
      <c r="J488" s="120"/>
      <c r="K488" s="120"/>
      <c r="L488" s="120"/>
      <c r="N488" s="126">
        <f t="shared" si="42"/>
        <v>0</v>
      </c>
      <c r="O488" s="126">
        <f t="shared" si="43"/>
        <v>0</v>
      </c>
      <c r="P488" s="126">
        <f t="shared" si="44"/>
        <v>0</v>
      </c>
      <c r="V488" s="120"/>
      <c r="W488" s="120"/>
      <c r="AA488" s="120"/>
      <c r="AB488" s="120"/>
      <c r="AD488" s="132" t="str">
        <f t="shared" si="46"/>
        <v/>
      </c>
      <c r="AE488" s="120"/>
      <c r="AF488" s="128"/>
      <c r="AH488" s="132" t="str">
        <f t="shared" si="47"/>
        <v/>
      </c>
      <c r="AI488" s="120"/>
      <c r="AJ488" s="128"/>
      <c r="AK488" s="128"/>
      <c r="AL488" s="128"/>
      <c r="AM488" s="128"/>
      <c r="AN488" s="128"/>
      <c r="AO488" s="128"/>
      <c r="AP488" s="120"/>
      <c r="AT488" s="128"/>
      <c r="AU488" s="120"/>
    </row>
    <row r="489" spans="2:47" x14ac:dyDescent="0.25">
      <c r="B489" s="132" t="str">
        <f t="shared" si="45"/>
        <v/>
      </c>
      <c r="C489" s="120"/>
      <c r="D489" s="125"/>
      <c r="E489" s="125"/>
      <c r="F489" s="120"/>
      <c r="G489" s="120"/>
      <c r="I489" s="120"/>
      <c r="J489" s="120"/>
      <c r="K489" s="120"/>
      <c r="L489" s="120"/>
      <c r="N489" s="126">
        <f t="shared" si="42"/>
        <v>0</v>
      </c>
      <c r="O489" s="126">
        <f t="shared" si="43"/>
        <v>0</v>
      </c>
      <c r="P489" s="126">
        <f t="shared" si="44"/>
        <v>0</v>
      </c>
      <c r="V489" s="120"/>
      <c r="W489" s="120"/>
      <c r="AA489" s="120"/>
      <c r="AB489" s="120"/>
      <c r="AD489" s="132" t="str">
        <f t="shared" si="46"/>
        <v/>
      </c>
      <c r="AE489" s="120"/>
      <c r="AF489" s="128"/>
      <c r="AH489" s="132" t="str">
        <f t="shared" si="47"/>
        <v/>
      </c>
      <c r="AI489" s="120"/>
      <c r="AJ489" s="128"/>
      <c r="AK489" s="128"/>
      <c r="AL489" s="128"/>
      <c r="AM489" s="128"/>
      <c r="AN489" s="128"/>
      <c r="AO489" s="128"/>
      <c r="AP489" s="120"/>
      <c r="AT489" s="128"/>
      <c r="AU489" s="120"/>
    </row>
    <row r="490" spans="2:47" x14ac:dyDescent="0.25">
      <c r="B490" s="132" t="str">
        <f t="shared" si="45"/>
        <v/>
      </c>
      <c r="C490" s="120"/>
      <c r="D490" s="125"/>
      <c r="E490" s="125"/>
      <c r="F490" s="120"/>
      <c r="G490" s="120"/>
      <c r="I490" s="120"/>
      <c r="J490" s="120"/>
      <c r="K490" s="120"/>
      <c r="L490" s="120"/>
      <c r="N490" s="126">
        <f t="shared" si="42"/>
        <v>0</v>
      </c>
      <c r="O490" s="126">
        <f t="shared" si="43"/>
        <v>0</v>
      </c>
      <c r="P490" s="126">
        <f t="shared" si="44"/>
        <v>0</v>
      </c>
      <c r="V490" s="120"/>
      <c r="W490" s="120"/>
      <c r="AA490" s="120"/>
      <c r="AB490" s="120"/>
      <c r="AD490" s="132" t="str">
        <f t="shared" si="46"/>
        <v/>
      </c>
      <c r="AE490" s="120"/>
      <c r="AF490" s="128"/>
      <c r="AH490" s="132" t="str">
        <f t="shared" si="47"/>
        <v/>
      </c>
      <c r="AI490" s="120"/>
      <c r="AJ490" s="128"/>
      <c r="AK490" s="128"/>
      <c r="AL490" s="128"/>
      <c r="AM490" s="128"/>
      <c r="AN490" s="128"/>
      <c r="AO490" s="128"/>
      <c r="AP490" s="120"/>
      <c r="AT490" s="128"/>
      <c r="AU490" s="120"/>
    </row>
    <row r="491" spans="2:47" x14ac:dyDescent="0.25">
      <c r="B491" s="132" t="str">
        <f t="shared" si="45"/>
        <v/>
      </c>
      <c r="C491" s="120"/>
      <c r="D491" s="125"/>
      <c r="E491" s="125"/>
      <c r="F491" s="120"/>
      <c r="G491" s="120"/>
      <c r="I491" s="120"/>
      <c r="J491" s="120"/>
      <c r="K491" s="120"/>
      <c r="L491" s="120"/>
      <c r="N491" s="126">
        <f t="shared" si="42"/>
        <v>0</v>
      </c>
      <c r="O491" s="126">
        <f t="shared" si="43"/>
        <v>0</v>
      </c>
      <c r="P491" s="126">
        <f t="shared" si="44"/>
        <v>0</v>
      </c>
      <c r="V491" s="120"/>
      <c r="W491" s="120"/>
      <c r="AA491" s="120"/>
      <c r="AB491" s="120"/>
      <c r="AD491" s="132" t="str">
        <f t="shared" si="46"/>
        <v/>
      </c>
      <c r="AE491" s="120"/>
      <c r="AF491" s="128"/>
      <c r="AH491" s="132" t="str">
        <f t="shared" si="47"/>
        <v/>
      </c>
      <c r="AI491" s="120"/>
      <c r="AJ491" s="128"/>
      <c r="AK491" s="128"/>
      <c r="AL491" s="128"/>
      <c r="AM491" s="128"/>
      <c r="AN491" s="128"/>
      <c r="AO491" s="128"/>
      <c r="AP491" s="120"/>
      <c r="AT491" s="128"/>
      <c r="AU491" s="120"/>
    </row>
    <row r="492" spans="2:47" x14ac:dyDescent="0.25">
      <c r="B492" s="132" t="str">
        <f t="shared" si="45"/>
        <v/>
      </c>
      <c r="C492" s="120"/>
      <c r="D492" s="125"/>
      <c r="E492" s="125"/>
      <c r="F492" s="120"/>
      <c r="G492" s="120"/>
      <c r="I492" s="120"/>
      <c r="J492" s="120"/>
      <c r="K492" s="120"/>
      <c r="L492" s="120"/>
      <c r="N492" s="126">
        <f t="shared" si="42"/>
        <v>0</v>
      </c>
      <c r="O492" s="126">
        <f t="shared" si="43"/>
        <v>0</v>
      </c>
      <c r="P492" s="126">
        <f t="shared" si="44"/>
        <v>0</v>
      </c>
      <c r="V492" s="120"/>
      <c r="W492" s="120"/>
      <c r="AA492" s="120"/>
      <c r="AB492" s="120"/>
      <c r="AD492" s="132" t="str">
        <f t="shared" si="46"/>
        <v/>
      </c>
      <c r="AE492" s="120"/>
      <c r="AF492" s="128"/>
      <c r="AH492" s="132" t="str">
        <f t="shared" si="47"/>
        <v/>
      </c>
      <c r="AI492" s="120"/>
      <c r="AJ492" s="128"/>
      <c r="AK492" s="128"/>
      <c r="AL492" s="128"/>
      <c r="AM492" s="128"/>
      <c r="AN492" s="128"/>
      <c r="AO492" s="128"/>
      <c r="AP492" s="120"/>
      <c r="AT492" s="128"/>
      <c r="AU492" s="120"/>
    </row>
    <row r="493" spans="2:47" x14ac:dyDescent="0.25">
      <c r="B493" s="132" t="str">
        <f t="shared" si="45"/>
        <v/>
      </c>
      <c r="C493" s="120"/>
      <c r="D493" s="125"/>
      <c r="E493" s="125"/>
      <c r="F493" s="120"/>
      <c r="G493" s="120"/>
      <c r="I493" s="120"/>
      <c r="J493" s="120"/>
      <c r="K493" s="120"/>
      <c r="L493" s="120"/>
      <c r="N493" s="126">
        <f t="shared" si="42"/>
        <v>0</v>
      </c>
      <c r="O493" s="126">
        <f t="shared" si="43"/>
        <v>0</v>
      </c>
      <c r="P493" s="126">
        <f t="shared" si="44"/>
        <v>0</v>
      </c>
      <c r="V493" s="120"/>
      <c r="W493" s="120"/>
      <c r="AA493" s="120"/>
      <c r="AB493" s="120"/>
      <c r="AD493" s="132" t="str">
        <f t="shared" si="46"/>
        <v/>
      </c>
      <c r="AE493" s="120"/>
      <c r="AF493" s="128"/>
      <c r="AH493" s="132" t="str">
        <f t="shared" si="47"/>
        <v/>
      </c>
      <c r="AI493" s="120"/>
      <c r="AJ493" s="128"/>
      <c r="AK493" s="128"/>
      <c r="AL493" s="128"/>
      <c r="AM493" s="128"/>
      <c r="AN493" s="128"/>
      <c r="AO493" s="128"/>
      <c r="AP493" s="120"/>
      <c r="AT493" s="128"/>
      <c r="AU493" s="120"/>
    </row>
    <row r="494" spans="2:47" x14ac:dyDescent="0.25">
      <c r="B494" s="132" t="str">
        <f t="shared" si="45"/>
        <v/>
      </c>
      <c r="C494" s="120"/>
      <c r="D494" s="125"/>
      <c r="E494" s="125"/>
      <c r="F494" s="120"/>
      <c r="G494" s="120"/>
      <c r="I494" s="120"/>
      <c r="J494" s="120"/>
      <c r="K494" s="120"/>
      <c r="L494" s="120"/>
      <c r="N494" s="126">
        <f t="shared" si="42"/>
        <v>0</v>
      </c>
      <c r="O494" s="126">
        <f t="shared" si="43"/>
        <v>0</v>
      </c>
      <c r="P494" s="126">
        <f t="shared" si="44"/>
        <v>0</v>
      </c>
      <c r="V494" s="120"/>
      <c r="W494" s="120"/>
      <c r="AA494" s="120"/>
      <c r="AB494" s="120"/>
      <c r="AD494" s="132" t="str">
        <f t="shared" si="46"/>
        <v/>
      </c>
      <c r="AE494" s="120"/>
      <c r="AF494" s="128"/>
      <c r="AH494" s="132" t="str">
        <f t="shared" si="47"/>
        <v/>
      </c>
      <c r="AI494" s="120"/>
      <c r="AJ494" s="128"/>
      <c r="AK494" s="128"/>
      <c r="AL494" s="128"/>
      <c r="AM494" s="128"/>
      <c r="AN494" s="128"/>
      <c r="AO494" s="128"/>
      <c r="AP494" s="120"/>
      <c r="AT494" s="128"/>
      <c r="AU494" s="120"/>
    </row>
    <row r="495" spans="2:47" x14ac:dyDescent="0.25">
      <c r="B495" s="132" t="str">
        <f t="shared" si="45"/>
        <v/>
      </c>
      <c r="C495" s="120"/>
      <c r="D495" s="125"/>
      <c r="E495" s="125"/>
      <c r="F495" s="120"/>
      <c r="G495" s="120"/>
      <c r="I495" s="120"/>
      <c r="J495" s="120"/>
      <c r="K495" s="120"/>
      <c r="L495" s="120"/>
      <c r="N495" s="126">
        <f t="shared" si="42"/>
        <v>0</v>
      </c>
      <c r="O495" s="126">
        <f t="shared" si="43"/>
        <v>0</v>
      </c>
      <c r="P495" s="126">
        <f t="shared" si="44"/>
        <v>0</v>
      </c>
      <c r="V495" s="120"/>
      <c r="W495" s="120"/>
      <c r="AA495" s="120"/>
      <c r="AB495" s="120"/>
      <c r="AD495" s="132" t="str">
        <f t="shared" si="46"/>
        <v/>
      </c>
      <c r="AE495" s="120"/>
      <c r="AF495" s="128"/>
      <c r="AH495" s="132" t="str">
        <f t="shared" si="47"/>
        <v/>
      </c>
      <c r="AI495" s="120"/>
      <c r="AJ495" s="128"/>
      <c r="AK495" s="128"/>
      <c r="AL495" s="128"/>
      <c r="AM495" s="128"/>
      <c r="AN495" s="128"/>
      <c r="AO495" s="128"/>
      <c r="AP495" s="120"/>
      <c r="AT495" s="128"/>
      <c r="AU495" s="120"/>
    </row>
    <row r="496" spans="2:47" x14ac:dyDescent="0.25">
      <c r="B496" s="132" t="str">
        <f t="shared" si="45"/>
        <v/>
      </c>
      <c r="C496" s="120"/>
      <c r="D496" s="125"/>
      <c r="E496" s="125"/>
      <c r="F496" s="120"/>
      <c r="G496" s="120"/>
      <c r="I496" s="120"/>
      <c r="J496" s="120"/>
      <c r="K496" s="120"/>
      <c r="L496" s="120"/>
      <c r="N496" s="126">
        <f t="shared" si="42"/>
        <v>0</v>
      </c>
      <c r="O496" s="126">
        <f t="shared" si="43"/>
        <v>0</v>
      </c>
      <c r="P496" s="126">
        <f t="shared" si="44"/>
        <v>0</v>
      </c>
      <c r="V496" s="120"/>
      <c r="W496" s="120"/>
      <c r="AA496" s="120"/>
      <c r="AB496" s="120"/>
      <c r="AD496" s="132" t="str">
        <f t="shared" si="46"/>
        <v/>
      </c>
      <c r="AE496" s="120"/>
      <c r="AF496" s="128"/>
      <c r="AH496" s="132" t="str">
        <f t="shared" si="47"/>
        <v/>
      </c>
      <c r="AI496" s="120"/>
      <c r="AJ496" s="128"/>
      <c r="AK496" s="128"/>
      <c r="AL496" s="128"/>
      <c r="AM496" s="128"/>
      <c r="AN496" s="128"/>
      <c r="AO496" s="128"/>
      <c r="AP496" s="120"/>
      <c r="AT496" s="128"/>
      <c r="AU496" s="120"/>
    </row>
    <row r="497" spans="2:47" x14ac:dyDescent="0.25">
      <c r="B497" s="132" t="str">
        <f t="shared" si="45"/>
        <v/>
      </c>
      <c r="C497" s="120"/>
      <c r="D497" s="125"/>
      <c r="E497" s="125"/>
      <c r="F497" s="120"/>
      <c r="G497" s="120"/>
      <c r="I497" s="120"/>
      <c r="J497" s="120"/>
      <c r="K497" s="120"/>
      <c r="L497" s="120"/>
      <c r="N497" s="126">
        <f t="shared" si="42"/>
        <v>0</v>
      </c>
      <c r="O497" s="126">
        <f t="shared" si="43"/>
        <v>0</v>
      </c>
      <c r="P497" s="126">
        <f t="shared" si="44"/>
        <v>0</v>
      </c>
      <c r="V497" s="120"/>
      <c r="W497" s="120"/>
      <c r="AA497" s="120"/>
      <c r="AB497" s="120"/>
      <c r="AD497" s="132" t="str">
        <f t="shared" si="46"/>
        <v/>
      </c>
      <c r="AE497" s="120"/>
      <c r="AF497" s="128"/>
      <c r="AH497" s="132" t="str">
        <f t="shared" si="47"/>
        <v/>
      </c>
      <c r="AI497" s="120"/>
      <c r="AJ497" s="128"/>
      <c r="AK497" s="128"/>
      <c r="AL497" s="128"/>
      <c r="AM497" s="128"/>
      <c r="AN497" s="128"/>
      <c r="AO497" s="128"/>
      <c r="AP497" s="120"/>
      <c r="AT497" s="128"/>
      <c r="AU497" s="120"/>
    </row>
    <row r="498" spans="2:47" x14ac:dyDescent="0.25">
      <c r="B498" s="132" t="str">
        <f t="shared" si="45"/>
        <v/>
      </c>
      <c r="C498" s="120"/>
      <c r="D498" s="125"/>
      <c r="E498" s="125"/>
      <c r="F498" s="120"/>
      <c r="G498" s="120"/>
      <c r="I498" s="120"/>
      <c r="J498" s="120"/>
      <c r="K498" s="120"/>
      <c r="L498" s="120"/>
      <c r="N498" s="126">
        <f t="shared" si="42"/>
        <v>0</v>
      </c>
      <c r="O498" s="126">
        <f t="shared" si="43"/>
        <v>0</v>
      </c>
      <c r="P498" s="126">
        <f t="shared" si="44"/>
        <v>0</v>
      </c>
      <c r="V498" s="120"/>
      <c r="W498" s="120"/>
      <c r="AA498" s="120"/>
      <c r="AB498" s="120"/>
      <c r="AD498" s="132" t="str">
        <f t="shared" si="46"/>
        <v/>
      </c>
      <c r="AE498" s="120"/>
      <c r="AF498" s="128"/>
      <c r="AH498" s="132" t="str">
        <f t="shared" si="47"/>
        <v/>
      </c>
      <c r="AI498" s="120"/>
      <c r="AJ498" s="128"/>
      <c r="AK498" s="128"/>
      <c r="AL498" s="128"/>
      <c r="AM498" s="128"/>
      <c r="AN498" s="128"/>
      <c r="AO498" s="128"/>
      <c r="AP498" s="120"/>
      <c r="AT498" s="128"/>
      <c r="AU498" s="120"/>
    </row>
    <row r="499" spans="2:47" x14ac:dyDescent="0.25">
      <c r="B499" s="132" t="str">
        <f t="shared" si="45"/>
        <v/>
      </c>
      <c r="C499" s="120"/>
      <c r="D499" s="125"/>
      <c r="E499" s="125"/>
      <c r="F499" s="120"/>
      <c r="G499" s="120"/>
      <c r="I499" s="120"/>
      <c r="J499" s="120"/>
      <c r="K499" s="120"/>
      <c r="L499" s="120"/>
      <c r="N499" s="126">
        <f t="shared" si="42"/>
        <v>0</v>
      </c>
      <c r="O499" s="126">
        <f t="shared" si="43"/>
        <v>0</v>
      </c>
      <c r="P499" s="126">
        <f t="shared" si="44"/>
        <v>0</v>
      </c>
      <c r="V499" s="120"/>
      <c r="W499" s="120"/>
      <c r="AA499" s="120"/>
      <c r="AB499" s="120"/>
      <c r="AD499" s="132" t="str">
        <f t="shared" si="46"/>
        <v/>
      </c>
      <c r="AE499" s="120"/>
      <c r="AF499" s="128"/>
      <c r="AH499" s="132" t="str">
        <f t="shared" si="47"/>
        <v/>
      </c>
      <c r="AI499" s="120"/>
      <c r="AJ499" s="128"/>
      <c r="AK499" s="128"/>
      <c r="AL499" s="128"/>
      <c r="AM499" s="128"/>
      <c r="AN499" s="128"/>
      <c r="AO499" s="128"/>
      <c r="AP499" s="120"/>
      <c r="AT499" s="128"/>
      <c r="AU499" s="120"/>
    </row>
    <row r="500" spans="2:47" x14ac:dyDescent="0.25">
      <c r="B500" s="132" t="str">
        <f t="shared" si="45"/>
        <v/>
      </c>
      <c r="C500" s="120"/>
      <c r="D500" s="125"/>
      <c r="E500" s="125"/>
      <c r="F500" s="120"/>
      <c r="G500" s="120"/>
      <c r="I500" s="120"/>
      <c r="J500" s="120"/>
      <c r="K500" s="120"/>
      <c r="L500" s="120"/>
      <c r="N500" s="126">
        <f t="shared" si="42"/>
        <v>0</v>
      </c>
      <c r="O500" s="126">
        <f t="shared" si="43"/>
        <v>0</v>
      </c>
      <c r="P500" s="126">
        <f t="shared" si="44"/>
        <v>0</v>
      </c>
      <c r="V500" s="120"/>
      <c r="W500" s="120"/>
      <c r="AA500" s="120"/>
      <c r="AB500" s="120"/>
      <c r="AD500" s="132" t="str">
        <f t="shared" si="46"/>
        <v/>
      </c>
      <c r="AE500" s="120"/>
      <c r="AF500" s="128"/>
      <c r="AH500" s="132" t="str">
        <f t="shared" si="47"/>
        <v/>
      </c>
      <c r="AI500" s="120"/>
      <c r="AJ500" s="128"/>
      <c r="AK500" s="128"/>
      <c r="AL500" s="128"/>
      <c r="AM500" s="128"/>
      <c r="AN500" s="128"/>
      <c r="AO500" s="128"/>
      <c r="AP500" s="120"/>
      <c r="AT500" s="128"/>
      <c r="AU500" s="120"/>
    </row>
    <row r="501" spans="2:47" x14ac:dyDescent="0.25">
      <c r="B501" s="132" t="str">
        <f t="shared" si="45"/>
        <v/>
      </c>
      <c r="C501" s="120"/>
      <c r="D501" s="125"/>
      <c r="E501" s="125"/>
      <c r="F501" s="120"/>
      <c r="G501" s="120"/>
      <c r="I501" s="120"/>
      <c r="J501" s="120"/>
      <c r="K501" s="120"/>
      <c r="L501" s="120"/>
      <c r="N501" s="126">
        <f t="shared" si="42"/>
        <v>0</v>
      </c>
      <c r="O501" s="126">
        <f t="shared" si="43"/>
        <v>0</v>
      </c>
      <c r="P501" s="126">
        <f t="shared" si="44"/>
        <v>0</v>
      </c>
      <c r="V501" s="120"/>
      <c r="W501" s="120"/>
      <c r="AA501" s="120"/>
      <c r="AB501" s="120"/>
      <c r="AD501" s="132" t="str">
        <f t="shared" si="46"/>
        <v/>
      </c>
      <c r="AE501" s="120"/>
      <c r="AF501" s="128"/>
      <c r="AH501" s="132" t="str">
        <f t="shared" si="47"/>
        <v/>
      </c>
      <c r="AI501" s="120"/>
      <c r="AJ501" s="128"/>
      <c r="AK501" s="128"/>
      <c r="AL501" s="128"/>
      <c r="AM501" s="128"/>
      <c r="AN501" s="128"/>
      <c r="AO501" s="128"/>
      <c r="AP501" s="120"/>
      <c r="AT501" s="128"/>
      <c r="AU501" s="120"/>
    </row>
    <row r="502" spans="2:47" x14ac:dyDescent="0.25">
      <c r="B502" s="132" t="str">
        <f t="shared" si="45"/>
        <v/>
      </c>
      <c r="C502" s="120"/>
      <c r="D502" s="125"/>
      <c r="E502" s="125"/>
      <c r="F502" s="120"/>
      <c r="G502" s="120"/>
      <c r="I502" s="120"/>
      <c r="J502" s="120"/>
      <c r="K502" s="120"/>
      <c r="L502" s="120"/>
      <c r="N502" s="126">
        <f t="shared" si="42"/>
        <v>0</v>
      </c>
      <c r="O502" s="126">
        <f t="shared" si="43"/>
        <v>0</v>
      </c>
      <c r="P502" s="126">
        <f t="shared" si="44"/>
        <v>0</v>
      </c>
      <c r="V502" s="120"/>
      <c r="W502" s="120"/>
      <c r="AA502" s="120"/>
      <c r="AB502" s="120"/>
      <c r="AD502" s="132" t="str">
        <f t="shared" si="46"/>
        <v/>
      </c>
      <c r="AE502" s="120"/>
      <c r="AF502" s="128"/>
      <c r="AH502" s="132" t="str">
        <f t="shared" si="47"/>
        <v/>
      </c>
      <c r="AI502" s="120"/>
      <c r="AJ502" s="128"/>
      <c r="AK502" s="128"/>
      <c r="AL502" s="128"/>
      <c r="AM502" s="128"/>
      <c r="AN502" s="128"/>
      <c r="AO502" s="128"/>
      <c r="AP502" s="120"/>
      <c r="AT502" s="128"/>
      <c r="AU502" s="120"/>
    </row>
    <row r="503" spans="2:47" x14ac:dyDescent="0.25">
      <c r="B503" s="132" t="str">
        <f t="shared" si="45"/>
        <v/>
      </c>
      <c r="C503" s="120"/>
      <c r="D503" s="125"/>
      <c r="E503" s="125"/>
      <c r="F503" s="120"/>
      <c r="G503" s="120"/>
      <c r="I503" s="120"/>
      <c r="J503" s="120"/>
      <c r="K503" s="120"/>
      <c r="L503" s="120"/>
      <c r="N503" s="126">
        <f t="shared" si="42"/>
        <v>0</v>
      </c>
      <c r="O503" s="126">
        <f t="shared" si="43"/>
        <v>0</v>
      </c>
      <c r="P503" s="126">
        <f t="shared" si="44"/>
        <v>0</v>
      </c>
      <c r="V503" s="120"/>
      <c r="W503" s="120"/>
      <c r="AA503" s="120"/>
      <c r="AB503" s="120"/>
      <c r="AD503" s="132" t="str">
        <f t="shared" si="46"/>
        <v/>
      </c>
      <c r="AE503" s="120"/>
      <c r="AF503" s="128"/>
      <c r="AH503" s="132" t="str">
        <f t="shared" si="47"/>
        <v/>
      </c>
      <c r="AI503" s="120"/>
      <c r="AJ503" s="128"/>
      <c r="AK503" s="128"/>
      <c r="AL503" s="128"/>
      <c r="AM503" s="128"/>
      <c r="AN503" s="128"/>
      <c r="AO503" s="128"/>
      <c r="AP503" s="120"/>
      <c r="AT503" s="128"/>
      <c r="AU503" s="120"/>
    </row>
    <row r="504" spans="2:47" x14ac:dyDescent="0.25">
      <c r="B504" s="132" t="str">
        <f t="shared" si="45"/>
        <v/>
      </c>
      <c r="C504" s="120"/>
      <c r="D504" s="125"/>
      <c r="E504" s="125"/>
      <c r="F504" s="120"/>
      <c r="G504" s="120"/>
      <c r="I504" s="120"/>
      <c r="J504" s="120"/>
      <c r="K504" s="120"/>
      <c r="L504" s="120"/>
      <c r="N504" s="126">
        <f t="shared" si="42"/>
        <v>0</v>
      </c>
      <c r="O504" s="126">
        <f t="shared" si="43"/>
        <v>0</v>
      </c>
      <c r="P504" s="126">
        <f t="shared" si="44"/>
        <v>0</v>
      </c>
      <c r="V504" s="120"/>
      <c r="W504" s="120"/>
      <c r="AA504" s="120"/>
      <c r="AB504" s="120"/>
      <c r="AD504" s="132" t="str">
        <f t="shared" si="46"/>
        <v/>
      </c>
      <c r="AE504" s="120"/>
      <c r="AF504" s="128"/>
      <c r="AH504" s="132" t="str">
        <f t="shared" si="47"/>
        <v/>
      </c>
      <c r="AI504" s="120"/>
      <c r="AJ504" s="128"/>
      <c r="AK504" s="128"/>
      <c r="AL504" s="128"/>
      <c r="AM504" s="128"/>
      <c r="AN504" s="128"/>
      <c r="AO504" s="128"/>
      <c r="AP504" s="120"/>
      <c r="AT504" s="128"/>
      <c r="AU504" s="120"/>
    </row>
    <row r="505" spans="2:47" x14ac:dyDescent="0.25">
      <c r="B505" s="132" t="str">
        <f t="shared" si="45"/>
        <v/>
      </c>
      <c r="C505" s="120"/>
      <c r="D505" s="125"/>
      <c r="E505" s="125"/>
      <c r="F505" s="120"/>
      <c r="G505" s="120"/>
      <c r="I505" s="120"/>
      <c r="J505" s="120"/>
      <c r="K505" s="120"/>
      <c r="L505" s="120"/>
      <c r="N505" s="126">
        <f t="shared" si="42"/>
        <v>0</v>
      </c>
      <c r="O505" s="126">
        <f t="shared" si="43"/>
        <v>0</v>
      </c>
      <c r="P505" s="126">
        <f t="shared" si="44"/>
        <v>0</v>
      </c>
      <c r="V505" s="120"/>
      <c r="W505" s="120"/>
      <c r="AA505" s="120"/>
      <c r="AB505" s="120"/>
      <c r="AD505" s="132" t="str">
        <f t="shared" si="46"/>
        <v/>
      </c>
      <c r="AE505" s="120"/>
      <c r="AF505" s="128"/>
      <c r="AH505" s="132" t="str">
        <f t="shared" si="47"/>
        <v/>
      </c>
      <c r="AI505" s="120"/>
      <c r="AJ505" s="128"/>
      <c r="AK505" s="128"/>
      <c r="AL505" s="128"/>
      <c r="AM505" s="128"/>
      <c r="AN505" s="128"/>
      <c r="AO505" s="128"/>
      <c r="AP505" s="120"/>
      <c r="AT505" s="128"/>
      <c r="AU505" s="120"/>
    </row>
    <row r="506" spans="2:47" x14ac:dyDescent="0.25">
      <c r="B506" s="132" t="str">
        <f t="shared" si="45"/>
        <v/>
      </c>
      <c r="C506" s="120"/>
      <c r="D506" s="125"/>
      <c r="E506" s="125"/>
      <c r="F506" s="120"/>
      <c r="G506" s="120"/>
      <c r="I506" s="120"/>
      <c r="J506" s="120"/>
      <c r="K506" s="120"/>
      <c r="L506" s="120"/>
      <c r="N506" s="126">
        <f t="shared" si="42"/>
        <v>0</v>
      </c>
      <c r="O506" s="126">
        <f t="shared" si="43"/>
        <v>0</v>
      </c>
      <c r="P506" s="126">
        <f t="shared" si="44"/>
        <v>0</v>
      </c>
      <c r="V506" s="120"/>
      <c r="W506" s="120"/>
      <c r="AA506" s="120"/>
      <c r="AB506" s="120"/>
      <c r="AD506" s="132" t="str">
        <f t="shared" si="46"/>
        <v/>
      </c>
      <c r="AE506" s="120"/>
      <c r="AF506" s="128"/>
      <c r="AH506" s="132" t="str">
        <f t="shared" si="47"/>
        <v/>
      </c>
      <c r="AI506" s="120"/>
      <c r="AJ506" s="128"/>
      <c r="AK506" s="128"/>
      <c r="AL506" s="128"/>
      <c r="AM506" s="128"/>
      <c r="AN506" s="128"/>
      <c r="AO506" s="128"/>
      <c r="AP506" s="120"/>
      <c r="AT506" s="128"/>
      <c r="AU506" s="120"/>
    </row>
    <row r="507" spans="2:47" x14ac:dyDescent="0.25">
      <c r="B507" s="132" t="str">
        <f t="shared" si="45"/>
        <v/>
      </c>
      <c r="C507" s="120"/>
      <c r="D507" s="125"/>
      <c r="E507" s="125"/>
      <c r="F507" s="120"/>
      <c r="G507" s="120"/>
      <c r="I507" s="120"/>
      <c r="J507" s="120"/>
      <c r="K507" s="120"/>
      <c r="L507" s="120"/>
      <c r="N507" s="126">
        <f t="shared" si="42"/>
        <v>0</v>
      </c>
      <c r="O507" s="126">
        <f t="shared" si="43"/>
        <v>0</v>
      </c>
      <c r="P507" s="126">
        <f t="shared" si="44"/>
        <v>0</v>
      </c>
      <c r="V507" s="120"/>
      <c r="W507" s="120"/>
      <c r="AA507" s="120"/>
      <c r="AB507" s="120"/>
      <c r="AD507" s="132" t="str">
        <f t="shared" si="46"/>
        <v/>
      </c>
      <c r="AE507" s="120"/>
      <c r="AF507" s="128"/>
      <c r="AH507" s="132" t="str">
        <f t="shared" si="47"/>
        <v/>
      </c>
      <c r="AI507" s="120"/>
      <c r="AJ507" s="128"/>
      <c r="AK507" s="128"/>
      <c r="AL507" s="128"/>
      <c r="AM507" s="128"/>
      <c r="AN507" s="128"/>
      <c r="AO507" s="128"/>
      <c r="AP507" s="120"/>
      <c r="AT507" s="128"/>
      <c r="AU507" s="120"/>
    </row>
    <row r="508" spans="2:47" x14ac:dyDescent="0.25">
      <c r="B508" s="132" t="str">
        <f t="shared" si="45"/>
        <v/>
      </c>
      <c r="C508" s="120"/>
      <c r="D508" s="125"/>
      <c r="E508" s="125"/>
      <c r="F508" s="120"/>
      <c r="G508" s="120"/>
      <c r="I508" s="120"/>
      <c r="J508" s="120"/>
      <c r="K508" s="120"/>
      <c r="L508" s="120"/>
      <c r="N508" s="126">
        <f t="shared" si="42"/>
        <v>0</v>
      </c>
      <c r="O508" s="126">
        <f t="shared" si="43"/>
        <v>0</v>
      </c>
      <c r="P508" s="126">
        <f t="shared" si="44"/>
        <v>0</v>
      </c>
      <c r="V508" s="120"/>
      <c r="W508" s="120"/>
      <c r="AA508" s="120"/>
      <c r="AB508" s="120"/>
      <c r="AD508" s="132" t="str">
        <f t="shared" si="46"/>
        <v/>
      </c>
      <c r="AE508" s="120"/>
      <c r="AF508" s="128"/>
      <c r="AH508" s="132" t="str">
        <f t="shared" si="47"/>
        <v/>
      </c>
      <c r="AI508" s="120"/>
      <c r="AJ508" s="128"/>
      <c r="AK508" s="128"/>
      <c r="AL508" s="128"/>
      <c r="AM508" s="128"/>
      <c r="AN508" s="128"/>
      <c r="AO508" s="128"/>
      <c r="AP508" s="120"/>
      <c r="AT508" s="128"/>
      <c r="AU508" s="120"/>
    </row>
    <row r="509" spans="2:47" x14ac:dyDescent="0.25">
      <c r="B509" s="132" t="str">
        <f t="shared" si="45"/>
        <v/>
      </c>
      <c r="C509" s="120"/>
      <c r="D509" s="125"/>
      <c r="E509" s="125"/>
      <c r="F509" s="120"/>
      <c r="G509" s="120"/>
      <c r="I509" s="120"/>
      <c r="J509" s="120"/>
      <c r="K509" s="120"/>
      <c r="L509" s="120"/>
      <c r="N509" s="126">
        <f t="shared" si="42"/>
        <v>0</v>
      </c>
      <c r="O509" s="126">
        <f t="shared" si="43"/>
        <v>0</v>
      </c>
      <c r="P509" s="126">
        <f t="shared" si="44"/>
        <v>0</v>
      </c>
      <c r="V509" s="120"/>
      <c r="W509" s="120"/>
      <c r="AA509" s="120"/>
      <c r="AB509" s="120"/>
      <c r="AD509" s="132" t="str">
        <f t="shared" si="46"/>
        <v/>
      </c>
      <c r="AE509" s="120"/>
      <c r="AF509" s="128"/>
      <c r="AH509" s="132" t="str">
        <f t="shared" si="47"/>
        <v/>
      </c>
      <c r="AI509" s="120"/>
      <c r="AJ509" s="128"/>
      <c r="AK509" s="128"/>
      <c r="AL509" s="128"/>
      <c r="AM509" s="128"/>
      <c r="AN509" s="128"/>
      <c r="AO509" s="128"/>
      <c r="AP509" s="120"/>
      <c r="AT509" s="128"/>
      <c r="AU509" s="120"/>
    </row>
    <row r="510" spans="2:47" x14ac:dyDescent="0.25">
      <c r="B510" s="132" t="str">
        <f t="shared" si="45"/>
        <v/>
      </c>
      <c r="C510" s="120"/>
      <c r="D510" s="125"/>
      <c r="E510" s="125"/>
      <c r="F510" s="120"/>
      <c r="G510" s="120"/>
      <c r="I510" s="120"/>
      <c r="J510" s="120"/>
      <c r="K510" s="120"/>
      <c r="L510" s="120"/>
      <c r="N510" s="126">
        <f t="shared" si="42"/>
        <v>0</v>
      </c>
      <c r="O510" s="126">
        <f t="shared" si="43"/>
        <v>0</v>
      </c>
      <c r="P510" s="126">
        <f t="shared" si="44"/>
        <v>0</v>
      </c>
      <c r="V510" s="120"/>
      <c r="W510" s="120"/>
      <c r="AA510" s="120"/>
      <c r="AB510" s="120"/>
      <c r="AD510" s="132" t="str">
        <f t="shared" si="46"/>
        <v/>
      </c>
      <c r="AE510" s="120"/>
      <c r="AF510" s="128"/>
      <c r="AH510" s="132" t="str">
        <f t="shared" si="47"/>
        <v/>
      </c>
      <c r="AI510" s="120"/>
      <c r="AJ510" s="128"/>
      <c r="AK510" s="128"/>
      <c r="AL510" s="128"/>
      <c r="AM510" s="128"/>
      <c r="AN510" s="128"/>
      <c r="AO510" s="128"/>
      <c r="AP510" s="120"/>
      <c r="AT510" s="128"/>
      <c r="AU510" s="120"/>
    </row>
    <row r="511" spans="2:47" x14ac:dyDescent="0.25">
      <c r="B511" s="132" t="str">
        <f t="shared" si="45"/>
        <v/>
      </c>
      <c r="C511" s="120"/>
      <c r="D511" s="125"/>
      <c r="E511" s="125"/>
      <c r="F511" s="120"/>
      <c r="G511" s="120"/>
      <c r="I511" s="120"/>
      <c r="J511" s="120"/>
      <c r="K511" s="120"/>
      <c r="L511" s="120"/>
      <c r="N511" s="126">
        <f t="shared" si="42"/>
        <v>0</v>
      </c>
      <c r="O511" s="126">
        <f t="shared" si="43"/>
        <v>0</v>
      </c>
      <c r="P511" s="126">
        <f t="shared" si="44"/>
        <v>0</v>
      </c>
      <c r="V511" s="120"/>
      <c r="W511" s="120"/>
      <c r="AA511" s="120"/>
      <c r="AB511" s="120"/>
      <c r="AD511" s="132" t="str">
        <f t="shared" si="46"/>
        <v/>
      </c>
      <c r="AE511" s="120"/>
      <c r="AF511" s="128"/>
      <c r="AH511" s="132" t="str">
        <f t="shared" si="47"/>
        <v/>
      </c>
      <c r="AI511" s="120"/>
      <c r="AJ511" s="128"/>
      <c r="AK511" s="128"/>
      <c r="AL511" s="128"/>
      <c r="AM511" s="128"/>
      <c r="AN511" s="128"/>
      <c r="AO511" s="128"/>
      <c r="AP511" s="120"/>
      <c r="AT511" s="128"/>
      <c r="AU511" s="120"/>
    </row>
    <row r="512" spans="2:47" x14ac:dyDescent="0.25">
      <c r="B512" s="132" t="str">
        <f t="shared" si="45"/>
        <v/>
      </c>
      <c r="C512" s="120"/>
      <c r="D512" s="125"/>
      <c r="E512" s="125"/>
      <c r="F512" s="120"/>
      <c r="G512" s="120"/>
      <c r="I512" s="120"/>
      <c r="J512" s="120"/>
      <c r="K512" s="120"/>
      <c r="L512" s="120"/>
      <c r="N512" s="126">
        <f t="shared" si="42"/>
        <v>0</v>
      </c>
      <c r="O512" s="126">
        <f t="shared" si="43"/>
        <v>0</v>
      </c>
      <c r="P512" s="126">
        <f t="shared" si="44"/>
        <v>0</v>
      </c>
      <c r="V512" s="120"/>
      <c r="W512" s="120"/>
      <c r="AA512" s="120"/>
      <c r="AB512" s="120"/>
      <c r="AD512" s="132" t="str">
        <f t="shared" si="46"/>
        <v/>
      </c>
      <c r="AE512" s="120"/>
      <c r="AF512" s="128"/>
      <c r="AH512" s="132" t="str">
        <f t="shared" si="47"/>
        <v/>
      </c>
      <c r="AI512" s="120"/>
      <c r="AJ512" s="128"/>
      <c r="AK512" s="128"/>
      <c r="AL512" s="128"/>
      <c r="AM512" s="128"/>
      <c r="AN512" s="128"/>
      <c r="AO512" s="128"/>
      <c r="AP512" s="120"/>
      <c r="AT512" s="128"/>
      <c r="AU512" s="120"/>
    </row>
    <row r="513" spans="2:47" x14ac:dyDescent="0.25">
      <c r="B513" s="132" t="str">
        <f t="shared" si="45"/>
        <v/>
      </c>
      <c r="C513" s="120"/>
      <c r="D513" s="125"/>
      <c r="E513" s="125"/>
      <c r="F513" s="120"/>
      <c r="G513" s="120"/>
      <c r="I513" s="120"/>
      <c r="J513" s="120"/>
      <c r="K513" s="120"/>
      <c r="L513" s="120"/>
      <c r="N513" s="126">
        <f t="shared" si="42"/>
        <v>0</v>
      </c>
      <c r="O513" s="126">
        <f t="shared" si="43"/>
        <v>0</v>
      </c>
      <c r="P513" s="126">
        <f t="shared" si="44"/>
        <v>0</v>
      </c>
      <c r="V513" s="120"/>
      <c r="W513" s="120"/>
      <c r="AA513" s="120"/>
      <c r="AB513" s="120"/>
      <c r="AD513" s="132" t="str">
        <f t="shared" si="46"/>
        <v/>
      </c>
      <c r="AE513" s="120"/>
      <c r="AF513" s="128"/>
      <c r="AH513" s="132" t="str">
        <f t="shared" si="47"/>
        <v/>
      </c>
      <c r="AI513" s="120"/>
      <c r="AJ513" s="128"/>
      <c r="AK513" s="128"/>
      <c r="AL513" s="128"/>
      <c r="AM513" s="128"/>
      <c r="AN513" s="128"/>
      <c r="AO513" s="128"/>
      <c r="AP513" s="120"/>
      <c r="AT513" s="128"/>
      <c r="AU513" s="120"/>
    </row>
    <row r="514" spans="2:47" x14ac:dyDescent="0.25">
      <c r="B514" s="132" t="str">
        <f t="shared" si="45"/>
        <v/>
      </c>
      <c r="C514" s="120"/>
      <c r="D514" s="125"/>
      <c r="E514" s="125"/>
      <c r="F514" s="120"/>
      <c r="G514" s="120"/>
      <c r="I514" s="120"/>
      <c r="J514" s="120"/>
      <c r="K514" s="120"/>
      <c r="L514" s="120"/>
      <c r="N514" s="126">
        <f t="shared" si="42"/>
        <v>0</v>
      </c>
      <c r="O514" s="126">
        <f t="shared" si="43"/>
        <v>0</v>
      </c>
      <c r="P514" s="126">
        <f t="shared" si="44"/>
        <v>0</v>
      </c>
      <c r="V514" s="120"/>
      <c r="W514" s="120"/>
      <c r="AA514" s="120"/>
      <c r="AB514" s="120"/>
      <c r="AD514" s="132" t="str">
        <f t="shared" si="46"/>
        <v/>
      </c>
      <c r="AE514" s="120"/>
      <c r="AF514" s="128"/>
      <c r="AH514" s="132" t="str">
        <f t="shared" si="47"/>
        <v/>
      </c>
      <c r="AI514" s="120"/>
      <c r="AJ514" s="128"/>
      <c r="AK514" s="128"/>
      <c r="AL514" s="128"/>
      <c r="AM514" s="128"/>
      <c r="AN514" s="128"/>
      <c r="AO514" s="128"/>
      <c r="AP514" s="120"/>
      <c r="AT514" s="128"/>
      <c r="AU514" s="120"/>
    </row>
    <row r="515" spans="2:47" x14ac:dyDescent="0.25">
      <c r="B515" s="132" t="str">
        <f t="shared" si="45"/>
        <v/>
      </c>
      <c r="C515" s="120"/>
      <c r="D515" s="125"/>
      <c r="E515" s="125"/>
      <c r="F515" s="120"/>
      <c r="G515" s="120"/>
      <c r="I515" s="120"/>
      <c r="J515" s="120"/>
      <c r="K515" s="120"/>
      <c r="L515" s="120"/>
      <c r="N515" s="126">
        <f t="shared" si="42"/>
        <v>0</v>
      </c>
      <c r="O515" s="126">
        <f t="shared" si="43"/>
        <v>0</v>
      </c>
      <c r="P515" s="126">
        <f t="shared" si="44"/>
        <v>0</v>
      </c>
      <c r="V515" s="120"/>
      <c r="W515" s="120"/>
      <c r="AA515" s="120"/>
      <c r="AB515" s="120"/>
      <c r="AD515" s="132" t="str">
        <f t="shared" si="46"/>
        <v/>
      </c>
      <c r="AE515" s="120"/>
      <c r="AF515" s="128"/>
      <c r="AH515" s="132" t="str">
        <f t="shared" si="47"/>
        <v/>
      </c>
      <c r="AI515" s="120"/>
      <c r="AJ515" s="128"/>
      <c r="AK515" s="128"/>
      <c r="AL515" s="128"/>
      <c r="AM515" s="128"/>
      <c r="AN515" s="128"/>
      <c r="AO515" s="128"/>
      <c r="AP515" s="120"/>
      <c r="AT515" s="128"/>
      <c r="AU515" s="120"/>
    </row>
    <row r="516" spans="2:47" x14ac:dyDescent="0.25">
      <c r="B516" s="132" t="str">
        <f t="shared" si="45"/>
        <v/>
      </c>
      <c r="C516" s="120"/>
      <c r="D516" s="125"/>
      <c r="E516" s="125"/>
      <c r="F516" s="120"/>
      <c r="G516" s="120"/>
      <c r="I516" s="120"/>
      <c r="J516" s="120"/>
      <c r="K516" s="120"/>
      <c r="L516" s="120"/>
      <c r="N516" s="126">
        <f t="shared" si="42"/>
        <v>0</v>
      </c>
      <c r="O516" s="126">
        <f t="shared" si="43"/>
        <v>0</v>
      </c>
      <c r="P516" s="126">
        <f t="shared" si="44"/>
        <v>0</v>
      </c>
      <c r="V516" s="120"/>
      <c r="W516" s="120"/>
      <c r="AA516" s="120"/>
      <c r="AB516" s="120"/>
      <c r="AD516" s="132" t="str">
        <f t="shared" si="46"/>
        <v/>
      </c>
      <c r="AE516" s="120"/>
      <c r="AF516" s="128"/>
      <c r="AH516" s="132" t="str">
        <f t="shared" si="47"/>
        <v/>
      </c>
      <c r="AI516" s="120"/>
      <c r="AJ516" s="128"/>
      <c r="AK516" s="128"/>
      <c r="AL516" s="128"/>
      <c r="AM516" s="128"/>
      <c r="AN516" s="128"/>
      <c r="AO516" s="128"/>
      <c r="AP516" s="120"/>
      <c r="AT516" s="128"/>
      <c r="AU516" s="120"/>
    </row>
    <row r="517" spans="2:47" x14ac:dyDescent="0.25">
      <c r="B517" s="132" t="str">
        <f t="shared" si="45"/>
        <v/>
      </c>
      <c r="C517" s="120"/>
      <c r="D517" s="125"/>
      <c r="E517" s="125"/>
      <c r="F517" s="120"/>
      <c r="G517" s="120"/>
      <c r="I517" s="120"/>
      <c r="J517" s="120"/>
      <c r="K517" s="120"/>
      <c r="L517" s="120"/>
      <c r="N517" s="126">
        <f t="shared" si="42"/>
        <v>0</v>
      </c>
      <c r="O517" s="126">
        <f t="shared" si="43"/>
        <v>0</v>
      </c>
      <c r="P517" s="126">
        <f t="shared" si="44"/>
        <v>0</v>
      </c>
      <c r="V517" s="120"/>
      <c r="W517" s="120"/>
      <c r="AA517" s="120"/>
      <c r="AB517" s="120"/>
      <c r="AD517" s="132" t="str">
        <f t="shared" si="46"/>
        <v/>
      </c>
      <c r="AE517" s="120"/>
      <c r="AF517" s="128"/>
      <c r="AH517" s="132" t="str">
        <f t="shared" si="47"/>
        <v/>
      </c>
      <c r="AI517" s="120"/>
      <c r="AJ517" s="128"/>
      <c r="AK517" s="128"/>
      <c r="AL517" s="128"/>
      <c r="AM517" s="128"/>
      <c r="AN517" s="128"/>
      <c r="AO517" s="128"/>
      <c r="AP517" s="120"/>
      <c r="AT517" s="128"/>
      <c r="AU517" s="120"/>
    </row>
    <row r="518" spans="2:47" x14ac:dyDescent="0.25">
      <c r="B518" s="132" t="str">
        <f t="shared" si="45"/>
        <v/>
      </c>
      <c r="C518" s="120"/>
      <c r="D518" s="125"/>
      <c r="E518" s="125"/>
      <c r="F518" s="120"/>
      <c r="G518" s="120"/>
      <c r="I518" s="120"/>
      <c r="J518" s="120"/>
      <c r="K518" s="120"/>
      <c r="L518" s="120"/>
      <c r="N518" s="126">
        <f t="shared" si="42"/>
        <v>0</v>
      </c>
      <c r="O518" s="126">
        <f t="shared" si="43"/>
        <v>0</v>
      </c>
      <c r="P518" s="126">
        <f t="shared" si="44"/>
        <v>0</v>
      </c>
      <c r="V518" s="120"/>
      <c r="W518" s="120"/>
      <c r="AA518" s="120"/>
      <c r="AB518" s="120"/>
      <c r="AD518" s="132" t="str">
        <f t="shared" si="46"/>
        <v/>
      </c>
      <c r="AE518" s="120"/>
      <c r="AF518" s="128"/>
      <c r="AH518" s="132" t="str">
        <f t="shared" si="47"/>
        <v/>
      </c>
      <c r="AI518" s="120"/>
      <c r="AJ518" s="128"/>
      <c r="AK518" s="128"/>
      <c r="AL518" s="128"/>
      <c r="AM518" s="128"/>
      <c r="AN518" s="128"/>
      <c r="AO518" s="128"/>
      <c r="AP518" s="120"/>
      <c r="AT518" s="128"/>
      <c r="AU518" s="120"/>
    </row>
    <row r="519" spans="2:47" x14ac:dyDescent="0.25">
      <c r="B519" s="132" t="str">
        <f t="shared" si="45"/>
        <v/>
      </c>
      <c r="C519" s="120"/>
      <c r="D519" s="125"/>
      <c r="E519" s="125"/>
      <c r="F519" s="120"/>
      <c r="G519" s="120"/>
      <c r="I519" s="120"/>
      <c r="J519" s="120"/>
      <c r="K519" s="120"/>
      <c r="L519" s="120"/>
      <c r="N519" s="126">
        <f t="shared" si="42"/>
        <v>0</v>
      </c>
      <c r="O519" s="126">
        <f t="shared" si="43"/>
        <v>0</v>
      </c>
      <c r="P519" s="126">
        <f t="shared" si="44"/>
        <v>0</v>
      </c>
      <c r="V519" s="120"/>
      <c r="W519" s="120"/>
      <c r="AA519" s="120"/>
      <c r="AB519" s="120"/>
      <c r="AD519" s="132" t="str">
        <f t="shared" si="46"/>
        <v/>
      </c>
      <c r="AE519" s="120"/>
      <c r="AF519" s="128"/>
      <c r="AH519" s="132" t="str">
        <f t="shared" si="47"/>
        <v/>
      </c>
      <c r="AI519" s="120"/>
      <c r="AJ519" s="128"/>
      <c r="AK519" s="128"/>
      <c r="AL519" s="128"/>
      <c r="AM519" s="128"/>
      <c r="AN519" s="128"/>
      <c r="AO519" s="128"/>
      <c r="AP519" s="120"/>
      <c r="AT519" s="128"/>
      <c r="AU519" s="120"/>
    </row>
    <row r="520" spans="2:47" x14ac:dyDescent="0.25">
      <c r="B520" s="132" t="str">
        <f t="shared" si="45"/>
        <v/>
      </c>
      <c r="C520" s="120"/>
      <c r="D520" s="125"/>
      <c r="E520" s="125"/>
      <c r="F520" s="120"/>
      <c r="G520" s="120"/>
      <c r="I520" s="120"/>
      <c r="J520" s="120"/>
      <c r="K520" s="120"/>
      <c r="L520" s="120"/>
      <c r="N520" s="126">
        <f t="shared" si="42"/>
        <v>0</v>
      </c>
      <c r="O520" s="126">
        <f t="shared" si="43"/>
        <v>0</v>
      </c>
      <c r="P520" s="126">
        <f t="shared" si="44"/>
        <v>0</v>
      </c>
      <c r="V520" s="120"/>
      <c r="W520" s="120"/>
      <c r="AA520" s="120"/>
      <c r="AB520" s="120"/>
      <c r="AD520" s="132" t="str">
        <f t="shared" si="46"/>
        <v/>
      </c>
      <c r="AE520" s="120"/>
      <c r="AF520" s="128"/>
      <c r="AH520" s="132" t="str">
        <f t="shared" si="47"/>
        <v/>
      </c>
      <c r="AI520" s="120"/>
      <c r="AJ520" s="128"/>
      <c r="AK520" s="128"/>
      <c r="AL520" s="128"/>
      <c r="AM520" s="128"/>
      <c r="AN520" s="128"/>
      <c r="AO520" s="128"/>
      <c r="AP520" s="120"/>
      <c r="AT520" s="128"/>
      <c r="AU520" s="120"/>
    </row>
    <row r="521" spans="2:47" x14ac:dyDescent="0.25">
      <c r="B521" s="132" t="str">
        <f t="shared" si="45"/>
        <v/>
      </c>
      <c r="C521" s="120"/>
      <c r="D521" s="125"/>
      <c r="E521" s="125"/>
      <c r="F521" s="120"/>
      <c r="G521" s="120"/>
      <c r="I521" s="120"/>
      <c r="J521" s="120"/>
      <c r="K521" s="120"/>
      <c r="L521" s="120"/>
      <c r="N521" s="126">
        <f t="shared" si="42"/>
        <v>0</v>
      </c>
      <c r="O521" s="126">
        <f t="shared" si="43"/>
        <v>0</v>
      </c>
      <c r="P521" s="126">
        <f t="shared" si="44"/>
        <v>0</v>
      </c>
      <c r="V521" s="120"/>
      <c r="W521" s="120"/>
      <c r="AA521" s="120"/>
      <c r="AB521" s="120"/>
      <c r="AD521" s="132" t="str">
        <f t="shared" si="46"/>
        <v/>
      </c>
      <c r="AE521" s="120"/>
      <c r="AF521" s="128"/>
      <c r="AH521" s="132" t="str">
        <f t="shared" si="47"/>
        <v/>
      </c>
      <c r="AI521" s="120"/>
      <c r="AJ521" s="128"/>
      <c r="AK521" s="128"/>
      <c r="AL521" s="128"/>
      <c r="AM521" s="128"/>
      <c r="AN521" s="128"/>
      <c r="AO521" s="128"/>
      <c r="AP521" s="120"/>
      <c r="AT521" s="128"/>
      <c r="AU521" s="120"/>
    </row>
    <row r="522" spans="2:47" x14ac:dyDescent="0.25">
      <c r="B522" s="132" t="str">
        <f t="shared" si="45"/>
        <v/>
      </c>
      <c r="C522" s="120"/>
      <c r="D522" s="125"/>
      <c r="E522" s="125"/>
      <c r="F522" s="120"/>
      <c r="G522" s="120"/>
      <c r="I522" s="120"/>
      <c r="J522" s="120"/>
      <c r="K522" s="120"/>
      <c r="L522" s="120"/>
      <c r="N522" s="126">
        <f t="shared" si="42"/>
        <v>0</v>
      </c>
      <c r="O522" s="126">
        <f t="shared" si="43"/>
        <v>0</v>
      </c>
      <c r="P522" s="126">
        <f t="shared" si="44"/>
        <v>0</v>
      </c>
      <c r="V522" s="120"/>
      <c r="W522" s="120"/>
      <c r="AA522" s="120"/>
      <c r="AB522" s="120"/>
      <c r="AD522" s="132" t="str">
        <f t="shared" si="46"/>
        <v/>
      </c>
      <c r="AE522" s="120"/>
      <c r="AF522" s="128"/>
      <c r="AH522" s="132" t="str">
        <f t="shared" si="47"/>
        <v/>
      </c>
      <c r="AI522" s="120"/>
      <c r="AJ522" s="128"/>
      <c r="AK522" s="128"/>
      <c r="AL522" s="128"/>
      <c r="AM522" s="128"/>
      <c r="AN522" s="128"/>
      <c r="AO522" s="128"/>
      <c r="AP522" s="120"/>
      <c r="AT522" s="128"/>
      <c r="AU522" s="120"/>
    </row>
    <row r="523" spans="2:47" x14ac:dyDescent="0.25">
      <c r="B523" s="132" t="str">
        <f t="shared" si="45"/>
        <v/>
      </c>
      <c r="C523" s="120"/>
      <c r="D523" s="125"/>
      <c r="E523" s="125"/>
      <c r="F523" s="120"/>
      <c r="G523" s="120"/>
      <c r="I523" s="120"/>
      <c r="J523" s="120"/>
      <c r="K523" s="120"/>
      <c r="L523" s="120"/>
      <c r="N523" s="126">
        <f t="shared" si="42"/>
        <v>0</v>
      </c>
      <c r="O523" s="126">
        <f t="shared" si="43"/>
        <v>0</v>
      </c>
      <c r="P523" s="126">
        <f t="shared" si="44"/>
        <v>0</v>
      </c>
      <c r="V523" s="120"/>
      <c r="W523" s="120"/>
      <c r="AA523" s="120"/>
      <c r="AB523" s="120"/>
      <c r="AD523" s="132" t="str">
        <f t="shared" si="46"/>
        <v/>
      </c>
      <c r="AE523" s="120"/>
      <c r="AF523" s="128"/>
      <c r="AH523" s="132" t="str">
        <f t="shared" si="47"/>
        <v/>
      </c>
      <c r="AI523" s="120"/>
      <c r="AJ523" s="128"/>
      <c r="AK523" s="128"/>
      <c r="AL523" s="128"/>
      <c r="AM523" s="128"/>
      <c r="AN523" s="128"/>
      <c r="AO523" s="128"/>
      <c r="AP523" s="120"/>
      <c r="AT523" s="128"/>
      <c r="AU523" s="120"/>
    </row>
    <row r="524" spans="2:47" x14ac:dyDescent="0.25">
      <c r="B524" s="132" t="str">
        <f t="shared" si="45"/>
        <v/>
      </c>
      <c r="C524" s="120"/>
      <c r="D524" s="125"/>
      <c r="E524" s="125"/>
      <c r="F524" s="120"/>
      <c r="G524" s="120"/>
      <c r="I524" s="120"/>
      <c r="J524" s="120"/>
      <c r="K524" s="120"/>
      <c r="L524" s="120"/>
      <c r="N524" s="126">
        <f t="shared" ref="N524:N549" si="48">C524*E524</f>
        <v>0</v>
      </c>
      <c r="O524" s="126">
        <f t="shared" ref="O524:O549" si="49">MIN(N524,C524*ROUND($O$11,0))</f>
        <v>0</v>
      </c>
      <c r="P524" s="126">
        <f t="shared" ref="P524:P549" si="50">MIN(N524,C524*ROUND($P$11,0))</f>
        <v>0</v>
      </c>
      <c r="V524" s="120"/>
      <c r="W524" s="120"/>
      <c r="AA524" s="120"/>
      <c r="AB524" s="120"/>
      <c r="AD524" s="132" t="str">
        <f t="shared" si="46"/>
        <v/>
      </c>
      <c r="AE524" s="120"/>
      <c r="AF524" s="128"/>
      <c r="AH524" s="132" t="str">
        <f t="shared" si="47"/>
        <v/>
      </c>
      <c r="AI524" s="120"/>
      <c r="AJ524" s="128"/>
      <c r="AK524" s="128"/>
      <c r="AL524" s="128"/>
      <c r="AM524" s="128"/>
      <c r="AN524" s="128"/>
      <c r="AO524" s="128"/>
      <c r="AP524" s="120"/>
      <c r="AT524" s="128"/>
      <c r="AU524" s="120"/>
    </row>
    <row r="525" spans="2:47" x14ac:dyDescent="0.25">
      <c r="B525" s="132" t="str">
        <f t="shared" si="45"/>
        <v/>
      </c>
      <c r="C525" s="120"/>
      <c r="D525" s="125"/>
      <c r="E525" s="125"/>
      <c r="F525" s="120"/>
      <c r="G525" s="120"/>
      <c r="I525" s="120"/>
      <c r="J525" s="120"/>
      <c r="K525" s="120"/>
      <c r="L525" s="120"/>
      <c r="N525" s="126">
        <f t="shared" si="48"/>
        <v>0</v>
      </c>
      <c r="O525" s="126">
        <f t="shared" si="49"/>
        <v>0</v>
      </c>
      <c r="P525" s="126">
        <f t="shared" si="50"/>
        <v>0</v>
      </c>
      <c r="V525" s="120"/>
      <c r="W525" s="120"/>
      <c r="AA525" s="120"/>
      <c r="AB525" s="120"/>
      <c r="AD525" s="132" t="str">
        <f t="shared" si="46"/>
        <v/>
      </c>
      <c r="AE525" s="120"/>
      <c r="AF525" s="128"/>
      <c r="AH525" s="132" t="str">
        <f t="shared" si="47"/>
        <v/>
      </c>
      <c r="AI525" s="120"/>
      <c r="AJ525" s="128"/>
      <c r="AK525" s="128"/>
      <c r="AL525" s="128"/>
      <c r="AM525" s="128"/>
      <c r="AN525" s="128"/>
      <c r="AO525" s="128"/>
      <c r="AP525" s="120"/>
      <c r="AT525" s="128"/>
      <c r="AU525" s="120"/>
    </row>
    <row r="526" spans="2:47" x14ac:dyDescent="0.25">
      <c r="B526" s="132" t="str">
        <f t="shared" si="45"/>
        <v/>
      </c>
      <c r="C526" s="120"/>
      <c r="D526" s="125"/>
      <c r="E526" s="125"/>
      <c r="F526" s="120"/>
      <c r="G526" s="120"/>
      <c r="I526" s="120"/>
      <c r="J526" s="120"/>
      <c r="K526" s="120"/>
      <c r="L526" s="120"/>
      <c r="N526" s="126">
        <f t="shared" si="48"/>
        <v>0</v>
      </c>
      <c r="O526" s="126">
        <f t="shared" si="49"/>
        <v>0</v>
      </c>
      <c r="P526" s="126">
        <f t="shared" si="50"/>
        <v>0</v>
      </c>
      <c r="V526" s="120"/>
      <c r="W526" s="120"/>
      <c r="AA526" s="120"/>
      <c r="AB526" s="120"/>
      <c r="AD526" s="132" t="str">
        <f t="shared" si="46"/>
        <v/>
      </c>
      <c r="AE526" s="120"/>
      <c r="AF526" s="128"/>
      <c r="AH526" s="132" t="str">
        <f t="shared" si="47"/>
        <v/>
      </c>
      <c r="AI526" s="120"/>
      <c r="AJ526" s="128"/>
      <c r="AK526" s="128"/>
      <c r="AL526" s="128"/>
      <c r="AM526" s="128"/>
      <c r="AN526" s="128"/>
      <c r="AO526" s="128"/>
      <c r="AP526" s="120"/>
      <c r="AT526" s="128"/>
      <c r="AU526" s="120"/>
    </row>
    <row r="527" spans="2:47" x14ac:dyDescent="0.25">
      <c r="B527" s="132" t="str">
        <f t="shared" ref="B527:B590" si="51">IF(C527="","",B526+C527)</f>
        <v/>
      </c>
      <c r="C527" s="120"/>
      <c r="D527" s="125"/>
      <c r="E527" s="125"/>
      <c r="F527" s="120"/>
      <c r="G527" s="120"/>
      <c r="I527" s="120"/>
      <c r="J527" s="120"/>
      <c r="K527" s="120"/>
      <c r="L527" s="120"/>
      <c r="N527" s="126">
        <f t="shared" si="48"/>
        <v>0</v>
      </c>
      <c r="O527" s="126">
        <f t="shared" si="49"/>
        <v>0</v>
      </c>
      <c r="P527" s="126">
        <f t="shared" si="50"/>
        <v>0</v>
      </c>
      <c r="V527" s="120"/>
      <c r="W527" s="120"/>
      <c r="AA527" s="120"/>
      <c r="AB527" s="120"/>
      <c r="AD527" s="132" t="str">
        <f t="shared" si="46"/>
        <v/>
      </c>
      <c r="AE527" s="120"/>
      <c r="AF527" s="128"/>
      <c r="AH527" s="132" t="str">
        <f t="shared" si="47"/>
        <v/>
      </c>
      <c r="AI527" s="120"/>
      <c r="AJ527" s="128"/>
      <c r="AK527" s="128"/>
      <c r="AL527" s="128"/>
      <c r="AM527" s="128"/>
      <c r="AN527" s="128"/>
      <c r="AO527" s="128"/>
      <c r="AP527" s="120"/>
      <c r="AT527" s="128"/>
      <c r="AU527" s="120"/>
    </row>
    <row r="528" spans="2:47" x14ac:dyDescent="0.25">
      <c r="B528" s="132" t="str">
        <f t="shared" si="51"/>
        <v/>
      </c>
      <c r="C528" s="120"/>
      <c r="D528" s="125"/>
      <c r="E528" s="125"/>
      <c r="F528" s="120"/>
      <c r="G528" s="120"/>
      <c r="I528" s="120"/>
      <c r="J528" s="120"/>
      <c r="K528" s="120"/>
      <c r="L528" s="120"/>
      <c r="N528" s="126">
        <f t="shared" si="48"/>
        <v>0</v>
      </c>
      <c r="O528" s="126">
        <f t="shared" si="49"/>
        <v>0</v>
      </c>
      <c r="P528" s="126">
        <f t="shared" si="50"/>
        <v>0</v>
      </c>
      <c r="V528" s="120"/>
      <c r="W528" s="120"/>
      <c r="AA528" s="120"/>
      <c r="AB528" s="120"/>
      <c r="AD528" s="132" t="str">
        <f t="shared" si="46"/>
        <v/>
      </c>
      <c r="AE528" s="120"/>
      <c r="AF528" s="128"/>
      <c r="AH528" s="132" t="str">
        <f t="shared" si="47"/>
        <v/>
      </c>
      <c r="AI528" s="120"/>
      <c r="AJ528" s="128"/>
      <c r="AK528" s="128"/>
      <c r="AL528" s="128"/>
      <c r="AM528" s="128"/>
      <c r="AN528" s="128"/>
      <c r="AO528" s="128"/>
      <c r="AP528" s="120"/>
      <c r="AT528" s="128"/>
      <c r="AU528" s="120"/>
    </row>
    <row r="529" spans="2:47" x14ac:dyDescent="0.25">
      <c r="B529" s="132" t="str">
        <f t="shared" si="51"/>
        <v/>
      </c>
      <c r="C529" s="120"/>
      <c r="D529" s="125"/>
      <c r="E529" s="125"/>
      <c r="F529" s="120"/>
      <c r="G529" s="120"/>
      <c r="I529" s="120"/>
      <c r="J529" s="120"/>
      <c r="K529" s="120"/>
      <c r="L529" s="120"/>
      <c r="N529" s="126">
        <f t="shared" si="48"/>
        <v>0</v>
      </c>
      <c r="O529" s="126">
        <f t="shared" si="49"/>
        <v>0</v>
      </c>
      <c r="P529" s="126">
        <f t="shared" si="50"/>
        <v>0</v>
      </c>
      <c r="V529" s="120"/>
      <c r="W529" s="120"/>
      <c r="AA529" s="120"/>
      <c r="AB529" s="120"/>
      <c r="AD529" s="132" t="str">
        <f t="shared" ref="AD529:AD592" si="52">IF(AE529="","",AD528+AE529)</f>
        <v/>
      </c>
      <c r="AE529" s="120"/>
      <c r="AF529" s="128"/>
      <c r="AH529" s="132" t="str">
        <f t="shared" ref="AH529:AH592" si="53">IF(AI529="","",AH528+AI529)</f>
        <v/>
      </c>
      <c r="AI529" s="120"/>
      <c r="AJ529" s="128"/>
      <c r="AK529" s="128"/>
      <c r="AL529" s="128"/>
      <c r="AM529" s="128"/>
      <c r="AN529" s="128"/>
      <c r="AO529" s="128"/>
      <c r="AP529" s="120"/>
      <c r="AT529" s="128"/>
      <c r="AU529" s="120"/>
    </row>
    <row r="530" spans="2:47" x14ac:dyDescent="0.25">
      <c r="B530" s="132" t="str">
        <f t="shared" si="51"/>
        <v/>
      </c>
      <c r="C530" s="120"/>
      <c r="D530" s="125"/>
      <c r="E530" s="125"/>
      <c r="F530" s="120"/>
      <c r="G530" s="120"/>
      <c r="I530" s="120"/>
      <c r="J530" s="120"/>
      <c r="K530" s="120"/>
      <c r="L530" s="120"/>
      <c r="N530" s="126">
        <f t="shared" si="48"/>
        <v>0</v>
      </c>
      <c r="O530" s="126">
        <f t="shared" si="49"/>
        <v>0</v>
      </c>
      <c r="P530" s="126">
        <f t="shared" si="50"/>
        <v>0</v>
      </c>
      <c r="V530" s="120"/>
      <c r="W530" s="120"/>
      <c r="AA530" s="120"/>
      <c r="AB530" s="120"/>
      <c r="AD530" s="132" t="str">
        <f t="shared" si="52"/>
        <v/>
      </c>
      <c r="AE530" s="120"/>
      <c r="AF530" s="128"/>
      <c r="AH530" s="132" t="str">
        <f t="shared" si="53"/>
        <v/>
      </c>
      <c r="AI530" s="120"/>
      <c r="AJ530" s="128"/>
      <c r="AK530" s="128"/>
      <c r="AL530" s="128"/>
      <c r="AM530" s="128"/>
      <c r="AN530" s="128"/>
      <c r="AO530" s="128"/>
      <c r="AP530" s="120"/>
      <c r="AT530" s="128"/>
      <c r="AU530" s="120"/>
    </row>
    <row r="531" spans="2:47" x14ac:dyDescent="0.25">
      <c r="B531" s="132" t="str">
        <f t="shared" si="51"/>
        <v/>
      </c>
      <c r="C531" s="120"/>
      <c r="D531" s="125"/>
      <c r="E531" s="125"/>
      <c r="F531" s="120"/>
      <c r="G531" s="120"/>
      <c r="I531" s="120"/>
      <c r="J531" s="120"/>
      <c r="K531" s="120"/>
      <c r="L531" s="120"/>
      <c r="N531" s="126">
        <f t="shared" si="48"/>
        <v>0</v>
      </c>
      <c r="O531" s="126">
        <f t="shared" si="49"/>
        <v>0</v>
      </c>
      <c r="P531" s="126">
        <f t="shared" si="50"/>
        <v>0</v>
      </c>
      <c r="V531" s="120"/>
      <c r="W531" s="120"/>
      <c r="AA531" s="120"/>
      <c r="AB531" s="120"/>
      <c r="AD531" s="132" t="str">
        <f t="shared" si="52"/>
        <v/>
      </c>
      <c r="AE531" s="120"/>
      <c r="AF531" s="128"/>
      <c r="AH531" s="132" t="str">
        <f t="shared" si="53"/>
        <v/>
      </c>
      <c r="AI531" s="120"/>
      <c r="AJ531" s="128"/>
      <c r="AK531" s="128"/>
      <c r="AL531" s="128"/>
      <c r="AM531" s="128"/>
      <c r="AN531" s="128"/>
      <c r="AO531" s="128"/>
      <c r="AP531" s="120"/>
      <c r="AT531" s="128"/>
      <c r="AU531" s="120"/>
    </row>
    <row r="532" spans="2:47" x14ac:dyDescent="0.25">
      <c r="B532" s="132" t="str">
        <f t="shared" si="51"/>
        <v/>
      </c>
      <c r="C532" s="120"/>
      <c r="D532" s="125"/>
      <c r="E532" s="125"/>
      <c r="F532" s="120"/>
      <c r="G532" s="120"/>
      <c r="I532" s="120"/>
      <c r="J532" s="120"/>
      <c r="K532" s="120"/>
      <c r="L532" s="120"/>
      <c r="N532" s="126">
        <f t="shared" si="48"/>
        <v>0</v>
      </c>
      <c r="O532" s="126">
        <f t="shared" si="49"/>
        <v>0</v>
      </c>
      <c r="P532" s="126">
        <f t="shared" si="50"/>
        <v>0</v>
      </c>
      <c r="V532" s="120"/>
      <c r="W532" s="120"/>
      <c r="AA532" s="120"/>
      <c r="AB532" s="120"/>
      <c r="AD532" s="132" t="str">
        <f t="shared" si="52"/>
        <v/>
      </c>
      <c r="AE532" s="120"/>
      <c r="AF532" s="128"/>
      <c r="AH532" s="132" t="str">
        <f t="shared" si="53"/>
        <v/>
      </c>
      <c r="AI532" s="120"/>
      <c r="AJ532" s="128"/>
      <c r="AK532" s="128"/>
      <c r="AL532" s="128"/>
      <c r="AM532" s="128"/>
      <c r="AN532" s="128"/>
      <c r="AO532" s="128"/>
      <c r="AP532" s="120"/>
      <c r="AT532" s="128"/>
      <c r="AU532" s="120"/>
    </row>
    <row r="533" spans="2:47" x14ac:dyDescent="0.25">
      <c r="B533" s="132" t="str">
        <f t="shared" si="51"/>
        <v/>
      </c>
      <c r="C533" s="120"/>
      <c r="D533" s="125"/>
      <c r="E533" s="125"/>
      <c r="F533" s="120"/>
      <c r="G533" s="120"/>
      <c r="I533" s="120"/>
      <c r="J533" s="120"/>
      <c r="K533" s="120"/>
      <c r="L533" s="120"/>
      <c r="N533" s="126">
        <f t="shared" si="48"/>
        <v>0</v>
      </c>
      <c r="O533" s="126">
        <f t="shared" si="49"/>
        <v>0</v>
      </c>
      <c r="P533" s="126">
        <f t="shared" si="50"/>
        <v>0</v>
      </c>
      <c r="V533" s="120"/>
      <c r="W533" s="120"/>
      <c r="AA533" s="120"/>
      <c r="AB533" s="120"/>
      <c r="AD533" s="132" t="str">
        <f t="shared" si="52"/>
        <v/>
      </c>
      <c r="AE533" s="120"/>
      <c r="AF533" s="128"/>
      <c r="AH533" s="132" t="str">
        <f t="shared" si="53"/>
        <v/>
      </c>
      <c r="AI533" s="120"/>
      <c r="AJ533" s="128"/>
      <c r="AK533" s="128"/>
      <c r="AL533" s="128"/>
      <c r="AM533" s="128"/>
      <c r="AN533" s="128"/>
      <c r="AO533" s="128"/>
      <c r="AP533" s="120"/>
      <c r="AT533" s="128"/>
      <c r="AU533" s="120"/>
    </row>
    <row r="534" spans="2:47" x14ac:dyDescent="0.25">
      <c r="B534" s="132" t="str">
        <f t="shared" si="51"/>
        <v/>
      </c>
      <c r="C534" s="120"/>
      <c r="D534" s="125"/>
      <c r="E534" s="125"/>
      <c r="F534" s="120"/>
      <c r="G534" s="120"/>
      <c r="I534" s="120"/>
      <c r="J534" s="120"/>
      <c r="K534" s="120"/>
      <c r="L534" s="120"/>
      <c r="N534" s="126">
        <f t="shared" si="48"/>
        <v>0</v>
      </c>
      <c r="O534" s="126">
        <f t="shared" si="49"/>
        <v>0</v>
      </c>
      <c r="P534" s="126">
        <f t="shared" si="50"/>
        <v>0</v>
      </c>
      <c r="V534" s="120"/>
      <c r="W534" s="120"/>
      <c r="AA534" s="120"/>
      <c r="AB534" s="120"/>
      <c r="AD534" s="132" t="str">
        <f t="shared" si="52"/>
        <v/>
      </c>
      <c r="AE534" s="120"/>
      <c r="AF534" s="128"/>
      <c r="AH534" s="132" t="str">
        <f t="shared" si="53"/>
        <v/>
      </c>
      <c r="AI534" s="120"/>
      <c r="AJ534" s="128"/>
      <c r="AK534" s="128"/>
      <c r="AL534" s="128"/>
      <c r="AM534" s="128"/>
      <c r="AN534" s="128"/>
      <c r="AO534" s="128"/>
      <c r="AP534" s="120"/>
      <c r="AT534" s="128"/>
      <c r="AU534" s="120"/>
    </row>
    <row r="535" spans="2:47" x14ac:dyDescent="0.25">
      <c r="B535" s="132" t="str">
        <f t="shared" si="51"/>
        <v/>
      </c>
      <c r="C535" s="120"/>
      <c r="D535" s="125"/>
      <c r="E535" s="125"/>
      <c r="F535" s="120"/>
      <c r="G535" s="120"/>
      <c r="I535" s="120"/>
      <c r="J535" s="120"/>
      <c r="K535" s="120"/>
      <c r="L535" s="120"/>
      <c r="N535" s="126">
        <f t="shared" si="48"/>
        <v>0</v>
      </c>
      <c r="O535" s="126">
        <f t="shared" si="49"/>
        <v>0</v>
      </c>
      <c r="P535" s="126">
        <f t="shared" si="50"/>
        <v>0</v>
      </c>
      <c r="V535" s="120"/>
      <c r="W535" s="120"/>
      <c r="AA535" s="120"/>
      <c r="AB535" s="120"/>
      <c r="AD535" s="132" t="str">
        <f t="shared" si="52"/>
        <v/>
      </c>
      <c r="AE535" s="120"/>
      <c r="AF535" s="128"/>
      <c r="AH535" s="132" t="str">
        <f t="shared" si="53"/>
        <v/>
      </c>
      <c r="AI535" s="120"/>
      <c r="AJ535" s="128"/>
      <c r="AK535" s="128"/>
      <c r="AL535" s="128"/>
      <c r="AM535" s="128"/>
      <c r="AN535" s="128"/>
      <c r="AO535" s="128"/>
      <c r="AP535" s="120"/>
      <c r="AT535" s="128"/>
      <c r="AU535" s="120"/>
    </row>
    <row r="536" spans="2:47" x14ac:dyDescent="0.25">
      <c r="B536" s="132" t="str">
        <f t="shared" si="51"/>
        <v/>
      </c>
      <c r="C536" s="120"/>
      <c r="D536" s="125"/>
      <c r="E536" s="125"/>
      <c r="F536" s="120"/>
      <c r="G536" s="120"/>
      <c r="I536" s="120"/>
      <c r="J536" s="120"/>
      <c r="K536" s="120"/>
      <c r="L536" s="120"/>
      <c r="N536" s="126">
        <f t="shared" si="48"/>
        <v>0</v>
      </c>
      <c r="O536" s="126">
        <f t="shared" si="49"/>
        <v>0</v>
      </c>
      <c r="P536" s="126">
        <f t="shared" si="50"/>
        <v>0</v>
      </c>
      <c r="V536" s="120"/>
      <c r="W536" s="120"/>
      <c r="AA536" s="120"/>
      <c r="AB536" s="120"/>
      <c r="AD536" s="132" t="str">
        <f t="shared" si="52"/>
        <v/>
      </c>
      <c r="AE536" s="120"/>
      <c r="AF536" s="128"/>
      <c r="AH536" s="132" t="str">
        <f t="shared" si="53"/>
        <v/>
      </c>
      <c r="AI536" s="120"/>
      <c r="AJ536" s="128"/>
      <c r="AK536" s="128"/>
      <c r="AL536" s="128"/>
      <c r="AM536" s="128"/>
      <c r="AN536" s="128"/>
      <c r="AO536" s="128"/>
      <c r="AP536" s="120"/>
      <c r="AT536" s="128"/>
      <c r="AU536" s="120"/>
    </row>
    <row r="537" spans="2:47" x14ac:dyDescent="0.25">
      <c r="B537" s="132" t="str">
        <f t="shared" si="51"/>
        <v/>
      </c>
      <c r="C537" s="120"/>
      <c r="D537" s="125"/>
      <c r="E537" s="125"/>
      <c r="F537" s="120"/>
      <c r="G537" s="120"/>
      <c r="I537" s="120"/>
      <c r="J537" s="120"/>
      <c r="K537" s="120"/>
      <c r="L537" s="120"/>
      <c r="N537" s="126">
        <f t="shared" si="48"/>
        <v>0</v>
      </c>
      <c r="O537" s="126">
        <f t="shared" si="49"/>
        <v>0</v>
      </c>
      <c r="P537" s="126">
        <f t="shared" si="50"/>
        <v>0</v>
      </c>
      <c r="V537" s="120"/>
      <c r="W537" s="120"/>
      <c r="AA537" s="120"/>
      <c r="AB537" s="120"/>
      <c r="AD537" s="132" t="str">
        <f t="shared" si="52"/>
        <v/>
      </c>
      <c r="AE537" s="120"/>
      <c r="AF537" s="128"/>
      <c r="AH537" s="132" t="str">
        <f t="shared" si="53"/>
        <v/>
      </c>
      <c r="AI537" s="120"/>
      <c r="AJ537" s="128"/>
      <c r="AK537" s="128"/>
      <c r="AL537" s="128"/>
      <c r="AM537" s="128"/>
      <c r="AN537" s="128"/>
      <c r="AO537" s="128"/>
      <c r="AP537" s="120"/>
      <c r="AT537" s="128"/>
      <c r="AU537" s="120"/>
    </row>
    <row r="538" spans="2:47" x14ac:dyDescent="0.25">
      <c r="B538" s="132" t="str">
        <f t="shared" si="51"/>
        <v/>
      </c>
      <c r="C538" s="120"/>
      <c r="D538" s="125"/>
      <c r="E538" s="125"/>
      <c r="F538" s="120"/>
      <c r="G538" s="120"/>
      <c r="I538" s="120"/>
      <c r="J538" s="120"/>
      <c r="K538" s="120"/>
      <c r="L538" s="120"/>
      <c r="N538" s="126">
        <f t="shared" si="48"/>
        <v>0</v>
      </c>
      <c r="O538" s="126">
        <f t="shared" si="49"/>
        <v>0</v>
      </c>
      <c r="P538" s="126">
        <f t="shared" si="50"/>
        <v>0</v>
      </c>
      <c r="V538" s="120"/>
      <c r="W538" s="120"/>
      <c r="AA538" s="120"/>
      <c r="AB538" s="120"/>
      <c r="AD538" s="132" t="str">
        <f t="shared" si="52"/>
        <v/>
      </c>
      <c r="AE538" s="120"/>
      <c r="AF538" s="128"/>
      <c r="AH538" s="132" t="str">
        <f t="shared" si="53"/>
        <v/>
      </c>
      <c r="AI538" s="120"/>
      <c r="AJ538" s="128"/>
      <c r="AK538" s="128"/>
      <c r="AL538" s="128"/>
      <c r="AM538" s="128"/>
      <c r="AN538" s="128"/>
      <c r="AO538" s="128"/>
      <c r="AP538" s="120"/>
      <c r="AT538" s="128"/>
      <c r="AU538" s="120"/>
    </row>
    <row r="539" spans="2:47" x14ac:dyDescent="0.25">
      <c r="B539" s="132" t="str">
        <f t="shared" si="51"/>
        <v/>
      </c>
      <c r="C539" s="120"/>
      <c r="D539" s="125"/>
      <c r="E539" s="125"/>
      <c r="F539" s="120"/>
      <c r="G539" s="120"/>
      <c r="I539" s="120"/>
      <c r="J539" s="120"/>
      <c r="K539" s="120"/>
      <c r="L539" s="120"/>
      <c r="N539" s="126">
        <f t="shared" si="48"/>
        <v>0</v>
      </c>
      <c r="O539" s="126">
        <f t="shared" si="49"/>
        <v>0</v>
      </c>
      <c r="P539" s="126">
        <f t="shared" si="50"/>
        <v>0</v>
      </c>
      <c r="V539" s="120"/>
      <c r="W539" s="120"/>
      <c r="AA539" s="120"/>
      <c r="AB539" s="120"/>
      <c r="AD539" s="132" t="str">
        <f t="shared" si="52"/>
        <v/>
      </c>
      <c r="AE539" s="120"/>
      <c r="AF539" s="128"/>
      <c r="AH539" s="132" t="str">
        <f t="shared" si="53"/>
        <v/>
      </c>
      <c r="AI539" s="120"/>
      <c r="AJ539" s="128"/>
      <c r="AK539" s="128"/>
      <c r="AL539" s="128"/>
      <c r="AM539" s="128"/>
      <c r="AN539" s="128"/>
      <c r="AO539" s="128"/>
      <c r="AP539" s="120"/>
      <c r="AT539" s="128"/>
      <c r="AU539" s="120"/>
    </row>
    <row r="540" spans="2:47" x14ac:dyDescent="0.25">
      <c r="B540" s="132" t="str">
        <f t="shared" si="51"/>
        <v/>
      </c>
      <c r="C540" s="120"/>
      <c r="D540" s="125"/>
      <c r="E540" s="125"/>
      <c r="F540" s="120"/>
      <c r="G540" s="120"/>
      <c r="I540" s="120"/>
      <c r="J540" s="120"/>
      <c r="K540" s="120"/>
      <c r="L540" s="120"/>
      <c r="N540" s="126">
        <f t="shared" si="48"/>
        <v>0</v>
      </c>
      <c r="O540" s="126">
        <f t="shared" si="49"/>
        <v>0</v>
      </c>
      <c r="P540" s="126">
        <f t="shared" si="50"/>
        <v>0</v>
      </c>
      <c r="V540" s="120"/>
      <c r="W540" s="120"/>
      <c r="AA540" s="120"/>
      <c r="AB540" s="120"/>
      <c r="AD540" s="132" t="str">
        <f t="shared" si="52"/>
        <v/>
      </c>
      <c r="AE540" s="120"/>
      <c r="AF540" s="128"/>
      <c r="AH540" s="132" t="str">
        <f t="shared" si="53"/>
        <v/>
      </c>
      <c r="AI540" s="120"/>
      <c r="AJ540" s="128"/>
      <c r="AK540" s="128"/>
      <c r="AL540" s="128"/>
      <c r="AM540" s="128"/>
      <c r="AN540" s="128"/>
      <c r="AO540" s="128"/>
      <c r="AP540" s="120"/>
      <c r="AT540" s="128"/>
      <c r="AU540" s="120"/>
    </row>
    <row r="541" spans="2:47" x14ac:dyDescent="0.25">
      <c r="B541" s="132" t="str">
        <f t="shared" si="51"/>
        <v/>
      </c>
      <c r="C541" s="120"/>
      <c r="D541" s="125"/>
      <c r="E541" s="125"/>
      <c r="F541" s="120"/>
      <c r="G541" s="120"/>
      <c r="I541" s="120"/>
      <c r="J541" s="120"/>
      <c r="K541" s="120"/>
      <c r="L541" s="120"/>
      <c r="N541" s="126">
        <f t="shared" si="48"/>
        <v>0</v>
      </c>
      <c r="O541" s="126">
        <f t="shared" si="49"/>
        <v>0</v>
      </c>
      <c r="P541" s="126">
        <f t="shared" si="50"/>
        <v>0</v>
      </c>
      <c r="V541" s="120"/>
      <c r="W541" s="120"/>
      <c r="AA541" s="120"/>
      <c r="AB541" s="120"/>
      <c r="AD541" s="132" t="str">
        <f t="shared" si="52"/>
        <v/>
      </c>
      <c r="AE541" s="120"/>
      <c r="AF541" s="128"/>
      <c r="AH541" s="132" t="str">
        <f t="shared" si="53"/>
        <v/>
      </c>
      <c r="AI541" s="120"/>
      <c r="AJ541" s="128"/>
      <c r="AK541" s="128"/>
      <c r="AL541" s="128"/>
      <c r="AM541" s="128"/>
      <c r="AN541" s="128"/>
      <c r="AO541" s="128"/>
      <c r="AP541" s="120"/>
      <c r="AT541" s="128"/>
      <c r="AU541" s="120"/>
    </row>
    <row r="542" spans="2:47" x14ac:dyDescent="0.25">
      <c r="B542" s="132" t="str">
        <f t="shared" si="51"/>
        <v/>
      </c>
      <c r="C542" s="120"/>
      <c r="D542" s="125"/>
      <c r="E542" s="125"/>
      <c r="F542" s="120"/>
      <c r="G542" s="120"/>
      <c r="I542" s="120"/>
      <c r="J542" s="120"/>
      <c r="K542" s="120"/>
      <c r="L542" s="120"/>
      <c r="N542" s="126">
        <f t="shared" si="48"/>
        <v>0</v>
      </c>
      <c r="O542" s="126">
        <f t="shared" si="49"/>
        <v>0</v>
      </c>
      <c r="P542" s="126">
        <f t="shared" si="50"/>
        <v>0</v>
      </c>
      <c r="V542" s="120"/>
      <c r="W542" s="120"/>
      <c r="AA542" s="120"/>
      <c r="AB542" s="120"/>
      <c r="AD542" s="132" t="str">
        <f t="shared" si="52"/>
        <v/>
      </c>
      <c r="AE542" s="120"/>
      <c r="AF542" s="128"/>
      <c r="AH542" s="132" t="str">
        <f t="shared" si="53"/>
        <v/>
      </c>
      <c r="AI542" s="120"/>
      <c r="AJ542" s="128"/>
      <c r="AK542" s="128"/>
      <c r="AL542" s="128"/>
      <c r="AM542" s="128"/>
      <c r="AN542" s="128"/>
      <c r="AO542" s="128"/>
      <c r="AP542" s="120"/>
      <c r="AT542" s="128"/>
      <c r="AU542" s="120"/>
    </row>
    <row r="543" spans="2:47" x14ac:dyDescent="0.25">
      <c r="B543" s="132" t="str">
        <f t="shared" si="51"/>
        <v/>
      </c>
      <c r="C543" s="120"/>
      <c r="D543" s="125"/>
      <c r="E543" s="125"/>
      <c r="F543" s="120"/>
      <c r="G543" s="120"/>
      <c r="I543" s="120"/>
      <c r="J543" s="120"/>
      <c r="K543" s="120"/>
      <c r="L543" s="120"/>
      <c r="N543" s="126">
        <f t="shared" si="48"/>
        <v>0</v>
      </c>
      <c r="O543" s="126">
        <f t="shared" si="49"/>
        <v>0</v>
      </c>
      <c r="P543" s="126">
        <f t="shared" si="50"/>
        <v>0</v>
      </c>
      <c r="V543" s="120"/>
      <c r="W543" s="120"/>
      <c r="AA543" s="120"/>
      <c r="AB543" s="120"/>
      <c r="AD543" s="132" t="str">
        <f t="shared" si="52"/>
        <v/>
      </c>
      <c r="AE543" s="120"/>
      <c r="AF543" s="128"/>
      <c r="AH543" s="132" t="str">
        <f t="shared" si="53"/>
        <v/>
      </c>
      <c r="AI543" s="120"/>
      <c r="AJ543" s="128"/>
      <c r="AK543" s="128"/>
      <c r="AL543" s="128"/>
      <c r="AM543" s="128"/>
      <c r="AN543" s="128"/>
      <c r="AO543" s="128"/>
      <c r="AP543" s="120"/>
      <c r="AT543" s="128"/>
      <c r="AU543" s="120"/>
    </row>
    <row r="544" spans="2:47" x14ac:dyDescent="0.25">
      <c r="B544" s="132" t="str">
        <f t="shared" si="51"/>
        <v/>
      </c>
      <c r="C544" s="120"/>
      <c r="D544" s="125"/>
      <c r="E544" s="125"/>
      <c r="F544" s="120"/>
      <c r="G544" s="120"/>
      <c r="I544" s="120"/>
      <c r="J544" s="120"/>
      <c r="K544" s="120"/>
      <c r="L544" s="120"/>
      <c r="N544" s="126">
        <f t="shared" si="48"/>
        <v>0</v>
      </c>
      <c r="O544" s="126">
        <f t="shared" si="49"/>
        <v>0</v>
      </c>
      <c r="P544" s="126">
        <f t="shared" si="50"/>
        <v>0</v>
      </c>
      <c r="V544" s="120"/>
      <c r="W544" s="120"/>
      <c r="AA544" s="120"/>
      <c r="AB544" s="120"/>
      <c r="AD544" s="132" t="str">
        <f t="shared" si="52"/>
        <v/>
      </c>
      <c r="AE544" s="120"/>
      <c r="AF544" s="128"/>
      <c r="AH544" s="132" t="str">
        <f t="shared" si="53"/>
        <v/>
      </c>
      <c r="AI544" s="120"/>
      <c r="AJ544" s="128"/>
      <c r="AK544" s="128"/>
      <c r="AL544" s="128"/>
      <c r="AM544" s="128"/>
      <c r="AN544" s="128"/>
      <c r="AO544" s="128"/>
      <c r="AP544" s="120"/>
      <c r="AT544" s="128"/>
      <c r="AU544" s="120"/>
    </row>
    <row r="545" spans="2:47" x14ac:dyDescent="0.25">
      <c r="B545" s="132" t="str">
        <f t="shared" si="51"/>
        <v/>
      </c>
      <c r="C545" s="120"/>
      <c r="D545" s="125"/>
      <c r="E545" s="125"/>
      <c r="F545" s="120"/>
      <c r="G545" s="120"/>
      <c r="I545" s="120"/>
      <c r="J545" s="120"/>
      <c r="K545" s="120"/>
      <c r="L545" s="120"/>
      <c r="N545" s="126">
        <f t="shared" si="48"/>
        <v>0</v>
      </c>
      <c r="O545" s="126">
        <f t="shared" si="49"/>
        <v>0</v>
      </c>
      <c r="P545" s="126">
        <f t="shared" si="50"/>
        <v>0</v>
      </c>
      <c r="V545" s="120"/>
      <c r="W545" s="120"/>
      <c r="AA545" s="120"/>
      <c r="AB545" s="120"/>
      <c r="AD545" s="132" t="str">
        <f t="shared" si="52"/>
        <v/>
      </c>
      <c r="AE545" s="120"/>
      <c r="AF545" s="128"/>
      <c r="AH545" s="132" t="str">
        <f t="shared" si="53"/>
        <v/>
      </c>
      <c r="AI545" s="120"/>
      <c r="AJ545" s="128"/>
      <c r="AK545" s="128"/>
      <c r="AL545" s="128"/>
      <c r="AM545" s="128"/>
      <c r="AN545" s="128"/>
      <c r="AO545" s="128"/>
      <c r="AP545" s="120"/>
      <c r="AT545" s="128"/>
      <c r="AU545" s="120"/>
    </row>
    <row r="546" spans="2:47" x14ac:dyDescent="0.25">
      <c r="B546" s="132" t="str">
        <f t="shared" si="51"/>
        <v/>
      </c>
      <c r="C546" s="120"/>
      <c r="D546" s="125"/>
      <c r="E546" s="125"/>
      <c r="F546" s="120"/>
      <c r="G546" s="120"/>
      <c r="I546" s="120"/>
      <c r="J546" s="120"/>
      <c r="K546" s="120"/>
      <c r="L546" s="120"/>
      <c r="N546" s="126">
        <f t="shared" si="48"/>
        <v>0</v>
      </c>
      <c r="O546" s="126">
        <f t="shared" si="49"/>
        <v>0</v>
      </c>
      <c r="P546" s="126">
        <f t="shared" si="50"/>
        <v>0</v>
      </c>
      <c r="V546" s="120"/>
      <c r="W546" s="120"/>
      <c r="AA546" s="120"/>
      <c r="AB546" s="120"/>
      <c r="AD546" s="132" t="str">
        <f t="shared" si="52"/>
        <v/>
      </c>
      <c r="AE546" s="120"/>
      <c r="AF546" s="128"/>
      <c r="AH546" s="132" t="str">
        <f t="shared" si="53"/>
        <v/>
      </c>
      <c r="AI546" s="120"/>
      <c r="AJ546" s="128"/>
      <c r="AK546" s="128"/>
      <c r="AL546" s="128"/>
      <c r="AM546" s="128"/>
      <c r="AN546" s="128"/>
      <c r="AO546" s="128"/>
      <c r="AP546" s="120"/>
      <c r="AT546" s="128"/>
      <c r="AU546" s="120"/>
    </row>
    <row r="547" spans="2:47" x14ac:dyDescent="0.25">
      <c r="B547" s="132" t="str">
        <f t="shared" si="51"/>
        <v/>
      </c>
      <c r="C547" s="120"/>
      <c r="D547" s="125"/>
      <c r="E547" s="125"/>
      <c r="F547" s="120"/>
      <c r="G547" s="120"/>
      <c r="I547" s="120"/>
      <c r="J547" s="120"/>
      <c r="K547" s="120"/>
      <c r="L547" s="120"/>
      <c r="N547" s="126">
        <f t="shared" si="48"/>
        <v>0</v>
      </c>
      <c r="O547" s="126">
        <f t="shared" si="49"/>
        <v>0</v>
      </c>
      <c r="P547" s="126">
        <f t="shared" si="50"/>
        <v>0</v>
      </c>
      <c r="V547" s="120"/>
      <c r="W547" s="120"/>
      <c r="AA547" s="120"/>
      <c r="AB547" s="120"/>
      <c r="AD547" s="132" t="str">
        <f t="shared" si="52"/>
        <v/>
      </c>
      <c r="AE547" s="120"/>
      <c r="AF547" s="128"/>
      <c r="AH547" s="132" t="str">
        <f t="shared" si="53"/>
        <v/>
      </c>
      <c r="AI547" s="120"/>
      <c r="AJ547" s="128"/>
      <c r="AK547" s="128"/>
      <c r="AL547" s="128"/>
      <c r="AM547" s="128"/>
      <c r="AN547" s="128"/>
      <c r="AO547" s="128"/>
      <c r="AP547" s="120"/>
      <c r="AT547" s="128"/>
      <c r="AU547" s="120"/>
    </row>
    <row r="548" spans="2:47" x14ac:dyDescent="0.25">
      <c r="B548" s="132" t="str">
        <f t="shared" si="51"/>
        <v/>
      </c>
      <c r="C548" s="120"/>
      <c r="D548" s="125"/>
      <c r="E548" s="125"/>
      <c r="F548" s="120"/>
      <c r="G548" s="120"/>
      <c r="I548" s="120"/>
      <c r="J548" s="120"/>
      <c r="K548" s="120"/>
      <c r="L548" s="120"/>
      <c r="N548" s="126">
        <f t="shared" si="48"/>
        <v>0</v>
      </c>
      <c r="O548" s="126">
        <f t="shared" si="49"/>
        <v>0</v>
      </c>
      <c r="P548" s="126">
        <f t="shared" si="50"/>
        <v>0</v>
      </c>
      <c r="V548" s="120"/>
      <c r="W548" s="120"/>
      <c r="AA548" s="120"/>
      <c r="AB548" s="120"/>
      <c r="AD548" s="132" t="str">
        <f t="shared" si="52"/>
        <v/>
      </c>
      <c r="AE548" s="120"/>
      <c r="AF548" s="128"/>
      <c r="AH548" s="132" t="str">
        <f t="shared" si="53"/>
        <v/>
      </c>
      <c r="AI548" s="120"/>
      <c r="AJ548" s="128"/>
      <c r="AK548" s="128"/>
      <c r="AL548" s="128"/>
      <c r="AM548" s="128"/>
      <c r="AN548" s="128"/>
      <c r="AO548" s="128"/>
      <c r="AP548" s="120"/>
      <c r="AT548" s="128"/>
      <c r="AU548" s="120"/>
    </row>
    <row r="549" spans="2:47" x14ac:dyDescent="0.25">
      <c r="B549" s="132" t="str">
        <f t="shared" si="51"/>
        <v/>
      </c>
      <c r="C549" s="120"/>
      <c r="D549" s="125"/>
      <c r="E549" s="125"/>
      <c r="F549" s="120"/>
      <c r="G549" s="120"/>
      <c r="I549" s="120"/>
      <c r="J549" s="120"/>
      <c r="K549" s="120"/>
      <c r="L549" s="120"/>
      <c r="N549" s="126">
        <f t="shared" si="48"/>
        <v>0</v>
      </c>
      <c r="O549" s="126">
        <f t="shared" si="49"/>
        <v>0</v>
      </c>
      <c r="P549" s="126">
        <f t="shared" si="50"/>
        <v>0</v>
      </c>
      <c r="V549" s="120"/>
      <c r="W549" s="120"/>
      <c r="AA549" s="120"/>
      <c r="AB549" s="120"/>
      <c r="AD549" s="132" t="str">
        <f t="shared" si="52"/>
        <v/>
      </c>
      <c r="AE549" s="120"/>
      <c r="AF549" s="128"/>
      <c r="AH549" s="132" t="str">
        <f t="shared" si="53"/>
        <v/>
      </c>
      <c r="AI549" s="120"/>
      <c r="AJ549" s="128"/>
      <c r="AK549" s="128"/>
      <c r="AL549" s="128"/>
      <c r="AM549" s="128"/>
      <c r="AN549" s="128"/>
      <c r="AO549" s="128"/>
      <c r="AP549" s="120"/>
      <c r="AT549" s="128"/>
      <c r="AU549" s="120"/>
    </row>
    <row r="550" spans="2:47" x14ac:dyDescent="0.25">
      <c r="B550" s="132" t="str">
        <f t="shared" si="51"/>
        <v/>
      </c>
      <c r="C550" s="120"/>
      <c r="D550" s="125"/>
      <c r="E550" s="125"/>
      <c r="F550" s="120"/>
      <c r="G550" s="120"/>
      <c r="I550" s="120"/>
      <c r="J550" s="120"/>
      <c r="K550" s="120"/>
      <c r="L550" s="120"/>
      <c r="N550" s="126">
        <f t="shared" ref="N550:N613" si="54">C550*E550</f>
        <v>0</v>
      </c>
      <c r="O550" s="126">
        <f t="shared" ref="O550:O613" si="55">MIN(N550,C550*ROUND($O$11,0))</f>
        <v>0</v>
      </c>
      <c r="P550" s="126">
        <f t="shared" ref="P550:P613" si="56">MIN(N550,C550*ROUND($P$11,0))</f>
        <v>0</v>
      </c>
      <c r="V550" s="120"/>
      <c r="W550" s="120"/>
      <c r="AA550" s="120"/>
      <c r="AB550" s="120"/>
      <c r="AD550" s="132" t="str">
        <f t="shared" si="52"/>
        <v/>
      </c>
      <c r="AE550" s="120"/>
      <c r="AF550" s="128"/>
      <c r="AH550" s="132" t="str">
        <f t="shared" si="53"/>
        <v/>
      </c>
      <c r="AI550" s="120"/>
      <c r="AJ550" s="128"/>
      <c r="AK550" s="128"/>
      <c r="AL550" s="128"/>
      <c r="AM550" s="128"/>
      <c r="AN550" s="128"/>
      <c r="AO550" s="128"/>
      <c r="AP550" s="120"/>
      <c r="AT550" s="128"/>
      <c r="AU550" s="120"/>
    </row>
    <row r="551" spans="2:47" x14ac:dyDescent="0.25">
      <c r="B551" s="132" t="str">
        <f t="shared" si="51"/>
        <v/>
      </c>
      <c r="C551" s="120"/>
      <c r="D551" s="125"/>
      <c r="E551" s="125"/>
      <c r="F551" s="120"/>
      <c r="G551" s="120"/>
      <c r="I551" s="120"/>
      <c r="J551" s="120"/>
      <c r="K551" s="120"/>
      <c r="L551" s="120"/>
      <c r="N551" s="126">
        <f t="shared" si="54"/>
        <v>0</v>
      </c>
      <c r="O551" s="126">
        <f t="shared" si="55"/>
        <v>0</v>
      </c>
      <c r="P551" s="126">
        <f t="shared" si="56"/>
        <v>0</v>
      </c>
      <c r="V551" s="120"/>
      <c r="W551" s="120"/>
      <c r="AA551" s="120"/>
      <c r="AB551" s="120"/>
      <c r="AD551" s="132" t="str">
        <f t="shared" si="52"/>
        <v/>
      </c>
      <c r="AE551" s="120"/>
      <c r="AF551" s="128"/>
      <c r="AH551" s="132" t="str">
        <f t="shared" si="53"/>
        <v/>
      </c>
      <c r="AI551" s="120"/>
      <c r="AJ551" s="128"/>
      <c r="AK551" s="128"/>
      <c r="AL551" s="128"/>
      <c r="AM551" s="128"/>
      <c r="AN551" s="128"/>
      <c r="AO551" s="128"/>
      <c r="AP551" s="120"/>
      <c r="AT551" s="128"/>
      <c r="AU551" s="120"/>
    </row>
    <row r="552" spans="2:47" x14ac:dyDescent="0.25">
      <c r="B552" s="132" t="str">
        <f t="shared" si="51"/>
        <v/>
      </c>
      <c r="C552" s="120"/>
      <c r="D552" s="125"/>
      <c r="E552" s="125"/>
      <c r="F552" s="120"/>
      <c r="G552" s="120"/>
      <c r="I552" s="120"/>
      <c r="J552" s="120"/>
      <c r="K552" s="120"/>
      <c r="L552" s="120"/>
      <c r="N552" s="126">
        <f t="shared" si="54"/>
        <v>0</v>
      </c>
      <c r="O552" s="126">
        <f t="shared" si="55"/>
        <v>0</v>
      </c>
      <c r="P552" s="126">
        <f t="shared" si="56"/>
        <v>0</v>
      </c>
      <c r="V552" s="120"/>
      <c r="W552" s="120"/>
      <c r="AA552" s="120"/>
      <c r="AB552" s="120"/>
      <c r="AD552" s="132" t="str">
        <f t="shared" si="52"/>
        <v/>
      </c>
      <c r="AE552" s="120"/>
      <c r="AF552" s="128"/>
      <c r="AH552" s="132" t="str">
        <f t="shared" si="53"/>
        <v/>
      </c>
      <c r="AI552" s="120"/>
      <c r="AJ552" s="128"/>
      <c r="AK552" s="128"/>
      <c r="AL552" s="128"/>
      <c r="AM552" s="128"/>
      <c r="AN552" s="128"/>
      <c r="AO552" s="128"/>
      <c r="AP552" s="120"/>
      <c r="AT552" s="128"/>
      <c r="AU552" s="120"/>
    </row>
    <row r="553" spans="2:47" x14ac:dyDescent="0.25">
      <c r="B553" s="132" t="str">
        <f t="shared" si="51"/>
        <v/>
      </c>
      <c r="C553" s="120"/>
      <c r="D553" s="125"/>
      <c r="E553" s="125"/>
      <c r="F553" s="120"/>
      <c r="G553" s="120"/>
      <c r="I553" s="120"/>
      <c r="J553" s="120"/>
      <c r="K553" s="120"/>
      <c r="L553" s="120"/>
      <c r="N553" s="126">
        <f t="shared" si="54"/>
        <v>0</v>
      </c>
      <c r="O553" s="126">
        <f t="shared" si="55"/>
        <v>0</v>
      </c>
      <c r="P553" s="126">
        <f t="shared" si="56"/>
        <v>0</v>
      </c>
      <c r="V553" s="120"/>
      <c r="W553" s="120"/>
      <c r="AA553" s="120"/>
      <c r="AB553" s="120"/>
      <c r="AD553" s="132" t="str">
        <f t="shared" si="52"/>
        <v/>
      </c>
      <c r="AE553" s="120"/>
      <c r="AF553" s="128"/>
      <c r="AH553" s="132" t="str">
        <f t="shared" si="53"/>
        <v/>
      </c>
      <c r="AI553" s="120"/>
      <c r="AJ553" s="128"/>
      <c r="AK553" s="128"/>
      <c r="AL553" s="128"/>
      <c r="AM553" s="128"/>
      <c r="AN553" s="128"/>
      <c r="AO553" s="128"/>
      <c r="AP553" s="120"/>
      <c r="AT553" s="128"/>
      <c r="AU553" s="120"/>
    </row>
    <row r="554" spans="2:47" x14ac:dyDescent="0.25">
      <c r="B554" s="132" t="str">
        <f t="shared" si="51"/>
        <v/>
      </c>
      <c r="C554" s="120"/>
      <c r="D554" s="125"/>
      <c r="E554" s="125"/>
      <c r="F554" s="120"/>
      <c r="G554" s="120"/>
      <c r="I554" s="120"/>
      <c r="J554" s="120"/>
      <c r="K554" s="120"/>
      <c r="L554" s="120"/>
      <c r="N554" s="126">
        <f t="shared" si="54"/>
        <v>0</v>
      </c>
      <c r="O554" s="126">
        <f t="shared" si="55"/>
        <v>0</v>
      </c>
      <c r="P554" s="126">
        <f t="shared" si="56"/>
        <v>0</v>
      </c>
      <c r="V554" s="120"/>
      <c r="W554" s="120"/>
      <c r="AA554" s="120"/>
      <c r="AB554" s="120"/>
      <c r="AD554" s="132" t="str">
        <f t="shared" si="52"/>
        <v/>
      </c>
      <c r="AE554" s="120"/>
      <c r="AF554" s="128"/>
      <c r="AH554" s="132" t="str">
        <f t="shared" si="53"/>
        <v/>
      </c>
      <c r="AI554" s="120"/>
      <c r="AJ554" s="128"/>
      <c r="AK554" s="128"/>
      <c r="AL554" s="128"/>
      <c r="AM554" s="128"/>
      <c r="AN554" s="128"/>
      <c r="AO554" s="128"/>
      <c r="AP554" s="120"/>
      <c r="AT554" s="128"/>
      <c r="AU554" s="120"/>
    </row>
    <row r="555" spans="2:47" x14ac:dyDescent="0.25">
      <c r="B555" s="132" t="str">
        <f t="shared" si="51"/>
        <v/>
      </c>
      <c r="C555" s="120"/>
      <c r="D555" s="125"/>
      <c r="E555" s="125"/>
      <c r="F555" s="120"/>
      <c r="G555" s="120"/>
      <c r="I555" s="120"/>
      <c r="J555" s="120"/>
      <c r="K555" s="120"/>
      <c r="L555" s="120"/>
      <c r="N555" s="126">
        <f t="shared" si="54"/>
        <v>0</v>
      </c>
      <c r="O555" s="126">
        <f t="shared" si="55"/>
        <v>0</v>
      </c>
      <c r="P555" s="126">
        <f t="shared" si="56"/>
        <v>0</v>
      </c>
      <c r="V555" s="120"/>
      <c r="W555" s="120"/>
      <c r="AA555" s="120"/>
      <c r="AB555" s="120"/>
      <c r="AD555" s="132" t="str">
        <f t="shared" si="52"/>
        <v/>
      </c>
      <c r="AE555" s="120"/>
      <c r="AF555" s="128"/>
      <c r="AH555" s="132" t="str">
        <f t="shared" si="53"/>
        <v/>
      </c>
      <c r="AI555" s="120"/>
      <c r="AJ555" s="128"/>
      <c r="AK555" s="128"/>
      <c r="AL555" s="128"/>
      <c r="AM555" s="128"/>
      <c r="AN555" s="128"/>
      <c r="AO555" s="128"/>
      <c r="AP555" s="120"/>
      <c r="AT555" s="128"/>
      <c r="AU555" s="120"/>
    </row>
    <row r="556" spans="2:47" x14ac:dyDescent="0.25">
      <c r="B556" s="132" t="str">
        <f t="shared" si="51"/>
        <v/>
      </c>
      <c r="C556" s="120"/>
      <c r="D556" s="125"/>
      <c r="E556" s="125"/>
      <c r="F556" s="120"/>
      <c r="G556" s="120"/>
      <c r="I556" s="120"/>
      <c r="J556" s="120"/>
      <c r="K556" s="120"/>
      <c r="L556" s="120"/>
      <c r="N556" s="126">
        <f t="shared" si="54"/>
        <v>0</v>
      </c>
      <c r="O556" s="126">
        <f t="shared" si="55"/>
        <v>0</v>
      </c>
      <c r="P556" s="126">
        <f t="shared" si="56"/>
        <v>0</v>
      </c>
      <c r="V556" s="120"/>
      <c r="W556" s="120"/>
      <c r="AA556" s="120"/>
      <c r="AB556" s="120"/>
      <c r="AD556" s="132" t="str">
        <f t="shared" si="52"/>
        <v/>
      </c>
      <c r="AE556" s="120"/>
      <c r="AF556" s="128"/>
      <c r="AH556" s="132" t="str">
        <f t="shared" si="53"/>
        <v/>
      </c>
      <c r="AI556" s="120"/>
      <c r="AJ556" s="128"/>
      <c r="AK556" s="128"/>
      <c r="AL556" s="128"/>
      <c r="AM556" s="128"/>
      <c r="AN556" s="128"/>
      <c r="AO556" s="128"/>
      <c r="AP556" s="120"/>
      <c r="AT556" s="128"/>
      <c r="AU556" s="120"/>
    </row>
    <row r="557" spans="2:47" x14ac:dyDescent="0.25">
      <c r="B557" s="132" t="str">
        <f t="shared" si="51"/>
        <v/>
      </c>
      <c r="C557" s="120"/>
      <c r="D557" s="125"/>
      <c r="E557" s="125"/>
      <c r="F557" s="120"/>
      <c r="G557" s="120"/>
      <c r="I557" s="120"/>
      <c r="J557" s="120"/>
      <c r="K557" s="120"/>
      <c r="L557" s="120"/>
      <c r="N557" s="126">
        <f t="shared" si="54"/>
        <v>0</v>
      </c>
      <c r="O557" s="126">
        <f t="shared" si="55"/>
        <v>0</v>
      </c>
      <c r="P557" s="126">
        <f t="shared" si="56"/>
        <v>0</v>
      </c>
      <c r="V557" s="120"/>
      <c r="W557" s="120"/>
      <c r="AA557" s="120"/>
      <c r="AB557" s="120"/>
      <c r="AD557" s="132" t="str">
        <f t="shared" si="52"/>
        <v/>
      </c>
      <c r="AE557" s="120"/>
      <c r="AF557" s="128"/>
      <c r="AH557" s="132" t="str">
        <f t="shared" si="53"/>
        <v/>
      </c>
      <c r="AI557" s="120"/>
      <c r="AJ557" s="128"/>
      <c r="AK557" s="128"/>
      <c r="AL557" s="128"/>
      <c r="AM557" s="128"/>
      <c r="AN557" s="128"/>
      <c r="AO557" s="128"/>
      <c r="AP557" s="120"/>
      <c r="AT557" s="128"/>
      <c r="AU557" s="120"/>
    </row>
    <row r="558" spans="2:47" x14ac:dyDescent="0.25">
      <c r="B558" s="132" t="str">
        <f t="shared" si="51"/>
        <v/>
      </c>
      <c r="C558" s="120"/>
      <c r="D558" s="125"/>
      <c r="E558" s="125"/>
      <c r="F558" s="120"/>
      <c r="G558" s="120"/>
      <c r="I558" s="120"/>
      <c r="J558" s="120"/>
      <c r="K558" s="120"/>
      <c r="L558" s="120"/>
      <c r="N558" s="126">
        <f t="shared" si="54"/>
        <v>0</v>
      </c>
      <c r="O558" s="126">
        <f t="shared" si="55"/>
        <v>0</v>
      </c>
      <c r="P558" s="126">
        <f t="shared" si="56"/>
        <v>0</v>
      </c>
      <c r="V558" s="120"/>
      <c r="W558" s="120"/>
      <c r="AA558" s="120"/>
      <c r="AB558" s="120"/>
      <c r="AD558" s="132" t="str">
        <f t="shared" si="52"/>
        <v/>
      </c>
      <c r="AE558" s="120"/>
      <c r="AF558" s="128"/>
      <c r="AH558" s="132" t="str">
        <f t="shared" si="53"/>
        <v/>
      </c>
      <c r="AI558" s="120"/>
      <c r="AJ558" s="128"/>
      <c r="AK558" s="128"/>
      <c r="AL558" s="128"/>
      <c r="AM558" s="128"/>
      <c r="AN558" s="128"/>
      <c r="AO558" s="128"/>
      <c r="AP558" s="120"/>
      <c r="AT558" s="128"/>
      <c r="AU558" s="120"/>
    </row>
    <row r="559" spans="2:47" x14ac:dyDescent="0.25">
      <c r="B559" s="132" t="str">
        <f t="shared" si="51"/>
        <v/>
      </c>
      <c r="C559" s="120"/>
      <c r="D559" s="125"/>
      <c r="E559" s="125"/>
      <c r="F559" s="120"/>
      <c r="G559" s="120"/>
      <c r="I559" s="120"/>
      <c r="J559" s="120"/>
      <c r="K559" s="120"/>
      <c r="L559" s="120"/>
      <c r="N559" s="126">
        <f t="shared" si="54"/>
        <v>0</v>
      </c>
      <c r="O559" s="126">
        <f t="shared" si="55"/>
        <v>0</v>
      </c>
      <c r="P559" s="126">
        <f t="shared" si="56"/>
        <v>0</v>
      </c>
      <c r="V559" s="120"/>
      <c r="W559" s="120"/>
      <c r="AA559" s="120"/>
      <c r="AB559" s="120"/>
      <c r="AD559" s="132" t="str">
        <f t="shared" si="52"/>
        <v/>
      </c>
      <c r="AE559" s="120"/>
      <c r="AF559" s="128"/>
      <c r="AH559" s="132" t="str">
        <f t="shared" si="53"/>
        <v/>
      </c>
      <c r="AI559" s="120"/>
      <c r="AJ559" s="128"/>
      <c r="AK559" s="128"/>
      <c r="AL559" s="128"/>
      <c r="AM559" s="128"/>
      <c r="AN559" s="128"/>
      <c r="AO559" s="128"/>
      <c r="AP559" s="120"/>
      <c r="AT559" s="128"/>
      <c r="AU559" s="120"/>
    </row>
    <row r="560" spans="2:47" x14ac:dyDescent="0.25">
      <c r="B560" s="132" t="str">
        <f t="shared" si="51"/>
        <v/>
      </c>
      <c r="C560" s="120"/>
      <c r="D560" s="125"/>
      <c r="E560" s="125"/>
      <c r="N560" s="126">
        <f t="shared" si="54"/>
        <v>0</v>
      </c>
      <c r="O560" s="126">
        <f t="shared" si="55"/>
        <v>0</v>
      </c>
      <c r="P560" s="126">
        <f t="shared" si="56"/>
        <v>0</v>
      </c>
      <c r="AD560" s="132" t="str">
        <f t="shared" si="52"/>
        <v/>
      </c>
      <c r="AE560" s="120"/>
      <c r="AF560" s="128"/>
      <c r="AH560" s="132" t="str">
        <f t="shared" si="53"/>
        <v/>
      </c>
      <c r="AI560" s="120"/>
      <c r="AJ560" s="128"/>
      <c r="AK560" s="128"/>
      <c r="AL560" s="128"/>
      <c r="AM560" s="128"/>
      <c r="AN560" s="128"/>
      <c r="AO560" s="128"/>
      <c r="AT560" s="128"/>
    </row>
    <row r="561" spans="2:46" x14ac:dyDescent="0.25">
      <c r="B561" s="132" t="str">
        <f t="shared" si="51"/>
        <v/>
      </c>
      <c r="C561" s="120"/>
      <c r="D561" s="125"/>
      <c r="E561" s="125"/>
      <c r="N561" s="126">
        <f t="shared" si="54"/>
        <v>0</v>
      </c>
      <c r="O561" s="126">
        <f t="shared" si="55"/>
        <v>0</v>
      </c>
      <c r="P561" s="126">
        <f t="shared" si="56"/>
        <v>0</v>
      </c>
      <c r="AD561" s="132" t="str">
        <f t="shared" si="52"/>
        <v/>
      </c>
      <c r="AE561" s="120"/>
      <c r="AF561" s="128"/>
      <c r="AH561" s="132" t="str">
        <f t="shared" si="53"/>
        <v/>
      </c>
      <c r="AI561" s="120"/>
      <c r="AJ561" s="128"/>
      <c r="AK561" s="128"/>
      <c r="AL561" s="128"/>
      <c r="AM561" s="128"/>
      <c r="AN561" s="128"/>
      <c r="AO561" s="128"/>
      <c r="AT561" s="128"/>
    </row>
    <row r="562" spans="2:46" x14ac:dyDescent="0.25">
      <c r="B562" s="132" t="str">
        <f t="shared" si="51"/>
        <v/>
      </c>
      <c r="C562" s="120"/>
      <c r="D562" s="125"/>
      <c r="E562" s="125"/>
      <c r="N562" s="126">
        <f t="shared" si="54"/>
        <v>0</v>
      </c>
      <c r="O562" s="126">
        <f t="shared" si="55"/>
        <v>0</v>
      </c>
      <c r="P562" s="126">
        <f t="shared" si="56"/>
        <v>0</v>
      </c>
      <c r="AD562" s="132" t="str">
        <f t="shared" si="52"/>
        <v/>
      </c>
      <c r="AE562" s="120"/>
      <c r="AF562" s="128"/>
      <c r="AH562" s="132" t="str">
        <f t="shared" si="53"/>
        <v/>
      </c>
      <c r="AI562" s="120"/>
      <c r="AJ562" s="128"/>
      <c r="AK562" s="128"/>
      <c r="AL562" s="128"/>
      <c r="AM562" s="128"/>
      <c r="AN562" s="128"/>
      <c r="AO562" s="128"/>
      <c r="AT562" s="128"/>
    </row>
    <row r="563" spans="2:46" x14ac:dyDescent="0.25">
      <c r="B563" s="132" t="str">
        <f t="shared" si="51"/>
        <v/>
      </c>
      <c r="C563" s="120"/>
      <c r="D563" s="125"/>
      <c r="E563" s="125"/>
      <c r="N563" s="126">
        <f t="shared" si="54"/>
        <v>0</v>
      </c>
      <c r="O563" s="126">
        <f t="shared" si="55"/>
        <v>0</v>
      </c>
      <c r="P563" s="126">
        <f t="shared" si="56"/>
        <v>0</v>
      </c>
      <c r="AD563" s="132" t="str">
        <f t="shared" si="52"/>
        <v/>
      </c>
      <c r="AE563" s="120"/>
      <c r="AF563" s="128"/>
      <c r="AH563" s="132" t="str">
        <f t="shared" si="53"/>
        <v/>
      </c>
      <c r="AI563" s="120"/>
      <c r="AJ563" s="128"/>
      <c r="AK563" s="128"/>
      <c r="AL563" s="128"/>
      <c r="AM563" s="128"/>
      <c r="AN563" s="128"/>
      <c r="AO563" s="128"/>
      <c r="AT563" s="128"/>
    </row>
    <row r="564" spans="2:46" x14ac:dyDescent="0.25">
      <c r="B564" s="132" t="str">
        <f t="shared" si="51"/>
        <v/>
      </c>
      <c r="C564" s="120"/>
      <c r="D564" s="125"/>
      <c r="E564" s="125"/>
      <c r="N564" s="126">
        <f t="shared" si="54"/>
        <v>0</v>
      </c>
      <c r="O564" s="126">
        <f t="shared" si="55"/>
        <v>0</v>
      </c>
      <c r="P564" s="126">
        <f t="shared" si="56"/>
        <v>0</v>
      </c>
      <c r="AD564" s="132" t="str">
        <f t="shared" si="52"/>
        <v/>
      </c>
      <c r="AE564" s="120"/>
      <c r="AF564" s="128"/>
      <c r="AH564" s="132" t="str">
        <f t="shared" si="53"/>
        <v/>
      </c>
      <c r="AI564" s="120"/>
      <c r="AJ564" s="128"/>
      <c r="AK564" s="128"/>
      <c r="AL564" s="128"/>
      <c r="AM564" s="128"/>
      <c r="AN564" s="128"/>
      <c r="AO564" s="128"/>
      <c r="AT564" s="128"/>
    </row>
    <row r="565" spans="2:46" x14ac:dyDescent="0.25">
      <c r="B565" s="132" t="str">
        <f t="shared" si="51"/>
        <v/>
      </c>
      <c r="C565" s="120"/>
      <c r="D565" s="125"/>
      <c r="E565" s="125"/>
      <c r="N565" s="126">
        <f t="shared" si="54"/>
        <v>0</v>
      </c>
      <c r="O565" s="126">
        <f t="shared" si="55"/>
        <v>0</v>
      </c>
      <c r="P565" s="126">
        <f t="shared" si="56"/>
        <v>0</v>
      </c>
      <c r="AD565" s="132" t="str">
        <f t="shared" si="52"/>
        <v/>
      </c>
      <c r="AE565" s="120"/>
      <c r="AF565" s="128"/>
      <c r="AH565" s="132" t="str">
        <f t="shared" si="53"/>
        <v/>
      </c>
      <c r="AI565" s="120"/>
      <c r="AJ565" s="128"/>
      <c r="AK565" s="128"/>
      <c r="AL565" s="128"/>
      <c r="AM565" s="128"/>
      <c r="AN565" s="128"/>
      <c r="AO565" s="128"/>
      <c r="AT565" s="128"/>
    </row>
    <row r="566" spans="2:46" x14ac:dyDescent="0.25">
      <c r="B566" s="132" t="str">
        <f t="shared" si="51"/>
        <v/>
      </c>
      <c r="C566" s="120"/>
      <c r="D566" s="125"/>
      <c r="E566" s="125"/>
      <c r="N566" s="126">
        <f t="shared" si="54"/>
        <v>0</v>
      </c>
      <c r="O566" s="126">
        <f t="shared" si="55"/>
        <v>0</v>
      </c>
      <c r="P566" s="126">
        <f t="shared" si="56"/>
        <v>0</v>
      </c>
      <c r="AD566" s="132" t="str">
        <f t="shared" si="52"/>
        <v/>
      </c>
      <c r="AE566" s="120"/>
      <c r="AF566" s="128"/>
      <c r="AH566" s="132" t="str">
        <f t="shared" si="53"/>
        <v/>
      </c>
      <c r="AI566" s="120"/>
      <c r="AJ566" s="128"/>
      <c r="AK566" s="128"/>
      <c r="AL566" s="128"/>
      <c r="AM566" s="128"/>
      <c r="AN566" s="128"/>
      <c r="AO566" s="128"/>
      <c r="AT566" s="128"/>
    </row>
    <row r="567" spans="2:46" x14ac:dyDescent="0.25">
      <c r="B567" s="132" t="str">
        <f t="shared" si="51"/>
        <v/>
      </c>
      <c r="C567" s="120"/>
      <c r="D567" s="125"/>
      <c r="E567" s="125"/>
      <c r="N567" s="126">
        <f t="shared" si="54"/>
        <v>0</v>
      </c>
      <c r="O567" s="126">
        <f t="shared" si="55"/>
        <v>0</v>
      </c>
      <c r="P567" s="126">
        <f t="shared" si="56"/>
        <v>0</v>
      </c>
      <c r="AD567" s="132" t="str">
        <f t="shared" si="52"/>
        <v/>
      </c>
      <c r="AE567" s="120"/>
      <c r="AF567" s="128"/>
      <c r="AH567" s="132" t="str">
        <f t="shared" si="53"/>
        <v/>
      </c>
      <c r="AI567" s="120"/>
      <c r="AJ567" s="128"/>
      <c r="AK567" s="128"/>
      <c r="AL567" s="128"/>
      <c r="AM567" s="128"/>
      <c r="AN567" s="128"/>
      <c r="AO567" s="128"/>
      <c r="AT567" s="128"/>
    </row>
    <row r="568" spans="2:46" x14ac:dyDescent="0.25">
      <c r="B568" s="132" t="str">
        <f t="shared" si="51"/>
        <v/>
      </c>
      <c r="C568" s="120"/>
      <c r="D568" s="125"/>
      <c r="E568" s="125"/>
      <c r="N568" s="126">
        <f t="shared" si="54"/>
        <v>0</v>
      </c>
      <c r="O568" s="126">
        <f t="shared" si="55"/>
        <v>0</v>
      </c>
      <c r="P568" s="126">
        <f t="shared" si="56"/>
        <v>0</v>
      </c>
      <c r="AD568" s="132" t="str">
        <f t="shared" si="52"/>
        <v/>
      </c>
      <c r="AE568" s="120"/>
      <c r="AF568" s="128"/>
      <c r="AH568" s="132" t="str">
        <f t="shared" si="53"/>
        <v/>
      </c>
      <c r="AI568" s="120"/>
      <c r="AJ568" s="128"/>
      <c r="AK568" s="128"/>
      <c r="AL568" s="128"/>
      <c r="AM568" s="128"/>
      <c r="AN568" s="128"/>
      <c r="AO568" s="128"/>
      <c r="AT568" s="128"/>
    </row>
    <row r="569" spans="2:46" x14ac:dyDescent="0.25">
      <c r="B569" s="132" t="str">
        <f t="shared" si="51"/>
        <v/>
      </c>
      <c r="C569" s="120"/>
      <c r="D569" s="125"/>
      <c r="E569" s="125"/>
      <c r="N569" s="126">
        <f t="shared" si="54"/>
        <v>0</v>
      </c>
      <c r="O569" s="126">
        <f t="shared" si="55"/>
        <v>0</v>
      </c>
      <c r="P569" s="126">
        <f t="shared" si="56"/>
        <v>0</v>
      </c>
      <c r="AD569" s="132" t="str">
        <f t="shared" si="52"/>
        <v/>
      </c>
      <c r="AE569" s="120"/>
      <c r="AF569" s="128"/>
      <c r="AH569" s="132" t="str">
        <f t="shared" si="53"/>
        <v/>
      </c>
      <c r="AI569" s="120"/>
      <c r="AJ569" s="128"/>
      <c r="AK569" s="128"/>
      <c r="AL569" s="128"/>
      <c r="AM569" s="128"/>
      <c r="AN569" s="128"/>
      <c r="AO569" s="128"/>
      <c r="AT569" s="128"/>
    </row>
    <row r="570" spans="2:46" x14ac:dyDescent="0.25">
      <c r="B570" s="132" t="str">
        <f t="shared" si="51"/>
        <v/>
      </c>
      <c r="C570" s="120"/>
      <c r="D570" s="125"/>
      <c r="E570" s="125"/>
      <c r="N570" s="126">
        <f t="shared" si="54"/>
        <v>0</v>
      </c>
      <c r="O570" s="126">
        <f t="shared" si="55"/>
        <v>0</v>
      </c>
      <c r="P570" s="126">
        <f t="shared" si="56"/>
        <v>0</v>
      </c>
      <c r="AD570" s="132" t="str">
        <f t="shared" si="52"/>
        <v/>
      </c>
      <c r="AE570" s="120"/>
      <c r="AF570" s="128"/>
      <c r="AH570" s="132" t="str">
        <f t="shared" si="53"/>
        <v/>
      </c>
      <c r="AI570" s="120"/>
      <c r="AJ570" s="128"/>
      <c r="AK570" s="128"/>
      <c r="AL570" s="128"/>
      <c r="AM570" s="128"/>
      <c r="AN570" s="128"/>
      <c r="AO570" s="128"/>
      <c r="AT570" s="128"/>
    </row>
    <row r="571" spans="2:46" x14ac:dyDescent="0.25">
      <c r="B571" s="132" t="str">
        <f t="shared" si="51"/>
        <v/>
      </c>
      <c r="C571" s="120"/>
      <c r="D571" s="125"/>
      <c r="E571" s="125"/>
      <c r="N571" s="126">
        <f t="shared" si="54"/>
        <v>0</v>
      </c>
      <c r="O571" s="126">
        <f t="shared" si="55"/>
        <v>0</v>
      </c>
      <c r="P571" s="126">
        <f t="shared" si="56"/>
        <v>0</v>
      </c>
      <c r="AD571" s="132" t="str">
        <f t="shared" si="52"/>
        <v/>
      </c>
      <c r="AE571" s="120"/>
      <c r="AF571" s="128"/>
      <c r="AH571" s="132" t="str">
        <f t="shared" si="53"/>
        <v/>
      </c>
      <c r="AI571" s="120"/>
      <c r="AJ571" s="128"/>
      <c r="AK571" s="128"/>
      <c r="AL571" s="128"/>
      <c r="AM571" s="128"/>
      <c r="AN571" s="128"/>
      <c r="AO571" s="128"/>
      <c r="AT571" s="128"/>
    </row>
    <row r="572" spans="2:46" x14ac:dyDescent="0.25">
      <c r="B572" s="132" t="str">
        <f t="shared" si="51"/>
        <v/>
      </c>
      <c r="C572" s="120"/>
      <c r="D572" s="125"/>
      <c r="E572" s="125"/>
      <c r="N572" s="126">
        <f t="shared" si="54"/>
        <v>0</v>
      </c>
      <c r="O572" s="126">
        <f t="shared" si="55"/>
        <v>0</v>
      </c>
      <c r="P572" s="126">
        <f t="shared" si="56"/>
        <v>0</v>
      </c>
      <c r="AD572" s="132" t="str">
        <f t="shared" si="52"/>
        <v/>
      </c>
      <c r="AE572" s="120"/>
      <c r="AF572" s="128"/>
      <c r="AH572" s="132" t="str">
        <f t="shared" si="53"/>
        <v/>
      </c>
      <c r="AI572" s="120"/>
      <c r="AJ572" s="128"/>
      <c r="AK572" s="128"/>
      <c r="AL572" s="128"/>
      <c r="AM572" s="128"/>
      <c r="AN572" s="128"/>
      <c r="AO572" s="128"/>
      <c r="AT572" s="128"/>
    </row>
    <row r="573" spans="2:46" x14ac:dyDescent="0.25">
      <c r="B573" s="132" t="str">
        <f t="shared" si="51"/>
        <v/>
      </c>
      <c r="C573" s="120"/>
      <c r="D573" s="125"/>
      <c r="E573" s="125"/>
      <c r="N573" s="126">
        <f t="shared" si="54"/>
        <v>0</v>
      </c>
      <c r="O573" s="126">
        <f t="shared" si="55"/>
        <v>0</v>
      </c>
      <c r="P573" s="126">
        <f t="shared" si="56"/>
        <v>0</v>
      </c>
      <c r="AD573" s="132" t="str">
        <f t="shared" si="52"/>
        <v/>
      </c>
      <c r="AE573" s="120"/>
      <c r="AF573" s="128"/>
      <c r="AH573" s="132" t="str">
        <f t="shared" si="53"/>
        <v/>
      </c>
      <c r="AI573" s="120"/>
      <c r="AJ573" s="128"/>
      <c r="AK573" s="128"/>
      <c r="AL573" s="128"/>
      <c r="AM573" s="128"/>
      <c r="AN573" s="128"/>
      <c r="AO573" s="128"/>
      <c r="AT573" s="128"/>
    </row>
    <row r="574" spans="2:46" x14ac:dyDescent="0.25">
      <c r="B574" s="132" t="str">
        <f t="shared" si="51"/>
        <v/>
      </c>
      <c r="C574" s="120"/>
      <c r="D574" s="125"/>
      <c r="E574" s="125"/>
      <c r="N574" s="126">
        <f t="shared" si="54"/>
        <v>0</v>
      </c>
      <c r="O574" s="126">
        <f t="shared" si="55"/>
        <v>0</v>
      </c>
      <c r="P574" s="126">
        <f t="shared" si="56"/>
        <v>0</v>
      </c>
      <c r="AD574" s="132" t="str">
        <f t="shared" si="52"/>
        <v/>
      </c>
      <c r="AE574" s="120"/>
      <c r="AF574" s="128"/>
      <c r="AH574" s="132" t="str">
        <f t="shared" si="53"/>
        <v/>
      </c>
      <c r="AI574" s="120"/>
      <c r="AJ574" s="128"/>
      <c r="AK574" s="128"/>
      <c r="AL574" s="128"/>
      <c r="AM574" s="128"/>
      <c r="AN574" s="128"/>
      <c r="AO574" s="128"/>
      <c r="AT574" s="128"/>
    </row>
    <row r="575" spans="2:46" x14ac:dyDescent="0.25">
      <c r="B575" s="132" t="str">
        <f t="shared" si="51"/>
        <v/>
      </c>
      <c r="C575" s="120"/>
      <c r="D575" s="125"/>
      <c r="E575" s="125"/>
      <c r="N575" s="126">
        <f t="shared" si="54"/>
        <v>0</v>
      </c>
      <c r="O575" s="126">
        <f t="shared" si="55"/>
        <v>0</v>
      </c>
      <c r="P575" s="126">
        <f t="shared" si="56"/>
        <v>0</v>
      </c>
      <c r="AD575" s="132" t="str">
        <f t="shared" si="52"/>
        <v/>
      </c>
      <c r="AE575" s="120"/>
      <c r="AF575" s="128"/>
      <c r="AH575" s="132" t="str">
        <f t="shared" si="53"/>
        <v/>
      </c>
      <c r="AI575" s="120"/>
      <c r="AJ575" s="128"/>
      <c r="AK575" s="128"/>
      <c r="AL575" s="128"/>
      <c r="AM575" s="128"/>
      <c r="AN575" s="128"/>
      <c r="AO575" s="128"/>
      <c r="AT575" s="128"/>
    </row>
    <row r="576" spans="2:46" x14ac:dyDescent="0.25">
      <c r="B576" s="132" t="str">
        <f t="shared" si="51"/>
        <v/>
      </c>
      <c r="C576" s="120"/>
      <c r="D576" s="125"/>
      <c r="E576" s="125"/>
      <c r="N576" s="126">
        <f t="shared" si="54"/>
        <v>0</v>
      </c>
      <c r="O576" s="126">
        <f t="shared" si="55"/>
        <v>0</v>
      </c>
      <c r="P576" s="126">
        <f t="shared" si="56"/>
        <v>0</v>
      </c>
      <c r="AD576" s="132" t="str">
        <f t="shared" si="52"/>
        <v/>
      </c>
      <c r="AE576" s="120"/>
      <c r="AF576" s="128"/>
      <c r="AH576" s="132" t="str">
        <f t="shared" si="53"/>
        <v/>
      </c>
      <c r="AI576" s="120"/>
      <c r="AJ576" s="128"/>
      <c r="AK576" s="128"/>
      <c r="AL576" s="128"/>
      <c r="AM576" s="128"/>
      <c r="AN576" s="128"/>
      <c r="AO576" s="128"/>
      <c r="AT576" s="128"/>
    </row>
    <row r="577" spans="2:46" x14ac:dyDescent="0.25">
      <c r="B577" s="132" t="str">
        <f t="shared" si="51"/>
        <v/>
      </c>
      <c r="C577" s="120"/>
      <c r="D577" s="125"/>
      <c r="E577" s="125"/>
      <c r="N577" s="126">
        <f t="shared" si="54"/>
        <v>0</v>
      </c>
      <c r="O577" s="126">
        <f t="shared" si="55"/>
        <v>0</v>
      </c>
      <c r="P577" s="126">
        <f t="shared" si="56"/>
        <v>0</v>
      </c>
      <c r="AD577" s="132" t="str">
        <f t="shared" si="52"/>
        <v/>
      </c>
      <c r="AE577" s="120"/>
      <c r="AF577" s="128"/>
      <c r="AH577" s="132" t="str">
        <f t="shared" si="53"/>
        <v/>
      </c>
      <c r="AI577" s="120"/>
      <c r="AJ577" s="128"/>
      <c r="AK577" s="128"/>
      <c r="AL577" s="128"/>
      <c r="AM577" s="128"/>
      <c r="AN577" s="128"/>
      <c r="AO577" s="128"/>
      <c r="AT577" s="128"/>
    </row>
    <row r="578" spans="2:46" x14ac:dyDescent="0.25">
      <c r="B578" s="132" t="str">
        <f t="shared" si="51"/>
        <v/>
      </c>
      <c r="C578" s="120"/>
      <c r="D578" s="125"/>
      <c r="E578" s="125"/>
      <c r="N578" s="126">
        <f t="shared" si="54"/>
        <v>0</v>
      </c>
      <c r="O578" s="126">
        <f t="shared" si="55"/>
        <v>0</v>
      </c>
      <c r="P578" s="126">
        <f t="shared" si="56"/>
        <v>0</v>
      </c>
      <c r="AD578" s="132" t="str">
        <f t="shared" si="52"/>
        <v/>
      </c>
      <c r="AE578" s="120"/>
      <c r="AF578" s="128"/>
      <c r="AH578" s="132" t="str">
        <f t="shared" si="53"/>
        <v/>
      </c>
      <c r="AI578" s="120"/>
      <c r="AJ578" s="128"/>
      <c r="AK578" s="128"/>
      <c r="AL578" s="128"/>
      <c r="AM578" s="128"/>
      <c r="AN578" s="128"/>
      <c r="AO578" s="128"/>
      <c r="AT578" s="128"/>
    </row>
    <row r="579" spans="2:46" x14ac:dyDescent="0.25">
      <c r="B579" s="132" t="str">
        <f t="shared" si="51"/>
        <v/>
      </c>
      <c r="C579" s="120"/>
      <c r="D579" s="125"/>
      <c r="E579" s="125"/>
      <c r="N579" s="126">
        <f t="shared" si="54"/>
        <v>0</v>
      </c>
      <c r="O579" s="126">
        <f t="shared" si="55"/>
        <v>0</v>
      </c>
      <c r="P579" s="126">
        <f t="shared" si="56"/>
        <v>0</v>
      </c>
      <c r="AD579" s="132" t="str">
        <f t="shared" si="52"/>
        <v/>
      </c>
      <c r="AE579" s="120"/>
      <c r="AF579" s="128"/>
      <c r="AH579" s="132" t="str">
        <f t="shared" si="53"/>
        <v/>
      </c>
      <c r="AI579" s="120"/>
      <c r="AJ579" s="128"/>
      <c r="AK579" s="128"/>
      <c r="AL579" s="128"/>
      <c r="AM579" s="128"/>
      <c r="AN579" s="128"/>
      <c r="AO579" s="128"/>
      <c r="AT579" s="128"/>
    </row>
    <row r="580" spans="2:46" x14ac:dyDescent="0.25">
      <c r="B580" s="132" t="str">
        <f t="shared" si="51"/>
        <v/>
      </c>
      <c r="C580" s="120"/>
      <c r="D580" s="125"/>
      <c r="E580" s="125"/>
      <c r="N580" s="126">
        <f t="shared" si="54"/>
        <v>0</v>
      </c>
      <c r="O580" s="126">
        <f t="shared" si="55"/>
        <v>0</v>
      </c>
      <c r="P580" s="126">
        <f t="shared" si="56"/>
        <v>0</v>
      </c>
      <c r="AD580" s="132" t="str">
        <f t="shared" si="52"/>
        <v/>
      </c>
      <c r="AE580" s="120"/>
      <c r="AF580" s="128"/>
      <c r="AH580" s="132" t="str">
        <f t="shared" si="53"/>
        <v/>
      </c>
      <c r="AI580" s="120"/>
      <c r="AJ580" s="128"/>
      <c r="AK580" s="128"/>
      <c r="AL580" s="128"/>
      <c r="AM580" s="128"/>
      <c r="AN580" s="128"/>
      <c r="AO580" s="128"/>
      <c r="AT580" s="128"/>
    </row>
    <row r="581" spans="2:46" x14ac:dyDescent="0.25">
      <c r="B581" s="132" t="str">
        <f t="shared" si="51"/>
        <v/>
      </c>
      <c r="C581" s="120"/>
      <c r="D581" s="125"/>
      <c r="E581" s="125"/>
      <c r="N581" s="126">
        <f t="shared" si="54"/>
        <v>0</v>
      </c>
      <c r="O581" s="126">
        <f t="shared" si="55"/>
        <v>0</v>
      </c>
      <c r="P581" s="126">
        <f t="shared" si="56"/>
        <v>0</v>
      </c>
      <c r="AD581" s="132" t="str">
        <f t="shared" si="52"/>
        <v/>
      </c>
      <c r="AE581" s="120"/>
      <c r="AF581" s="128"/>
      <c r="AH581" s="132" t="str">
        <f t="shared" si="53"/>
        <v/>
      </c>
      <c r="AI581" s="120"/>
      <c r="AJ581" s="128"/>
      <c r="AK581" s="128"/>
      <c r="AL581" s="128"/>
      <c r="AM581" s="128"/>
      <c r="AN581" s="128"/>
      <c r="AO581" s="128"/>
      <c r="AT581" s="128"/>
    </row>
    <row r="582" spans="2:46" x14ac:dyDescent="0.25">
      <c r="B582" s="132" t="str">
        <f t="shared" si="51"/>
        <v/>
      </c>
      <c r="C582" s="120"/>
      <c r="D582" s="125"/>
      <c r="E582" s="125"/>
      <c r="N582" s="126">
        <f t="shared" si="54"/>
        <v>0</v>
      </c>
      <c r="O582" s="126">
        <f t="shared" si="55"/>
        <v>0</v>
      </c>
      <c r="P582" s="126">
        <f t="shared" si="56"/>
        <v>0</v>
      </c>
      <c r="AD582" s="132" t="str">
        <f t="shared" si="52"/>
        <v/>
      </c>
      <c r="AE582" s="120"/>
      <c r="AF582" s="128"/>
      <c r="AH582" s="132" t="str">
        <f t="shared" si="53"/>
        <v/>
      </c>
      <c r="AI582" s="120"/>
      <c r="AJ582" s="128"/>
      <c r="AK582" s="128"/>
      <c r="AL582" s="128"/>
      <c r="AM582" s="128"/>
      <c r="AN582" s="128"/>
      <c r="AO582" s="128"/>
      <c r="AT582" s="128"/>
    </row>
    <row r="583" spans="2:46" x14ac:dyDescent="0.25">
      <c r="B583" s="132" t="str">
        <f t="shared" si="51"/>
        <v/>
      </c>
      <c r="C583" s="120"/>
      <c r="D583" s="125"/>
      <c r="E583" s="125"/>
      <c r="N583" s="126">
        <f t="shared" si="54"/>
        <v>0</v>
      </c>
      <c r="O583" s="126">
        <f t="shared" si="55"/>
        <v>0</v>
      </c>
      <c r="P583" s="126">
        <f t="shared" si="56"/>
        <v>0</v>
      </c>
      <c r="AD583" s="132" t="str">
        <f t="shared" si="52"/>
        <v/>
      </c>
      <c r="AE583" s="120"/>
      <c r="AF583" s="128"/>
      <c r="AH583" s="132" t="str">
        <f t="shared" si="53"/>
        <v/>
      </c>
      <c r="AI583" s="120"/>
      <c r="AJ583" s="128"/>
      <c r="AK583" s="128"/>
      <c r="AL583" s="128"/>
      <c r="AM583" s="128"/>
      <c r="AN583" s="128"/>
      <c r="AO583" s="128"/>
      <c r="AT583" s="128"/>
    </row>
    <row r="584" spans="2:46" x14ac:dyDescent="0.25">
      <c r="B584" s="132" t="str">
        <f t="shared" si="51"/>
        <v/>
      </c>
      <c r="C584" s="120"/>
      <c r="D584" s="125"/>
      <c r="E584" s="125"/>
      <c r="N584" s="126">
        <f t="shared" si="54"/>
        <v>0</v>
      </c>
      <c r="O584" s="126">
        <f t="shared" si="55"/>
        <v>0</v>
      </c>
      <c r="P584" s="126">
        <f t="shared" si="56"/>
        <v>0</v>
      </c>
      <c r="AD584" s="132" t="str">
        <f t="shared" si="52"/>
        <v/>
      </c>
      <c r="AE584" s="120"/>
      <c r="AF584" s="128"/>
      <c r="AH584" s="132" t="str">
        <f t="shared" si="53"/>
        <v/>
      </c>
      <c r="AI584" s="120"/>
      <c r="AJ584" s="128"/>
      <c r="AK584" s="128"/>
      <c r="AL584" s="128"/>
      <c r="AM584" s="128"/>
      <c r="AN584" s="128"/>
      <c r="AO584" s="128"/>
      <c r="AT584" s="128"/>
    </row>
    <row r="585" spans="2:46" x14ac:dyDescent="0.25">
      <c r="B585" s="132" t="str">
        <f t="shared" si="51"/>
        <v/>
      </c>
      <c r="C585" s="120"/>
      <c r="D585" s="125"/>
      <c r="E585" s="125"/>
      <c r="N585" s="126">
        <f t="shared" si="54"/>
        <v>0</v>
      </c>
      <c r="O585" s="126">
        <f t="shared" si="55"/>
        <v>0</v>
      </c>
      <c r="P585" s="126">
        <f t="shared" si="56"/>
        <v>0</v>
      </c>
      <c r="AD585" s="132" t="str">
        <f t="shared" si="52"/>
        <v/>
      </c>
      <c r="AE585" s="120"/>
      <c r="AF585" s="128"/>
      <c r="AH585" s="132" t="str">
        <f t="shared" si="53"/>
        <v/>
      </c>
      <c r="AI585" s="120"/>
      <c r="AJ585" s="128"/>
      <c r="AK585" s="128"/>
      <c r="AL585" s="128"/>
      <c r="AM585" s="128"/>
      <c r="AN585" s="128"/>
      <c r="AO585" s="128"/>
      <c r="AT585" s="128"/>
    </row>
    <row r="586" spans="2:46" x14ac:dyDescent="0.25">
      <c r="B586" s="132" t="str">
        <f t="shared" si="51"/>
        <v/>
      </c>
      <c r="C586" s="120"/>
      <c r="D586" s="125"/>
      <c r="E586" s="125"/>
      <c r="N586" s="126">
        <f t="shared" si="54"/>
        <v>0</v>
      </c>
      <c r="O586" s="126">
        <f t="shared" si="55"/>
        <v>0</v>
      </c>
      <c r="P586" s="126">
        <f t="shared" si="56"/>
        <v>0</v>
      </c>
      <c r="AD586" s="132" t="str">
        <f t="shared" si="52"/>
        <v/>
      </c>
      <c r="AE586" s="120"/>
      <c r="AF586" s="128"/>
      <c r="AH586" s="132" t="str">
        <f t="shared" si="53"/>
        <v/>
      </c>
      <c r="AI586" s="120"/>
      <c r="AJ586" s="128"/>
      <c r="AK586" s="128"/>
      <c r="AL586" s="128"/>
      <c r="AM586" s="128"/>
      <c r="AN586" s="128"/>
      <c r="AO586" s="128"/>
      <c r="AT586" s="128"/>
    </row>
    <row r="587" spans="2:46" x14ac:dyDescent="0.25">
      <c r="B587" s="132" t="str">
        <f t="shared" si="51"/>
        <v/>
      </c>
      <c r="C587" s="120"/>
      <c r="D587" s="125"/>
      <c r="E587" s="125"/>
      <c r="N587" s="126">
        <f t="shared" si="54"/>
        <v>0</v>
      </c>
      <c r="O587" s="126">
        <f t="shared" si="55"/>
        <v>0</v>
      </c>
      <c r="P587" s="126">
        <f t="shared" si="56"/>
        <v>0</v>
      </c>
      <c r="AD587" s="132" t="str">
        <f t="shared" si="52"/>
        <v/>
      </c>
      <c r="AE587" s="120"/>
      <c r="AF587" s="128"/>
      <c r="AH587" s="132" t="str">
        <f t="shared" si="53"/>
        <v/>
      </c>
      <c r="AI587" s="120"/>
      <c r="AJ587" s="128"/>
      <c r="AK587" s="128"/>
      <c r="AL587" s="128"/>
      <c r="AM587" s="128"/>
      <c r="AN587" s="128"/>
      <c r="AO587" s="128"/>
      <c r="AT587" s="128"/>
    </row>
    <row r="588" spans="2:46" x14ac:dyDescent="0.25">
      <c r="B588" s="132" t="str">
        <f t="shared" si="51"/>
        <v/>
      </c>
      <c r="C588" s="120"/>
      <c r="D588" s="125"/>
      <c r="E588" s="125"/>
      <c r="N588" s="126">
        <f t="shared" si="54"/>
        <v>0</v>
      </c>
      <c r="O588" s="126">
        <f t="shared" si="55"/>
        <v>0</v>
      </c>
      <c r="P588" s="126">
        <f t="shared" si="56"/>
        <v>0</v>
      </c>
      <c r="AD588" s="132" t="str">
        <f t="shared" si="52"/>
        <v/>
      </c>
      <c r="AE588" s="120"/>
      <c r="AF588" s="128"/>
      <c r="AH588" s="132" t="str">
        <f t="shared" si="53"/>
        <v/>
      </c>
      <c r="AI588" s="120"/>
      <c r="AJ588" s="128"/>
      <c r="AK588" s="128"/>
      <c r="AL588" s="128"/>
      <c r="AM588" s="128"/>
      <c r="AN588" s="128"/>
      <c r="AO588" s="128"/>
      <c r="AT588" s="128"/>
    </row>
    <row r="589" spans="2:46" x14ac:dyDescent="0.25">
      <c r="B589" s="132" t="str">
        <f t="shared" si="51"/>
        <v/>
      </c>
      <c r="C589" s="120"/>
      <c r="D589" s="125"/>
      <c r="E589" s="125"/>
      <c r="N589" s="126">
        <f t="shared" si="54"/>
        <v>0</v>
      </c>
      <c r="O589" s="126">
        <f t="shared" si="55"/>
        <v>0</v>
      </c>
      <c r="P589" s="126">
        <f t="shared" si="56"/>
        <v>0</v>
      </c>
      <c r="AD589" s="132" t="str">
        <f t="shared" si="52"/>
        <v/>
      </c>
      <c r="AE589" s="120"/>
      <c r="AF589" s="128"/>
      <c r="AH589" s="132" t="str">
        <f t="shared" si="53"/>
        <v/>
      </c>
      <c r="AI589" s="120"/>
      <c r="AJ589" s="128"/>
      <c r="AK589" s="128"/>
      <c r="AL589" s="128"/>
      <c r="AM589" s="128"/>
      <c r="AN589" s="128"/>
      <c r="AO589" s="128"/>
      <c r="AT589" s="128"/>
    </row>
    <row r="590" spans="2:46" x14ac:dyDescent="0.25">
      <c r="B590" s="132" t="str">
        <f t="shared" si="51"/>
        <v/>
      </c>
      <c r="C590" s="120"/>
      <c r="D590" s="125"/>
      <c r="E590" s="125"/>
      <c r="N590" s="126">
        <f t="shared" si="54"/>
        <v>0</v>
      </c>
      <c r="O590" s="126">
        <f t="shared" si="55"/>
        <v>0</v>
      </c>
      <c r="P590" s="126">
        <f t="shared" si="56"/>
        <v>0</v>
      </c>
      <c r="AD590" s="132" t="str">
        <f t="shared" si="52"/>
        <v/>
      </c>
      <c r="AE590" s="120"/>
      <c r="AF590" s="128"/>
      <c r="AH590" s="132" t="str">
        <f t="shared" si="53"/>
        <v/>
      </c>
      <c r="AI590" s="120"/>
      <c r="AJ590" s="128"/>
      <c r="AK590" s="128"/>
      <c r="AL590" s="128"/>
      <c r="AM590" s="128"/>
      <c r="AN590" s="128"/>
      <c r="AO590" s="128"/>
      <c r="AT590" s="128"/>
    </row>
    <row r="591" spans="2:46" x14ac:dyDescent="0.25">
      <c r="B591" s="132" t="str">
        <f t="shared" ref="B591:B654" si="57">IF(C591="","",B590+C591)</f>
        <v/>
      </c>
      <c r="C591" s="120"/>
      <c r="D591" s="125"/>
      <c r="E591" s="125"/>
      <c r="N591" s="126">
        <f t="shared" si="54"/>
        <v>0</v>
      </c>
      <c r="O591" s="126">
        <f t="shared" si="55"/>
        <v>0</v>
      </c>
      <c r="P591" s="126">
        <f t="shared" si="56"/>
        <v>0</v>
      </c>
      <c r="AD591" s="132" t="str">
        <f t="shared" si="52"/>
        <v/>
      </c>
      <c r="AE591" s="120"/>
      <c r="AF591" s="128"/>
      <c r="AH591" s="132" t="str">
        <f t="shared" si="53"/>
        <v/>
      </c>
      <c r="AI591" s="120"/>
      <c r="AJ591" s="128"/>
      <c r="AK591" s="128"/>
      <c r="AL591" s="128"/>
      <c r="AM591" s="128"/>
      <c r="AN591" s="128"/>
      <c r="AO591" s="128"/>
      <c r="AT591" s="128"/>
    </row>
    <row r="592" spans="2:46" x14ac:dyDescent="0.25">
      <c r="B592" s="132" t="str">
        <f t="shared" si="57"/>
        <v/>
      </c>
      <c r="C592" s="120"/>
      <c r="D592" s="125"/>
      <c r="E592" s="125"/>
      <c r="N592" s="126">
        <f t="shared" si="54"/>
        <v>0</v>
      </c>
      <c r="O592" s="126">
        <f t="shared" si="55"/>
        <v>0</v>
      </c>
      <c r="P592" s="126">
        <f t="shared" si="56"/>
        <v>0</v>
      </c>
      <c r="AD592" s="132" t="str">
        <f t="shared" si="52"/>
        <v/>
      </c>
      <c r="AE592" s="120"/>
      <c r="AF592" s="128"/>
      <c r="AH592" s="132" t="str">
        <f t="shared" si="53"/>
        <v/>
      </c>
      <c r="AI592" s="120"/>
      <c r="AJ592" s="128"/>
      <c r="AK592" s="128"/>
      <c r="AL592" s="128"/>
      <c r="AM592" s="128"/>
      <c r="AN592" s="128"/>
      <c r="AO592" s="128"/>
      <c r="AT592" s="128"/>
    </row>
    <row r="593" spans="2:46" x14ac:dyDescent="0.25">
      <c r="B593" s="132" t="str">
        <f t="shared" si="57"/>
        <v/>
      </c>
      <c r="C593" s="120"/>
      <c r="D593" s="125"/>
      <c r="E593" s="125"/>
      <c r="N593" s="126">
        <f t="shared" si="54"/>
        <v>0</v>
      </c>
      <c r="O593" s="126">
        <f t="shared" si="55"/>
        <v>0</v>
      </c>
      <c r="P593" s="126">
        <f t="shared" si="56"/>
        <v>0</v>
      </c>
      <c r="AD593" s="132" t="str">
        <f t="shared" ref="AD593:AD656" si="58">IF(AE593="","",AD592+AE593)</f>
        <v/>
      </c>
      <c r="AE593" s="120"/>
      <c r="AF593" s="128"/>
      <c r="AH593" s="132" t="str">
        <f t="shared" ref="AH593:AH656" si="59">IF(AI593="","",AH592+AI593)</f>
        <v/>
      </c>
      <c r="AI593" s="120"/>
      <c r="AJ593" s="128"/>
      <c r="AK593" s="128"/>
      <c r="AL593" s="128"/>
      <c r="AM593" s="128"/>
      <c r="AN593" s="128"/>
      <c r="AO593" s="128"/>
      <c r="AT593" s="128"/>
    </row>
    <row r="594" spans="2:46" x14ac:dyDescent="0.25">
      <c r="B594" s="132" t="str">
        <f t="shared" si="57"/>
        <v/>
      </c>
      <c r="C594" s="120"/>
      <c r="D594" s="125"/>
      <c r="E594" s="125"/>
      <c r="N594" s="126">
        <f t="shared" si="54"/>
        <v>0</v>
      </c>
      <c r="O594" s="126">
        <f t="shared" si="55"/>
        <v>0</v>
      </c>
      <c r="P594" s="126">
        <f t="shared" si="56"/>
        <v>0</v>
      </c>
      <c r="AD594" s="132" t="str">
        <f t="shared" si="58"/>
        <v/>
      </c>
      <c r="AE594" s="120"/>
      <c r="AF594" s="128"/>
      <c r="AH594" s="132" t="str">
        <f t="shared" si="59"/>
        <v/>
      </c>
      <c r="AI594" s="120"/>
      <c r="AJ594" s="128"/>
      <c r="AK594" s="128"/>
      <c r="AL594" s="128"/>
      <c r="AM594" s="128"/>
      <c r="AN594" s="128"/>
      <c r="AO594" s="128"/>
      <c r="AT594" s="128"/>
    </row>
    <row r="595" spans="2:46" x14ac:dyDescent="0.25">
      <c r="B595" s="132" t="str">
        <f t="shared" si="57"/>
        <v/>
      </c>
      <c r="C595" s="120"/>
      <c r="D595" s="125"/>
      <c r="E595" s="125"/>
      <c r="N595" s="126">
        <f t="shared" si="54"/>
        <v>0</v>
      </c>
      <c r="O595" s="126">
        <f t="shared" si="55"/>
        <v>0</v>
      </c>
      <c r="P595" s="126">
        <f t="shared" si="56"/>
        <v>0</v>
      </c>
      <c r="AD595" s="132" t="str">
        <f t="shared" si="58"/>
        <v/>
      </c>
      <c r="AE595" s="120"/>
      <c r="AF595" s="128"/>
      <c r="AH595" s="132" t="str">
        <f t="shared" si="59"/>
        <v/>
      </c>
      <c r="AI595" s="120"/>
      <c r="AJ595" s="128"/>
      <c r="AK595" s="128"/>
      <c r="AL595" s="128"/>
      <c r="AM595" s="128"/>
      <c r="AN595" s="128"/>
      <c r="AO595" s="128"/>
      <c r="AT595" s="128"/>
    </row>
    <row r="596" spans="2:46" x14ac:dyDescent="0.25">
      <c r="B596" s="132" t="str">
        <f t="shared" si="57"/>
        <v/>
      </c>
      <c r="C596" s="120"/>
      <c r="D596" s="125"/>
      <c r="E596" s="125"/>
      <c r="N596" s="126">
        <f t="shared" si="54"/>
        <v>0</v>
      </c>
      <c r="O596" s="126">
        <f t="shared" si="55"/>
        <v>0</v>
      </c>
      <c r="P596" s="126">
        <f t="shared" si="56"/>
        <v>0</v>
      </c>
      <c r="AD596" s="132" t="str">
        <f t="shared" si="58"/>
        <v/>
      </c>
      <c r="AE596" s="120"/>
      <c r="AF596" s="128"/>
      <c r="AH596" s="132" t="str">
        <f t="shared" si="59"/>
        <v/>
      </c>
      <c r="AI596" s="120"/>
      <c r="AJ596" s="128"/>
      <c r="AK596" s="128"/>
      <c r="AL596" s="128"/>
      <c r="AM596" s="128"/>
      <c r="AN596" s="128"/>
      <c r="AO596" s="128"/>
      <c r="AT596" s="128"/>
    </row>
    <row r="597" spans="2:46" x14ac:dyDescent="0.25">
      <c r="B597" s="132" t="str">
        <f t="shared" si="57"/>
        <v/>
      </c>
      <c r="C597" s="120"/>
      <c r="D597" s="125"/>
      <c r="E597" s="125"/>
      <c r="N597" s="126">
        <f t="shared" si="54"/>
        <v>0</v>
      </c>
      <c r="O597" s="126">
        <f t="shared" si="55"/>
        <v>0</v>
      </c>
      <c r="P597" s="126">
        <f t="shared" si="56"/>
        <v>0</v>
      </c>
      <c r="AD597" s="132" t="str">
        <f t="shared" si="58"/>
        <v/>
      </c>
      <c r="AE597" s="120"/>
      <c r="AF597" s="128"/>
      <c r="AH597" s="132" t="str">
        <f t="shared" si="59"/>
        <v/>
      </c>
      <c r="AI597" s="120"/>
      <c r="AJ597" s="128"/>
      <c r="AK597" s="128"/>
      <c r="AL597" s="128"/>
      <c r="AM597" s="128"/>
      <c r="AN597" s="128"/>
      <c r="AO597" s="128"/>
      <c r="AT597" s="128"/>
    </row>
    <row r="598" spans="2:46" x14ac:dyDescent="0.25">
      <c r="B598" s="132" t="str">
        <f t="shared" si="57"/>
        <v/>
      </c>
      <c r="C598" s="120"/>
      <c r="D598" s="125"/>
      <c r="E598" s="125"/>
      <c r="N598" s="126">
        <f t="shared" si="54"/>
        <v>0</v>
      </c>
      <c r="O598" s="126">
        <f t="shared" si="55"/>
        <v>0</v>
      </c>
      <c r="P598" s="126">
        <f t="shared" si="56"/>
        <v>0</v>
      </c>
      <c r="AD598" s="132" t="str">
        <f t="shared" si="58"/>
        <v/>
      </c>
      <c r="AE598" s="120"/>
      <c r="AF598" s="128"/>
      <c r="AH598" s="132" t="str">
        <f t="shared" si="59"/>
        <v/>
      </c>
      <c r="AI598" s="120"/>
      <c r="AJ598" s="128"/>
      <c r="AK598" s="128"/>
      <c r="AL598" s="128"/>
      <c r="AM598" s="128"/>
      <c r="AN598" s="128"/>
      <c r="AO598" s="128"/>
      <c r="AT598" s="128"/>
    </row>
    <row r="599" spans="2:46" x14ac:dyDescent="0.25">
      <c r="B599" s="132" t="str">
        <f t="shared" si="57"/>
        <v/>
      </c>
      <c r="C599" s="120"/>
      <c r="D599" s="125"/>
      <c r="E599" s="125"/>
      <c r="N599" s="126">
        <f t="shared" si="54"/>
        <v>0</v>
      </c>
      <c r="O599" s="126">
        <f t="shared" si="55"/>
        <v>0</v>
      </c>
      <c r="P599" s="126">
        <f t="shared" si="56"/>
        <v>0</v>
      </c>
      <c r="AD599" s="132" t="str">
        <f t="shared" si="58"/>
        <v/>
      </c>
      <c r="AE599" s="120"/>
      <c r="AF599" s="128"/>
      <c r="AH599" s="132" t="str">
        <f t="shared" si="59"/>
        <v/>
      </c>
      <c r="AI599" s="120"/>
      <c r="AJ599" s="128"/>
      <c r="AK599" s="128"/>
      <c r="AL599" s="128"/>
      <c r="AM599" s="128"/>
      <c r="AN599" s="128"/>
      <c r="AO599" s="128"/>
      <c r="AT599" s="128"/>
    </row>
    <row r="600" spans="2:46" x14ac:dyDescent="0.25">
      <c r="B600" s="132" t="str">
        <f t="shared" si="57"/>
        <v/>
      </c>
      <c r="C600" s="120"/>
      <c r="D600" s="125"/>
      <c r="E600" s="125"/>
      <c r="N600" s="126">
        <f t="shared" si="54"/>
        <v>0</v>
      </c>
      <c r="O600" s="126">
        <f t="shared" si="55"/>
        <v>0</v>
      </c>
      <c r="P600" s="126">
        <f t="shared" si="56"/>
        <v>0</v>
      </c>
      <c r="AD600" s="132" t="str">
        <f t="shared" si="58"/>
        <v/>
      </c>
      <c r="AE600" s="120"/>
      <c r="AF600" s="128"/>
      <c r="AH600" s="132" t="str">
        <f t="shared" si="59"/>
        <v/>
      </c>
      <c r="AI600" s="120"/>
      <c r="AJ600" s="128"/>
      <c r="AK600" s="128"/>
      <c r="AL600" s="128"/>
      <c r="AM600" s="128"/>
      <c r="AN600" s="128"/>
      <c r="AO600" s="128"/>
      <c r="AT600" s="128"/>
    </row>
    <row r="601" spans="2:46" x14ac:dyDescent="0.25">
      <c r="B601" s="132" t="str">
        <f t="shared" si="57"/>
        <v/>
      </c>
      <c r="C601" s="120"/>
      <c r="D601" s="125"/>
      <c r="E601" s="125"/>
      <c r="N601" s="126">
        <f t="shared" si="54"/>
        <v>0</v>
      </c>
      <c r="O601" s="126">
        <f t="shared" si="55"/>
        <v>0</v>
      </c>
      <c r="P601" s="126">
        <f t="shared" si="56"/>
        <v>0</v>
      </c>
      <c r="AD601" s="132" t="str">
        <f t="shared" si="58"/>
        <v/>
      </c>
      <c r="AE601" s="120"/>
      <c r="AF601" s="128"/>
      <c r="AH601" s="132" t="str">
        <f t="shared" si="59"/>
        <v/>
      </c>
      <c r="AI601" s="120"/>
      <c r="AJ601" s="128"/>
      <c r="AK601" s="128"/>
      <c r="AL601" s="128"/>
      <c r="AM601" s="128"/>
      <c r="AN601" s="128"/>
      <c r="AO601" s="128"/>
      <c r="AT601" s="128"/>
    </row>
    <row r="602" spans="2:46" x14ac:dyDescent="0.25">
      <c r="B602" s="132" t="str">
        <f t="shared" si="57"/>
        <v/>
      </c>
      <c r="C602" s="120"/>
      <c r="D602" s="125"/>
      <c r="E602" s="125"/>
      <c r="N602" s="126">
        <f t="shared" si="54"/>
        <v>0</v>
      </c>
      <c r="O602" s="126">
        <f t="shared" si="55"/>
        <v>0</v>
      </c>
      <c r="P602" s="126">
        <f t="shared" si="56"/>
        <v>0</v>
      </c>
      <c r="AD602" s="132" t="str">
        <f t="shared" si="58"/>
        <v/>
      </c>
      <c r="AE602" s="120"/>
      <c r="AF602" s="128"/>
      <c r="AH602" s="132" t="str">
        <f t="shared" si="59"/>
        <v/>
      </c>
      <c r="AI602" s="120"/>
      <c r="AJ602" s="128"/>
      <c r="AK602" s="128"/>
      <c r="AL602" s="128"/>
      <c r="AM602" s="128"/>
      <c r="AN602" s="128"/>
      <c r="AO602" s="128"/>
      <c r="AT602" s="128"/>
    </row>
    <row r="603" spans="2:46" x14ac:dyDescent="0.25">
      <c r="B603" s="132" t="str">
        <f t="shared" si="57"/>
        <v/>
      </c>
      <c r="C603" s="120"/>
      <c r="D603" s="125"/>
      <c r="E603" s="125"/>
      <c r="N603" s="126">
        <f t="shared" si="54"/>
        <v>0</v>
      </c>
      <c r="O603" s="126">
        <f t="shared" si="55"/>
        <v>0</v>
      </c>
      <c r="P603" s="126">
        <f t="shared" si="56"/>
        <v>0</v>
      </c>
      <c r="AD603" s="132" t="str">
        <f t="shared" si="58"/>
        <v/>
      </c>
      <c r="AE603" s="120"/>
      <c r="AF603" s="128"/>
      <c r="AH603" s="132" t="str">
        <f t="shared" si="59"/>
        <v/>
      </c>
      <c r="AI603" s="120"/>
      <c r="AJ603" s="128"/>
      <c r="AK603" s="128"/>
      <c r="AL603" s="128"/>
      <c r="AM603" s="128"/>
      <c r="AN603" s="128"/>
      <c r="AO603" s="128"/>
      <c r="AT603" s="128"/>
    </row>
    <row r="604" spans="2:46" x14ac:dyDescent="0.25">
      <c r="B604" s="132" t="str">
        <f t="shared" si="57"/>
        <v/>
      </c>
      <c r="C604" s="120"/>
      <c r="D604" s="125"/>
      <c r="E604" s="125"/>
      <c r="N604" s="126">
        <f t="shared" si="54"/>
        <v>0</v>
      </c>
      <c r="O604" s="126">
        <f t="shared" si="55"/>
        <v>0</v>
      </c>
      <c r="P604" s="126">
        <f t="shared" si="56"/>
        <v>0</v>
      </c>
      <c r="AD604" s="132" t="str">
        <f t="shared" si="58"/>
        <v/>
      </c>
      <c r="AE604" s="120"/>
      <c r="AF604" s="128"/>
      <c r="AH604" s="132" t="str">
        <f t="shared" si="59"/>
        <v/>
      </c>
      <c r="AI604" s="120"/>
      <c r="AJ604" s="128"/>
      <c r="AK604" s="128"/>
      <c r="AL604" s="128"/>
      <c r="AM604" s="128"/>
      <c r="AN604" s="128"/>
      <c r="AO604" s="128"/>
      <c r="AT604" s="128"/>
    </row>
    <row r="605" spans="2:46" x14ac:dyDescent="0.25">
      <c r="B605" s="132" t="str">
        <f t="shared" si="57"/>
        <v/>
      </c>
      <c r="C605" s="120"/>
      <c r="D605" s="125"/>
      <c r="E605" s="125"/>
      <c r="N605" s="126">
        <f t="shared" si="54"/>
        <v>0</v>
      </c>
      <c r="O605" s="126">
        <f t="shared" si="55"/>
        <v>0</v>
      </c>
      <c r="P605" s="126">
        <f t="shared" si="56"/>
        <v>0</v>
      </c>
      <c r="AD605" s="132" t="str">
        <f t="shared" si="58"/>
        <v/>
      </c>
      <c r="AE605" s="120"/>
      <c r="AF605" s="128"/>
      <c r="AH605" s="132" t="str">
        <f t="shared" si="59"/>
        <v/>
      </c>
      <c r="AI605" s="120"/>
      <c r="AJ605" s="128"/>
      <c r="AK605" s="128"/>
      <c r="AL605" s="128"/>
      <c r="AM605" s="128"/>
      <c r="AN605" s="128"/>
      <c r="AO605" s="128"/>
      <c r="AT605" s="128"/>
    </row>
    <row r="606" spans="2:46" x14ac:dyDescent="0.25">
      <c r="B606" s="132" t="str">
        <f t="shared" si="57"/>
        <v/>
      </c>
      <c r="C606" s="120"/>
      <c r="D606" s="125"/>
      <c r="E606" s="125"/>
      <c r="N606" s="126">
        <f t="shared" si="54"/>
        <v>0</v>
      </c>
      <c r="O606" s="126">
        <f t="shared" si="55"/>
        <v>0</v>
      </c>
      <c r="P606" s="126">
        <f t="shared" si="56"/>
        <v>0</v>
      </c>
      <c r="AD606" s="132" t="str">
        <f t="shared" si="58"/>
        <v/>
      </c>
      <c r="AE606" s="120"/>
      <c r="AF606" s="128"/>
      <c r="AH606" s="132" t="str">
        <f t="shared" si="59"/>
        <v/>
      </c>
      <c r="AI606" s="120"/>
      <c r="AJ606" s="128"/>
      <c r="AK606" s="128"/>
      <c r="AL606" s="128"/>
      <c r="AM606" s="128"/>
      <c r="AN606" s="128"/>
      <c r="AO606" s="128"/>
      <c r="AT606" s="128"/>
    </row>
    <row r="607" spans="2:46" x14ac:dyDescent="0.25">
      <c r="B607" s="132" t="str">
        <f t="shared" si="57"/>
        <v/>
      </c>
      <c r="C607" s="120"/>
      <c r="D607" s="125"/>
      <c r="E607" s="125"/>
      <c r="N607" s="126">
        <f t="shared" si="54"/>
        <v>0</v>
      </c>
      <c r="O607" s="126">
        <f t="shared" si="55"/>
        <v>0</v>
      </c>
      <c r="P607" s="126">
        <f t="shared" si="56"/>
        <v>0</v>
      </c>
      <c r="AD607" s="132" t="str">
        <f t="shared" si="58"/>
        <v/>
      </c>
      <c r="AE607" s="120"/>
      <c r="AF607" s="128"/>
      <c r="AH607" s="132" t="str">
        <f t="shared" si="59"/>
        <v/>
      </c>
      <c r="AI607" s="120"/>
      <c r="AJ607" s="128"/>
      <c r="AK607" s="128"/>
      <c r="AL607" s="128"/>
      <c r="AM607" s="128"/>
      <c r="AN607" s="128"/>
      <c r="AO607" s="128"/>
      <c r="AT607" s="128"/>
    </row>
    <row r="608" spans="2:46" x14ac:dyDescent="0.25">
      <c r="B608" s="132" t="str">
        <f t="shared" si="57"/>
        <v/>
      </c>
      <c r="C608" s="120"/>
      <c r="D608" s="125"/>
      <c r="E608" s="125"/>
      <c r="N608" s="126">
        <f t="shared" si="54"/>
        <v>0</v>
      </c>
      <c r="O608" s="126">
        <f t="shared" si="55"/>
        <v>0</v>
      </c>
      <c r="P608" s="126">
        <f t="shared" si="56"/>
        <v>0</v>
      </c>
      <c r="AD608" s="132" t="str">
        <f t="shared" si="58"/>
        <v/>
      </c>
      <c r="AE608" s="120"/>
      <c r="AF608" s="128"/>
      <c r="AH608" s="132" t="str">
        <f t="shared" si="59"/>
        <v/>
      </c>
      <c r="AI608" s="120"/>
      <c r="AJ608" s="128"/>
      <c r="AK608" s="128"/>
      <c r="AL608" s="128"/>
      <c r="AM608" s="128"/>
      <c r="AN608" s="128"/>
      <c r="AO608" s="128"/>
      <c r="AT608" s="128"/>
    </row>
    <row r="609" spans="2:46" x14ac:dyDescent="0.25">
      <c r="B609" s="132" t="str">
        <f t="shared" si="57"/>
        <v/>
      </c>
      <c r="C609" s="120"/>
      <c r="D609" s="125"/>
      <c r="E609" s="125"/>
      <c r="N609" s="126">
        <f t="shared" si="54"/>
        <v>0</v>
      </c>
      <c r="O609" s="126">
        <f t="shared" si="55"/>
        <v>0</v>
      </c>
      <c r="P609" s="126">
        <f t="shared" si="56"/>
        <v>0</v>
      </c>
      <c r="AD609" s="132" t="str">
        <f t="shared" si="58"/>
        <v/>
      </c>
      <c r="AE609" s="120"/>
      <c r="AF609" s="128"/>
      <c r="AH609" s="132" t="str">
        <f t="shared" si="59"/>
        <v/>
      </c>
      <c r="AI609" s="120"/>
      <c r="AJ609" s="128"/>
      <c r="AK609" s="128"/>
      <c r="AL609" s="128"/>
      <c r="AM609" s="128"/>
      <c r="AN609" s="128"/>
      <c r="AO609" s="128"/>
      <c r="AT609" s="128"/>
    </row>
    <row r="610" spans="2:46" x14ac:dyDescent="0.25">
      <c r="B610" s="132" t="str">
        <f t="shared" si="57"/>
        <v/>
      </c>
      <c r="C610" s="120"/>
      <c r="D610" s="125"/>
      <c r="E610" s="125"/>
      <c r="N610" s="126">
        <f t="shared" si="54"/>
        <v>0</v>
      </c>
      <c r="O610" s="126">
        <f t="shared" si="55"/>
        <v>0</v>
      </c>
      <c r="P610" s="126">
        <f t="shared" si="56"/>
        <v>0</v>
      </c>
      <c r="AD610" s="132" t="str">
        <f t="shared" si="58"/>
        <v/>
      </c>
      <c r="AE610" s="120"/>
      <c r="AF610" s="128"/>
      <c r="AH610" s="132" t="str">
        <f t="shared" si="59"/>
        <v/>
      </c>
      <c r="AI610" s="120"/>
      <c r="AJ610" s="128"/>
      <c r="AK610" s="128"/>
      <c r="AL610" s="128"/>
      <c r="AM610" s="128"/>
      <c r="AN610" s="128"/>
      <c r="AO610" s="128"/>
      <c r="AT610" s="128"/>
    </row>
    <row r="611" spans="2:46" x14ac:dyDescent="0.25">
      <c r="B611" s="132" t="str">
        <f t="shared" si="57"/>
        <v/>
      </c>
      <c r="C611" s="120"/>
      <c r="D611" s="125"/>
      <c r="E611" s="125"/>
      <c r="N611" s="126">
        <f t="shared" si="54"/>
        <v>0</v>
      </c>
      <c r="O611" s="126">
        <f t="shared" si="55"/>
        <v>0</v>
      </c>
      <c r="P611" s="126">
        <f t="shared" si="56"/>
        <v>0</v>
      </c>
      <c r="AD611" s="132" t="str">
        <f t="shared" si="58"/>
        <v/>
      </c>
      <c r="AE611" s="120"/>
      <c r="AF611" s="128"/>
      <c r="AH611" s="132" t="str">
        <f t="shared" si="59"/>
        <v/>
      </c>
      <c r="AI611" s="120"/>
      <c r="AJ611" s="128"/>
      <c r="AK611" s="128"/>
      <c r="AL611" s="128"/>
      <c r="AM611" s="128"/>
      <c r="AN611" s="128"/>
      <c r="AO611" s="128"/>
      <c r="AT611" s="128"/>
    </row>
    <row r="612" spans="2:46" x14ac:dyDescent="0.25">
      <c r="B612" s="132" t="str">
        <f t="shared" si="57"/>
        <v/>
      </c>
      <c r="C612" s="120"/>
      <c r="D612" s="125"/>
      <c r="E612" s="125"/>
      <c r="N612" s="126">
        <f t="shared" si="54"/>
        <v>0</v>
      </c>
      <c r="O612" s="126">
        <f t="shared" si="55"/>
        <v>0</v>
      </c>
      <c r="P612" s="126">
        <f t="shared" si="56"/>
        <v>0</v>
      </c>
      <c r="AD612" s="132" t="str">
        <f t="shared" si="58"/>
        <v/>
      </c>
      <c r="AE612" s="120"/>
      <c r="AF612" s="128"/>
      <c r="AH612" s="132" t="str">
        <f t="shared" si="59"/>
        <v/>
      </c>
      <c r="AI612" s="120"/>
      <c r="AJ612" s="128"/>
      <c r="AK612" s="128"/>
      <c r="AL612" s="128"/>
      <c r="AM612" s="128"/>
      <c r="AN612" s="128"/>
      <c r="AO612" s="128"/>
      <c r="AT612" s="128"/>
    </row>
    <row r="613" spans="2:46" x14ac:dyDescent="0.25">
      <c r="B613" s="132" t="str">
        <f t="shared" si="57"/>
        <v/>
      </c>
      <c r="C613" s="120"/>
      <c r="D613" s="125"/>
      <c r="E613" s="125"/>
      <c r="N613" s="126">
        <f t="shared" si="54"/>
        <v>0</v>
      </c>
      <c r="O613" s="126">
        <f t="shared" si="55"/>
        <v>0</v>
      </c>
      <c r="P613" s="126">
        <f t="shared" si="56"/>
        <v>0</v>
      </c>
      <c r="AD613" s="132" t="str">
        <f t="shared" si="58"/>
        <v/>
      </c>
      <c r="AE613" s="120"/>
      <c r="AF613" s="128"/>
      <c r="AH613" s="132" t="str">
        <f t="shared" si="59"/>
        <v/>
      </c>
      <c r="AI613" s="120"/>
      <c r="AJ613" s="128"/>
      <c r="AK613" s="128"/>
      <c r="AL613" s="128"/>
      <c r="AM613" s="128"/>
      <c r="AN613" s="128"/>
      <c r="AO613" s="128"/>
      <c r="AT613" s="128"/>
    </row>
    <row r="614" spans="2:46" x14ac:dyDescent="0.25">
      <c r="B614" s="132" t="str">
        <f t="shared" si="57"/>
        <v/>
      </c>
      <c r="C614" s="120"/>
      <c r="D614" s="125"/>
      <c r="E614" s="125"/>
      <c r="N614" s="126">
        <f t="shared" ref="N614:N677" si="60">C614*E614</f>
        <v>0</v>
      </c>
      <c r="O614" s="126">
        <f t="shared" ref="O614:O677" si="61">MIN(N614,C614*ROUND($O$11,0))</f>
        <v>0</v>
      </c>
      <c r="P614" s="126">
        <f t="shared" ref="P614:P677" si="62">MIN(N614,C614*ROUND($P$11,0))</f>
        <v>0</v>
      </c>
      <c r="AD614" s="132" t="str">
        <f t="shared" si="58"/>
        <v/>
      </c>
      <c r="AE614" s="120"/>
      <c r="AF614" s="128"/>
      <c r="AH614" s="132" t="str">
        <f t="shared" si="59"/>
        <v/>
      </c>
      <c r="AI614" s="120"/>
      <c r="AJ614" s="128"/>
      <c r="AK614" s="128"/>
      <c r="AL614" s="128"/>
      <c r="AM614" s="128"/>
      <c r="AN614" s="128"/>
      <c r="AO614" s="128"/>
      <c r="AT614" s="128"/>
    </row>
    <row r="615" spans="2:46" x14ac:dyDescent="0.25">
      <c r="B615" s="132" t="str">
        <f t="shared" si="57"/>
        <v/>
      </c>
      <c r="C615" s="120"/>
      <c r="D615" s="125"/>
      <c r="E615" s="125"/>
      <c r="N615" s="126">
        <f t="shared" si="60"/>
        <v>0</v>
      </c>
      <c r="O615" s="126">
        <f t="shared" si="61"/>
        <v>0</v>
      </c>
      <c r="P615" s="126">
        <f t="shared" si="62"/>
        <v>0</v>
      </c>
      <c r="AD615" s="132" t="str">
        <f t="shared" si="58"/>
        <v/>
      </c>
      <c r="AE615" s="120"/>
      <c r="AF615" s="128"/>
      <c r="AH615" s="132" t="str">
        <f t="shared" si="59"/>
        <v/>
      </c>
      <c r="AI615" s="120"/>
      <c r="AJ615" s="128"/>
      <c r="AK615" s="128"/>
      <c r="AL615" s="128"/>
      <c r="AM615" s="128"/>
      <c r="AN615" s="128"/>
      <c r="AO615" s="128"/>
      <c r="AT615" s="128"/>
    </row>
    <row r="616" spans="2:46" x14ac:dyDescent="0.25">
      <c r="B616" s="132" t="str">
        <f t="shared" si="57"/>
        <v/>
      </c>
      <c r="C616" s="120"/>
      <c r="D616" s="125"/>
      <c r="E616" s="125"/>
      <c r="N616" s="126">
        <f t="shared" si="60"/>
        <v>0</v>
      </c>
      <c r="O616" s="126">
        <f t="shared" si="61"/>
        <v>0</v>
      </c>
      <c r="P616" s="126">
        <f t="shared" si="62"/>
        <v>0</v>
      </c>
      <c r="AD616" s="132" t="str">
        <f t="shared" si="58"/>
        <v/>
      </c>
      <c r="AE616" s="120"/>
      <c r="AF616" s="128"/>
      <c r="AH616" s="132" t="str">
        <f t="shared" si="59"/>
        <v/>
      </c>
      <c r="AI616" s="120"/>
      <c r="AJ616" s="128"/>
      <c r="AK616" s="128"/>
      <c r="AL616" s="128"/>
      <c r="AM616" s="128"/>
      <c r="AN616" s="128"/>
      <c r="AO616" s="128"/>
      <c r="AT616" s="128"/>
    </row>
    <row r="617" spans="2:46" x14ac:dyDescent="0.25">
      <c r="B617" s="132" t="str">
        <f t="shared" si="57"/>
        <v/>
      </c>
      <c r="C617" s="120"/>
      <c r="D617" s="125"/>
      <c r="E617" s="125"/>
      <c r="N617" s="126">
        <f t="shared" si="60"/>
        <v>0</v>
      </c>
      <c r="O617" s="126">
        <f t="shared" si="61"/>
        <v>0</v>
      </c>
      <c r="P617" s="126">
        <f t="shared" si="62"/>
        <v>0</v>
      </c>
      <c r="AD617" s="132" t="str">
        <f t="shared" si="58"/>
        <v/>
      </c>
      <c r="AE617" s="120"/>
      <c r="AF617" s="128"/>
      <c r="AH617" s="132" t="str">
        <f t="shared" si="59"/>
        <v/>
      </c>
      <c r="AI617" s="120"/>
      <c r="AJ617" s="128"/>
      <c r="AK617" s="128"/>
      <c r="AL617" s="128"/>
      <c r="AM617" s="128"/>
      <c r="AN617" s="128"/>
      <c r="AO617" s="128"/>
      <c r="AT617" s="128"/>
    </row>
    <row r="618" spans="2:46" x14ac:dyDescent="0.25">
      <c r="B618" s="132" t="str">
        <f t="shared" si="57"/>
        <v/>
      </c>
      <c r="C618" s="120"/>
      <c r="D618" s="125"/>
      <c r="E618" s="125"/>
      <c r="N618" s="126">
        <f t="shared" si="60"/>
        <v>0</v>
      </c>
      <c r="O618" s="126">
        <f t="shared" si="61"/>
        <v>0</v>
      </c>
      <c r="P618" s="126">
        <f t="shared" si="62"/>
        <v>0</v>
      </c>
      <c r="AD618" s="132" t="str">
        <f t="shared" si="58"/>
        <v/>
      </c>
      <c r="AE618" s="120"/>
      <c r="AF618" s="128"/>
      <c r="AH618" s="132" t="str">
        <f t="shared" si="59"/>
        <v/>
      </c>
      <c r="AI618" s="120"/>
      <c r="AJ618" s="128"/>
      <c r="AK618" s="128"/>
      <c r="AL618" s="128"/>
      <c r="AM618" s="128"/>
      <c r="AN618" s="128"/>
      <c r="AO618" s="128"/>
      <c r="AT618" s="128"/>
    </row>
    <row r="619" spans="2:46" x14ac:dyDescent="0.25">
      <c r="B619" s="132" t="str">
        <f t="shared" si="57"/>
        <v/>
      </c>
      <c r="C619" s="120"/>
      <c r="D619" s="125"/>
      <c r="E619" s="125"/>
      <c r="N619" s="126">
        <f t="shared" si="60"/>
        <v>0</v>
      </c>
      <c r="O619" s="126">
        <f t="shared" si="61"/>
        <v>0</v>
      </c>
      <c r="P619" s="126">
        <f t="shared" si="62"/>
        <v>0</v>
      </c>
      <c r="AD619" s="132" t="str">
        <f t="shared" si="58"/>
        <v/>
      </c>
      <c r="AE619" s="120"/>
      <c r="AF619" s="128"/>
      <c r="AH619" s="132" t="str">
        <f t="shared" si="59"/>
        <v/>
      </c>
      <c r="AI619" s="120"/>
      <c r="AJ619" s="128"/>
      <c r="AK619" s="128"/>
      <c r="AL619" s="128"/>
      <c r="AM619" s="128"/>
      <c r="AN619" s="128"/>
      <c r="AO619" s="128"/>
      <c r="AT619" s="128"/>
    </row>
    <row r="620" spans="2:46" x14ac:dyDescent="0.25">
      <c r="B620" s="132" t="str">
        <f t="shared" si="57"/>
        <v/>
      </c>
      <c r="C620" s="120"/>
      <c r="D620" s="125"/>
      <c r="E620" s="125"/>
      <c r="N620" s="126">
        <f t="shared" si="60"/>
        <v>0</v>
      </c>
      <c r="O620" s="126">
        <f t="shared" si="61"/>
        <v>0</v>
      </c>
      <c r="P620" s="126">
        <f t="shared" si="62"/>
        <v>0</v>
      </c>
      <c r="AD620" s="132" t="str">
        <f t="shared" si="58"/>
        <v/>
      </c>
      <c r="AE620" s="120"/>
      <c r="AF620" s="128"/>
      <c r="AH620" s="132" t="str">
        <f t="shared" si="59"/>
        <v/>
      </c>
      <c r="AI620" s="120"/>
      <c r="AJ620" s="128"/>
      <c r="AK620" s="128"/>
      <c r="AL620" s="128"/>
      <c r="AM620" s="128"/>
      <c r="AN620" s="128"/>
      <c r="AO620" s="128"/>
      <c r="AT620" s="128"/>
    </row>
    <row r="621" spans="2:46" x14ac:dyDescent="0.25">
      <c r="B621" s="132" t="str">
        <f t="shared" si="57"/>
        <v/>
      </c>
      <c r="C621" s="120"/>
      <c r="D621" s="125"/>
      <c r="E621" s="125"/>
      <c r="N621" s="126">
        <f t="shared" si="60"/>
        <v>0</v>
      </c>
      <c r="O621" s="126">
        <f t="shared" si="61"/>
        <v>0</v>
      </c>
      <c r="P621" s="126">
        <f t="shared" si="62"/>
        <v>0</v>
      </c>
      <c r="AD621" s="132" t="str">
        <f t="shared" si="58"/>
        <v/>
      </c>
      <c r="AE621" s="120"/>
      <c r="AF621" s="128"/>
      <c r="AH621" s="132" t="str">
        <f t="shared" si="59"/>
        <v/>
      </c>
      <c r="AI621" s="120"/>
      <c r="AJ621" s="128"/>
      <c r="AK621" s="128"/>
      <c r="AL621" s="128"/>
      <c r="AM621" s="128"/>
      <c r="AN621" s="128"/>
      <c r="AO621" s="128"/>
      <c r="AT621" s="128"/>
    </row>
    <row r="622" spans="2:46" x14ac:dyDescent="0.25">
      <c r="B622" s="132" t="str">
        <f t="shared" si="57"/>
        <v/>
      </c>
      <c r="C622" s="120"/>
      <c r="D622" s="125"/>
      <c r="E622" s="125"/>
      <c r="N622" s="126">
        <f t="shared" si="60"/>
        <v>0</v>
      </c>
      <c r="O622" s="126">
        <f t="shared" si="61"/>
        <v>0</v>
      </c>
      <c r="P622" s="126">
        <f t="shared" si="62"/>
        <v>0</v>
      </c>
      <c r="AD622" s="132" t="str">
        <f t="shared" si="58"/>
        <v/>
      </c>
      <c r="AE622" s="120"/>
      <c r="AF622" s="128"/>
      <c r="AH622" s="132" t="str">
        <f t="shared" si="59"/>
        <v/>
      </c>
      <c r="AI622" s="120"/>
      <c r="AJ622" s="128"/>
      <c r="AK622" s="128"/>
      <c r="AL622" s="128"/>
      <c r="AM622" s="128"/>
      <c r="AN622" s="128"/>
      <c r="AO622" s="128"/>
      <c r="AT622" s="128"/>
    </row>
    <row r="623" spans="2:46" x14ac:dyDescent="0.25">
      <c r="B623" s="132" t="str">
        <f t="shared" si="57"/>
        <v/>
      </c>
      <c r="C623" s="120"/>
      <c r="D623" s="125"/>
      <c r="E623" s="125"/>
      <c r="N623" s="126">
        <f t="shared" si="60"/>
        <v>0</v>
      </c>
      <c r="O623" s="126">
        <f t="shared" si="61"/>
        <v>0</v>
      </c>
      <c r="P623" s="126">
        <f t="shared" si="62"/>
        <v>0</v>
      </c>
      <c r="AD623" s="132" t="str">
        <f t="shared" si="58"/>
        <v/>
      </c>
      <c r="AE623" s="120"/>
      <c r="AF623" s="128"/>
      <c r="AH623" s="132" t="str">
        <f t="shared" si="59"/>
        <v/>
      </c>
      <c r="AI623" s="120"/>
      <c r="AJ623" s="128"/>
      <c r="AK623" s="128"/>
      <c r="AL623" s="128"/>
      <c r="AM623" s="128"/>
      <c r="AN623" s="128"/>
      <c r="AO623" s="128"/>
      <c r="AT623" s="128"/>
    </row>
    <row r="624" spans="2:46" x14ac:dyDescent="0.25">
      <c r="B624" s="132" t="str">
        <f t="shared" si="57"/>
        <v/>
      </c>
      <c r="C624" s="120"/>
      <c r="D624" s="125"/>
      <c r="E624" s="125"/>
      <c r="N624" s="126">
        <f t="shared" si="60"/>
        <v>0</v>
      </c>
      <c r="O624" s="126">
        <f t="shared" si="61"/>
        <v>0</v>
      </c>
      <c r="P624" s="126">
        <f t="shared" si="62"/>
        <v>0</v>
      </c>
      <c r="AD624" s="132" t="str">
        <f t="shared" si="58"/>
        <v/>
      </c>
      <c r="AE624" s="120"/>
      <c r="AF624" s="128"/>
      <c r="AH624" s="132" t="str">
        <f t="shared" si="59"/>
        <v/>
      </c>
      <c r="AI624" s="120"/>
      <c r="AJ624" s="128"/>
      <c r="AK624" s="128"/>
      <c r="AL624" s="128"/>
      <c r="AM624" s="128"/>
      <c r="AN624" s="128"/>
      <c r="AO624" s="128"/>
      <c r="AT624" s="128"/>
    </row>
    <row r="625" spans="2:46" x14ac:dyDescent="0.25">
      <c r="B625" s="132" t="str">
        <f t="shared" si="57"/>
        <v/>
      </c>
      <c r="C625" s="120"/>
      <c r="D625" s="125"/>
      <c r="E625" s="125"/>
      <c r="N625" s="126">
        <f t="shared" si="60"/>
        <v>0</v>
      </c>
      <c r="O625" s="126">
        <f t="shared" si="61"/>
        <v>0</v>
      </c>
      <c r="P625" s="126">
        <f t="shared" si="62"/>
        <v>0</v>
      </c>
      <c r="AD625" s="132" t="str">
        <f t="shared" si="58"/>
        <v/>
      </c>
      <c r="AE625" s="120"/>
      <c r="AF625" s="128"/>
      <c r="AH625" s="132" t="str">
        <f t="shared" si="59"/>
        <v/>
      </c>
      <c r="AI625" s="120"/>
      <c r="AJ625" s="128"/>
      <c r="AK625" s="128"/>
      <c r="AL625" s="128"/>
      <c r="AM625" s="128"/>
      <c r="AN625" s="128"/>
      <c r="AO625" s="128"/>
      <c r="AT625" s="128"/>
    </row>
    <row r="626" spans="2:46" x14ac:dyDescent="0.25">
      <c r="B626" s="132" t="str">
        <f t="shared" si="57"/>
        <v/>
      </c>
      <c r="C626" s="120"/>
      <c r="D626" s="125"/>
      <c r="E626" s="125"/>
      <c r="N626" s="126">
        <f t="shared" si="60"/>
        <v>0</v>
      </c>
      <c r="O626" s="126">
        <f t="shared" si="61"/>
        <v>0</v>
      </c>
      <c r="P626" s="126">
        <f t="shared" si="62"/>
        <v>0</v>
      </c>
      <c r="AD626" s="132" t="str">
        <f t="shared" si="58"/>
        <v/>
      </c>
      <c r="AE626" s="120"/>
      <c r="AF626" s="128"/>
      <c r="AH626" s="132" t="str">
        <f t="shared" si="59"/>
        <v/>
      </c>
      <c r="AI626" s="120"/>
      <c r="AJ626" s="128"/>
      <c r="AK626" s="128"/>
      <c r="AL626" s="128"/>
      <c r="AM626" s="128"/>
      <c r="AN626" s="128"/>
      <c r="AO626" s="128"/>
      <c r="AT626" s="128"/>
    </row>
    <row r="627" spans="2:46" x14ac:dyDescent="0.25">
      <c r="B627" s="132" t="str">
        <f t="shared" si="57"/>
        <v/>
      </c>
      <c r="C627" s="120"/>
      <c r="D627" s="125"/>
      <c r="E627" s="125"/>
      <c r="N627" s="126">
        <f t="shared" si="60"/>
        <v>0</v>
      </c>
      <c r="O627" s="126">
        <f t="shared" si="61"/>
        <v>0</v>
      </c>
      <c r="P627" s="126">
        <f t="shared" si="62"/>
        <v>0</v>
      </c>
      <c r="AD627" s="132" t="str">
        <f t="shared" si="58"/>
        <v/>
      </c>
      <c r="AE627" s="120"/>
      <c r="AF627" s="128"/>
      <c r="AH627" s="132" t="str">
        <f t="shared" si="59"/>
        <v/>
      </c>
      <c r="AI627" s="120"/>
      <c r="AJ627" s="128"/>
      <c r="AK627" s="128"/>
      <c r="AL627" s="128"/>
      <c r="AM627" s="128"/>
      <c r="AN627" s="128"/>
      <c r="AO627" s="128"/>
      <c r="AT627" s="128"/>
    </row>
    <row r="628" spans="2:46" x14ac:dyDescent="0.25">
      <c r="B628" s="132" t="str">
        <f t="shared" si="57"/>
        <v/>
      </c>
      <c r="C628" s="120"/>
      <c r="D628" s="125"/>
      <c r="E628" s="125"/>
      <c r="N628" s="126">
        <f t="shared" si="60"/>
        <v>0</v>
      </c>
      <c r="O628" s="126">
        <f t="shared" si="61"/>
        <v>0</v>
      </c>
      <c r="P628" s="126">
        <f t="shared" si="62"/>
        <v>0</v>
      </c>
      <c r="AD628" s="132" t="str">
        <f t="shared" si="58"/>
        <v/>
      </c>
      <c r="AE628" s="120"/>
      <c r="AF628" s="128"/>
      <c r="AH628" s="132" t="str">
        <f t="shared" si="59"/>
        <v/>
      </c>
      <c r="AI628" s="120"/>
      <c r="AJ628" s="128"/>
      <c r="AK628" s="128"/>
      <c r="AL628" s="128"/>
      <c r="AM628" s="128"/>
      <c r="AN628" s="128"/>
      <c r="AO628" s="128"/>
      <c r="AT628" s="128"/>
    </row>
    <row r="629" spans="2:46" x14ac:dyDescent="0.25">
      <c r="B629" s="132" t="str">
        <f t="shared" si="57"/>
        <v/>
      </c>
      <c r="C629" s="120"/>
      <c r="D629" s="125"/>
      <c r="E629" s="125"/>
      <c r="N629" s="126">
        <f t="shared" si="60"/>
        <v>0</v>
      </c>
      <c r="O629" s="126">
        <f t="shared" si="61"/>
        <v>0</v>
      </c>
      <c r="P629" s="126">
        <f t="shared" si="62"/>
        <v>0</v>
      </c>
      <c r="AD629" s="132" t="str">
        <f t="shared" si="58"/>
        <v/>
      </c>
      <c r="AE629" s="120"/>
      <c r="AF629" s="128"/>
      <c r="AH629" s="132" t="str">
        <f t="shared" si="59"/>
        <v/>
      </c>
      <c r="AI629" s="120"/>
      <c r="AJ629" s="128"/>
      <c r="AK629" s="128"/>
      <c r="AL629" s="128"/>
      <c r="AM629" s="128"/>
      <c r="AN629" s="128"/>
      <c r="AO629" s="128"/>
      <c r="AT629" s="128"/>
    </row>
    <row r="630" spans="2:46" x14ac:dyDescent="0.25">
      <c r="B630" s="132" t="str">
        <f t="shared" si="57"/>
        <v/>
      </c>
      <c r="C630" s="120"/>
      <c r="D630" s="125"/>
      <c r="E630" s="125"/>
      <c r="N630" s="126">
        <f t="shared" si="60"/>
        <v>0</v>
      </c>
      <c r="O630" s="126">
        <f t="shared" si="61"/>
        <v>0</v>
      </c>
      <c r="P630" s="126">
        <f t="shared" si="62"/>
        <v>0</v>
      </c>
      <c r="AD630" s="132" t="str">
        <f t="shared" si="58"/>
        <v/>
      </c>
      <c r="AE630" s="120"/>
      <c r="AF630" s="128"/>
      <c r="AH630" s="132" t="str">
        <f t="shared" si="59"/>
        <v/>
      </c>
      <c r="AI630" s="120"/>
      <c r="AJ630" s="128"/>
      <c r="AK630" s="128"/>
      <c r="AL630" s="128"/>
      <c r="AM630" s="128"/>
      <c r="AN630" s="128"/>
      <c r="AO630" s="128"/>
      <c r="AT630" s="128"/>
    </row>
    <row r="631" spans="2:46" x14ac:dyDescent="0.25">
      <c r="B631" s="132" t="str">
        <f t="shared" si="57"/>
        <v/>
      </c>
      <c r="C631" s="120"/>
      <c r="D631" s="125"/>
      <c r="E631" s="125"/>
      <c r="N631" s="126">
        <f t="shared" si="60"/>
        <v>0</v>
      </c>
      <c r="O631" s="126">
        <f t="shared" si="61"/>
        <v>0</v>
      </c>
      <c r="P631" s="126">
        <f t="shared" si="62"/>
        <v>0</v>
      </c>
      <c r="AD631" s="132" t="str">
        <f t="shared" si="58"/>
        <v/>
      </c>
      <c r="AE631" s="120"/>
      <c r="AF631" s="128"/>
      <c r="AH631" s="132" t="str">
        <f t="shared" si="59"/>
        <v/>
      </c>
      <c r="AI631" s="120"/>
      <c r="AJ631" s="128"/>
      <c r="AK631" s="128"/>
      <c r="AL631" s="128"/>
      <c r="AM631" s="128"/>
      <c r="AN631" s="128"/>
      <c r="AO631" s="128"/>
      <c r="AT631" s="128"/>
    </row>
    <row r="632" spans="2:46" x14ac:dyDescent="0.25">
      <c r="B632" s="132" t="str">
        <f t="shared" si="57"/>
        <v/>
      </c>
      <c r="C632" s="120"/>
      <c r="D632" s="125"/>
      <c r="E632" s="125"/>
      <c r="N632" s="126">
        <f t="shared" si="60"/>
        <v>0</v>
      </c>
      <c r="O632" s="126">
        <f t="shared" si="61"/>
        <v>0</v>
      </c>
      <c r="P632" s="126">
        <f t="shared" si="62"/>
        <v>0</v>
      </c>
      <c r="AD632" s="132" t="str">
        <f t="shared" si="58"/>
        <v/>
      </c>
      <c r="AE632" s="120"/>
      <c r="AF632" s="128"/>
      <c r="AH632" s="132" t="str">
        <f t="shared" si="59"/>
        <v/>
      </c>
      <c r="AI632" s="120"/>
      <c r="AJ632" s="128"/>
      <c r="AK632" s="128"/>
      <c r="AL632" s="128"/>
      <c r="AM632" s="128"/>
      <c r="AN632" s="128"/>
      <c r="AO632" s="128"/>
      <c r="AT632" s="128"/>
    </row>
    <row r="633" spans="2:46" x14ac:dyDescent="0.25">
      <c r="B633" s="132" t="str">
        <f t="shared" si="57"/>
        <v/>
      </c>
      <c r="C633" s="120"/>
      <c r="D633" s="125"/>
      <c r="E633" s="125"/>
      <c r="N633" s="126">
        <f t="shared" si="60"/>
        <v>0</v>
      </c>
      <c r="O633" s="126">
        <f t="shared" si="61"/>
        <v>0</v>
      </c>
      <c r="P633" s="126">
        <f t="shared" si="62"/>
        <v>0</v>
      </c>
      <c r="AD633" s="132" t="str">
        <f t="shared" si="58"/>
        <v/>
      </c>
      <c r="AE633" s="120"/>
      <c r="AF633" s="128"/>
      <c r="AH633" s="132" t="str">
        <f t="shared" si="59"/>
        <v/>
      </c>
      <c r="AI633" s="120"/>
      <c r="AJ633" s="128"/>
      <c r="AK633" s="128"/>
      <c r="AL633" s="128"/>
      <c r="AM633" s="128"/>
      <c r="AN633" s="128"/>
      <c r="AO633" s="128"/>
      <c r="AT633" s="128"/>
    </row>
    <row r="634" spans="2:46" x14ac:dyDescent="0.25">
      <c r="B634" s="132" t="str">
        <f t="shared" si="57"/>
        <v/>
      </c>
      <c r="C634" s="120"/>
      <c r="D634" s="125"/>
      <c r="E634" s="125"/>
      <c r="N634" s="126">
        <f t="shared" si="60"/>
        <v>0</v>
      </c>
      <c r="O634" s="126">
        <f t="shared" si="61"/>
        <v>0</v>
      </c>
      <c r="P634" s="126">
        <f t="shared" si="62"/>
        <v>0</v>
      </c>
      <c r="AD634" s="132" t="str">
        <f t="shared" si="58"/>
        <v/>
      </c>
      <c r="AE634" s="120"/>
      <c r="AF634" s="128"/>
      <c r="AH634" s="132" t="str">
        <f t="shared" si="59"/>
        <v/>
      </c>
      <c r="AI634" s="120"/>
      <c r="AJ634" s="128"/>
      <c r="AK634" s="128"/>
      <c r="AL634" s="128"/>
      <c r="AM634" s="128"/>
      <c r="AN634" s="128"/>
      <c r="AO634" s="128"/>
      <c r="AT634" s="128"/>
    </row>
    <row r="635" spans="2:46" x14ac:dyDescent="0.25">
      <c r="B635" s="132" t="str">
        <f t="shared" si="57"/>
        <v/>
      </c>
      <c r="C635" s="120"/>
      <c r="D635" s="125"/>
      <c r="E635" s="125"/>
      <c r="N635" s="126">
        <f t="shared" si="60"/>
        <v>0</v>
      </c>
      <c r="O635" s="126">
        <f t="shared" si="61"/>
        <v>0</v>
      </c>
      <c r="P635" s="126">
        <f t="shared" si="62"/>
        <v>0</v>
      </c>
      <c r="AD635" s="132" t="str">
        <f t="shared" si="58"/>
        <v/>
      </c>
      <c r="AE635" s="120"/>
      <c r="AF635" s="128"/>
      <c r="AH635" s="132" t="str">
        <f t="shared" si="59"/>
        <v/>
      </c>
      <c r="AI635" s="120"/>
      <c r="AJ635" s="128"/>
      <c r="AK635" s="128"/>
      <c r="AL635" s="128"/>
      <c r="AM635" s="128"/>
      <c r="AN635" s="128"/>
      <c r="AO635" s="128"/>
      <c r="AT635" s="128"/>
    </row>
    <row r="636" spans="2:46" x14ac:dyDescent="0.25">
      <c r="B636" s="132" t="str">
        <f t="shared" si="57"/>
        <v/>
      </c>
      <c r="C636" s="120"/>
      <c r="D636" s="125"/>
      <c r="E636" s="125"/>
      <c r="N636" s="126">
        <f t="shared" si="60"/>
        <v>0</v>
      </c>
      <c r="O636" s="126">
        <f t="shared" si="61"/>
        <v>0</v>
      </c>
      <c r="P636" s="126">
        <f t="shared" si="62"/>
        <v>0</v>
      </c>
      <c r="AD636" s="132" t="str">
        <f t="shared" si="58"/>
        <v/>
      </c>
      <c r="AE636" s="120"/>
      <c r="AF636" s="128"/>
      <c r="AH636" s="132" t="str">
        <f t="shared" si="59"/>
        <v/>
      </c>
      <c r="AI636" s="120"/>
      <c r="AJ636" s="128"/>
      <c r="AK636" s="128"/>
      <c r="AL636" s="128"/>
      <c r="AM636" s="128"/>
      <c r="AN636" s="128"/>
      <c r="AO636" s="128"/>
      <c r="AT636" s="128"/>
    </row>
    <row r="637" spans="2:46" x14ac:dyDescent="0.25">
      <c r="B637" s="132" t="str">
        <f t="shared" si="57"/>
        <v/>
      </c>
      <c r="C637" s="120"/>
      <c r="D637" s="125"/>
      <c r="E637" s="125"/>
      <c r="N637" s="126">
        <f t="shared" si="60"/>
        <v>0</v>
      </c>
      <c r="O637" s="126">
        <f t="shared" si="61"/>
        <v>0</v>
      </c>
      <c r="P637" s="126">
        <f t="shared" si="62"/>
        <v>0</v>
      </c>
      <c r="AD637" s="132" t="str">
        <f t="shared" si="58"/>
        <v/>
      </c>
      <c r="AE637" s="120"/>
      <c r="AF637" s="128"/>
      <c r="AH637" s="132" t="str">
        <f t="shared" si="59"/>
        <v/>
      </c>
      <c r="AI637" s="120"/>
      <c r="AJ637" s="128"/>
      <c r="AK637" s="128"/>
      <c r="AL637" s="128"/>
      <c r="AM637" s="128"/>
      <c r="AN637" s="128"/>
      <c r="AO637" s="128"/>
      <c r="AT637" s="128"/>
    </row>
    <row r="638" spans="2:46" x14ac:dyDescent="0.25">
      <c r="B638" s="132" t="str">
        <f t="shared" si="57"/>
        <v/>
      </c>
      <c r="C638" s="120"/>
      <c r="D638" s="125"/>
      <c r="E638" s="125"/>
      <c r="N638" s="126">
        <f t="shared" si="60"/>
        <v>0</v>
      </c>
      <c r="O638" s="126">
        <f t="shared" si="61"/>
        <v>0</v>
      </c>
      <c r="P638" s="126">
        <f t="shared" si="62"/>
        <v>0</v>
      </c>
      <c r="AD638" s="132" t="str">
        <f t="shared" si="58"/>
        <v/>
      </c>
      <c r="AE638" s="120"/>
      <c r="AF638" s="128"/>
      <c r="AH638" s="132" t="str">
        <f t="shared" si="59"/>
        <v/>
      </c>
      <c r="AI638" s="120"/>
      <c r="AJ638" s="128"/>
      <c r="AK638" s="128"/>
      <c r="AL638" s="128"/>
      <c r="AM638" s="128"/>
      <c r="AN638" s="128"/>
      <c r="AO638" s="128"/>
      <c r="AT638" s="128"/>
    </row>
    <row r="639" spans="2:46" x14ac:dyDescent="0.25">
      <c r="B639" s="132" t="str">
        <f t="shared" si="57"/>
        <v/>
      </c>
      <c r="C639" s="120"/>
      <c r="D639" s="125"/>
      <c r="E639" s="125"/>
      <c r="N639" s="126">
        <f t="shared" si="60"/>
        <v>0</v>
      </c>
      <c r="O639" s="126">
        <f t="shared" si="61"/>
        <v>0</v>
      </c>
      <c r="P639" s="126">
        <f t="shared" si="62"/>
        <v>0</v>
      </c>
      <c r="AD639" s="132" t="str">
        <f t="shared" si="58"/>
        <v/>
      </c>
      <c r="AE639" s="120"/>
      <c r="AF639" s="128"/>
      <c r="AH639" s="132" t="str">
        <f t="shared" si="59"/>
        <v/>
      </c>
      <c r="AI639" s="120"/>
      <c r="AJ639" s="128"/>
      <c r="AK639" s="128"/>
      <c r="AL639" s="128"/>
      <c r="AM639" s="128"/>
      <c r="AN639" s="128"/>
      <c r="AO639" s="128"/>
      <c r="AT639" s="128"/>
    </row>
    <row r="640" spans="2:46" x14ac:dyDescent="0.25">
      <c r="B640" s="132" t="str">
        <f t="shared" si="57"/>
        <v/>
      </c>
      <c r="C640" s="120"/>
      <c r="D640" s="125"/>
      <c r="E640" s="125"/>
      <c r="N640" s="126">
        <f t="shared" si="60"/>
        <v>0</v>
      </c>
      <c r="O640" s="126">
        <f t="shared" si="61"/>
        <v>0</v>
      </c>
      <c r="P640" s="126">
        <f t="shared" si="62"/>
        <v>0</v>
      </c>
      <c r="AD640" s="132" t="str">
        <f t="shared" si="58"/>
        <v/>
      </c>
      <c r="AE640" s="120"/>
      <c r="AF640" s="128"/>
      <c r="AH640" s="132" t="str">
        <f t="shared" si="59"/>
        <v/>
      </c>
      <c r="AI640" s="120"/>
      <c r="AJ640" s="128"/>
      <c r="AK640" s="128"/>
      <c r="AL640" s="128"/>
      <c r="AM640" s="128"/>
      <c r="AN640" s="128"/>
      <c r="AO640" s="128"/>
      <c r="AT640" s="128"/>
    </row>
    <row r="641" spans="2:46" x14ac:dyDescent="0.25">
      <c r="B641" s="132" t="str">
        <f t="shared" si="57"/>
        <v/>
      </c>
      <c r="C641" s="120"/>
      <c r="D641" s="125"/>
      <c r="E641" s="125"/>
      <c r="N641" s="126">
        <f t="shared" si="60"/>
        <v>0</v>
      </c>
      <c r="O641" s="126">
        <f t="shared" si="61"/>
        <v>0</v>
      </c>
      <c r="P641" s="126">
        <f t="shared" si="62"/>
        <v>0</v>
      </c>
      <c r="AD641" s="132" t="str">
        <f t="shared" si="58"/>
        <v/>
      </c>
      <c r="AE641" s="120"/>
      <c r="AF641" s="128"/>
      <c r="AH641" s="132" t="str">
        <f t="shared" si="59"/>
        <v/>
      </c>
      <c r="AI641" s="120"/>
      <c r="AJ641" s="128"/>
      <c r="AK641" s="128"/>
      <c r="AL641" s="128"/>
      <c r="AM641" s="128"/>
      <c r="AN641" s="128"/>
      <c r="AO641" s="128"/>
      <c r="AT641" s="128"/>
    </row>
    <row r="642" spans="2:46" x14ac:dyDescent="0.25">
      <c r="B642" s="132" t="str">
        <f t="shared" si="57"/>
        <v/>
      </c>
      <c r="C642" s="120"/>
      <c r="D642" s="125"/>
      <c r="E642" s="125"/>
      <c r="N642" s="126">
        <f t="shared" si="60"/>
        <v>0</v>
      </c>
      <c r="O642" s="126">
        <f t="shared" si="61"/>
        <v>0</v>
      </c>
      <c r="P642" s="126">
        <f t="shared" si="62"/>
        <v>0</v>
      </c>
      <c r="AD642" s="132" t="str">
        <f t="shared" si="58"/>
        <v/>
      </c>
      <c r="AE642" s="120"/>
      <c r="AF642" s="128"/>
      <c r="AH642" s="132" t="str">
        <f t="shared" si="59"/>
        <v/>
      </c>
      <c r="AI642" s="120"/>
      <c r="AJ642" s="128"/>
      <c r="AK642" s="128"/>
      <c r="AL642" s="128"/>
      <c r="AM642" s="128"/>
      <c r="AN642" s="128"/>
      <c r="AO642" s="128"/>
      <c r="AT642" s="128"/>
    </row>
    <row r="643" spans="2:46" x14ac:dyDescent="0.25">
      <c r="B643" s="132" t="str">
        <f t="shared" si="57"/>
        <v/>
      </c>
      <c r="C643" s="120"/>
      <c r="D643" s="125"/>
      <c r="E643" s="125"/>
      <c r="N643" s="126">
        <f t="shared" si="60"/>
        <v>0</v>
      </c>
      <c r="O643" s="126">
        <f t="shared" si="61"/>
        <v>0</v>
      </c>
      <c r="P643" s="126">
        <f t="shared" si="62"/>
        <v>0</v>
      </c>
      <c r="AD643" s="132" t="str">
        <f t="shared" si="58"/>
        <v/>
      </c>
      <c r="AE643" s="120"/>
      <c r="AF643" s="128"/>
      <c r="AH643" s="132" t="str">
        <f t="shared" si="59"/>
        <v/>
      </c>
      <c r="AI643" s="120"/>
      <c r="AJ643" s="128"/>
      <c r="AK643" s="128"/>
      <c r="AL643" s="128"/>
      <c r="AM643" s="128"/>
      <c r="AN643" s="128"/>
      <c r="AO643" s="128"/>
      <c r="AT643" s="128"/>
    </row>
    <row r="644" spans="2:46" x14ac:dyDescent="0.25">
      <c r="B644" s="132" t="str">
        <f t="shared" si="57"/>
        <v/>
      </c>
      <c r="C644" s="120"/>
      <c r="D644" s="125"/>
      <c r="E644" s="125"/>
      <c r="N644" s="126">
        <f t="shared" si="60"/>
        <v>0</v>
      </c>
      <c r="O644" s="126">
        <f t="shared" si="61"/>
        <v>0</v>
      </c>
      <c r="P644" s="126">
        <f t="shared" si="62"/>
        <v>0</v>
      </c>
      <c r="AD644" s="132" t="str">
        <f t="shared" si="58"/>
        <v/>
      </c>
      <c r="AE644" s="120"/>
      <c r="AF644" s="128"/>
      <c r="AH644" s="132" t="str">
        <f t="shared" si="59"/>
        <v/>
      </c>
      <c r="AI644" s="120"/>
      <c r="AJ644" s="128"/>
      <c r="AK644" s="128"/>
      <c r="AL644" s="128"/>
      <c r="AM644" s="128"/>
      <c r="AN644" s="128"/>
      <c r="AO644" s="128"/>
      <c r="AT644" s="128"/>
    </row>
    <row r="645" spans="2:46" x14ac:dyDescent="0.25">
      <c r="B645" s="132" t="str">
        <f t="shared" si="57"/>
        <v/>
      </c>
      <c r="C645" s="120"/>
      <c r="D645" s="125"/>
      <c r="E645" s="125"/>
      <c r="N645" s="126">
        <f t="shared" si="60"/>
        <v>0</v>
      </c>
      <c r="O645" s="126">
        <f t="shared" si="61"/>
        <v>0</v>
      </c>
      <c r="P645" s="126">
        <f t="shared" si="62"/>
        <v>0</v>
      </c>
      <c r="AD645" s="132" t="str">
        <f t="shared" si="58"/>
        <v/>
      </c>
      <c r="AE645" s="120"/>
      <c r="AF645" s="128"/>
      <c r="AH645" s="132" t="str">
        <f t="shared" si="59"/>
        <v/>
      </c>
      <c r="AI645" s="120"/>
      <c r="AJ645" s="128"/>
      <c r="AK645" s="128"/>
      <c r="AL645" s="128"/>
      <c r="AM645" s="128"/>
      <c r="AN645" s="128"/>
      <c r="AO645" s="128"/>
      <c r="AT645" s="128"/>
    </row>
    <row r="646" spans="2:46" x14ac:dyDescent="0.25">
      <c r="B646" s="132" t="str">
        <f t="shared" si="57"/>
        <v/>
      </c>
      <c r="C646" s="120"/>
      <c r="D646" s="125"/>
      <c r="E646" s="125"/>
      <c r="N646" s="126">
        <f t="shared" si="60"/>
        <v>0</v>
      </c>
      <c r="O646" s="126">
        <f t="shared" si="61"/>
        <v>0</v>
      </c>
      <c r="P646" s="126">
        <f t="shared" si="62"/>
        <v>0</v>
      </c>
      <c r="AD646" s="132" t="str">
        <f t="shared" si="58"/>
        <v/>
      </c>
      <c r="AE646" s="120"/>
      <c r="AF646" s="128"/>
      <c r="AH646" s="132" t="str">
        <f t="shared" si="59"/>
        <v/>
      </c>
      <c r="AI646" s="120"/>
      <c r="AJ646" s="128"/>
      <c r="AK646" s="128"/>
      <c r="AL646" s="128"/>
      <c r="AM646" s="128"/>
      <c r="AN646" s="128"/>
      <c r="AO646" s="128"/>
      <c r="AT646" s="128"/>
    </row>
    <row r="647" spans="2:46" x14ac:dyDescent="0.25">
      <c r="B647" s="132" t="str">
        <f t="shared" si="57"/>
        <v/>
      </c>
      <c r="C647" s="120"/>
      <c r="D647" s="125"/>
      <c r="E647" s="125"/>
      <c r="N647" s="126">
        <f t="shared" si="60"/>
        <v>0</v>
      </c>
      <c r="O647" s="126">
        <f t="shared" si="61"/>
        <v>0</v>
      </c>
      <c r="P647" s="126">
        <f t="shared" si="62"/>
        <v>0</v>
      </c>
      <c r="AD647" s="132" t="str">
        <f t="shared" si="58"/>
        <v/>
      </c>
      <c r="AE647" s="120"/>
      <c r="AF647" s="128"/>
      <c r="AH647" s="132" t="str">
        <f t="shared" si="59"/>
        <v/>
      </c>
      <c r="AI647" s="120"/>
      <c r="AJ647" s="128"/>
      <c r="AK647" s="128"/>
      <c r="AL647" s="128"/>
      <c r="AM647" s="128"/>
      <c r="AN647" s="128"/>
      <c r="AO647" s="128"/>
      <c r="AT647" s="128"/>
    </row>
    <row r="648" spans="2:46" x14ac:dyDescent="0.25">
      <c r="B648" s="132" t="str">
        <f t="shared" si="57"/>
        <v/>
      </c>
      <c r="C648" s="120"/>
      <c r="D648" s="125"/>
      <c r="E648" s="125"/>
      <c r="N648" s="126">
        <f t="shared" si="60"/>
        <v>0</v>
      </c>
      <c r="O648" s="126">
        <f t="shared" si="61"/>
        <v>0</v>
      </c>
      <c r="P648" s="126">
        <f t="shared" si="62"/>
        <v>0</v>
      </c>
      <c r="AD648" s="132" t="str">
        <f t="shared" si="58"/>
        <v/>
      </c>
      <c r="AE648" s="120"/>
      <c r="AF648" s="128"/>
      <c r="AH648" s="132" t="str">
        <f t="shared" si="59"/>
        <v/>
      </c>
      <c r="AI648" s="120"/>
      <c r="AJ648" s="128"/>
      <c r="AK648" s="128"/>
      <c r="AL648" s="128"/>
      <c r="AM648" s="128"/>
      <c r="AN648" s="128"/>
      <c r="AO648" s="128"/>
      <c r="AT648" s="128"/>
    </row>
    <row r="649" spans="2:46" x14ac:dyDescent="0.25">
      <c r="B649" s="132" t="str">
        <f t="shared" si="57"/>
        <v/>
      </c>
      <c r="C649" s="120"/>
      <c r="D649" s="125"/>
      <c r="E649" s="125"/>
      <c r="N649" s="126">
        <f t="shared" si="60"/>
        <v>0</v>
      </c>
      <c r="O649" s="126">
        <f t="shared" si="61"/>
        <v>0</v>
      </c>
      <c r="P649" s="126">
        <f t="shared" si="62"/>
        <v>0</v>
      </c>
      <c r="AD649" s="132" t="str">
        <f t="shared" si="58"/>
        <v/>
      </c>
      <c r="AE649" s="120"/>
      <c r="AF649" s="128"/>
      <c r="AH649" s="132" t="str">
        <f t="shared" si="59"/>
        <v/>
      </c>
      <c r="AI649" s="120"/>
      <c r="AJ649" s="128"/>
      <c r="AK649" s="128"/>
      <c r="AL649" s="128"/>
      <c r="AM649" s="128"/>
      <c r="AN649" s="128"/>
      <c r="AO649" s="128"/>
      <c r="AT649" s="128"/>
    </row>
    <row r="650" spans="2:46" x14ac:dyDescent="0.25">
      <c r="B650" s="132" t="str">
        <f t="shared" si="57"/>
        <v/>
      </c>
      <c r="C650" s="120"/>
      <c r="D650" s="125"/>
      <c r="E650" s="125"/>
      <c r="N650" s="126">
        <f t="shared" si="60"/>
        <v>0</v>
      </c>
      <c r="O650" s="126">
        <f t="shared" si="61"/>
        <v>0</v>
      </c>
      <c r="P650" s="126">
        <f t="shared" si="62"/>
        <v>0</v>
      </c>
      <c r="AD650" s="132" t="str">
        <f t="shared" si="58"/>
        <v/>
      </c>
      <c r="AE650" s="120"/>
      <c r="AF650" s="128"/>
      <c r="AH650" s="132" t="str">
        <f t="shared" si="59"/>
        <v/>
      </c>
      <c r="AI650" s="120"/>
      <c r="AJ650" s="128"/>
      <c r="AK650" s="128"/>
      <c r="AL650" s="128"/>
      <c r="AM650" s="128"/>
      <c r="AN650" s="128"/>
      <c r="AO650" s="128"/>
      <c r="AT650" s="128"/>
    </row>
    <row r="651" spans="2:46" x14ac:dyDescent="0.25">
      <c r="B651" s="132" t="str">
        <f t="shared" si="57"/>
        <v/>
      </c>
      <c r="C651" s="120"/>
      <c r="D651" s="125"/>
      <c r="E651" s="125"/>
      <c r="N651" s="126">
        <f t="shared" si="60"/>
        <v>0</v>
      </c>
      <c r="O651" s="126">
        <f t="shared" si="61"/>
        <v>0</v>
      </c>
      <c r="P651" s="126">
        <f t="shared" si="62"/>
        <v>0</v>
      </c>
      <c r="AD651" s="132" t="str">
        <f t="shared" si="58"/>
        <v/>
      </c>
      <c r="AE651" s="120"/>
      <c r="AF651" s="128"/>
      <c r="AH651" s="132" t="str">
        <f t="shared" si="59"/>
        <v/>
      </c>
      <c r="AI651" s="120"/>
      <c r="AJ651" s="128"/>
      <c r="AK651" s="128"/>
      <c r="AL651" s="128"/>
      <c r="AM651" s="128"/>
      <c r="AN651" s="128"/>
      <c r="AO651" s="128"/>
      <c r="AT651" s="128"/>
    </row>
    <row r="652" spans="2:46" x14ac:dyDescent="0.25">
      <c r="B652" s="132" t="str">
        <f t="shared" si="57"/>
        <v/>
      </c>
      <c r="C652" s="120"/>
      <c r="D652" s="125"/>
      <c r="E652" s="125"/>
      <c r="N652" s="126">
        <f t="shared" si="60"/>
        <v>0</v>
      </c>
      <c r="O652" s="126">
        <f t="shared" si="61"/>
        <v>0</v>
      </c>
      <c r="P652" s="126">
        <f t="shared" si="62"/>
        <v>0</v>
      </c>
      <c r="AD652" s="132" t="str">
        <f t="shared" si="58"/>
        <v/>
      </c>
      <c r="AE652" s="120"/>
      <c r="AF652" s="128"/>
      <c r="AH652" s="132" t="str">
        <f t="shared" si="59"/>
        <v/>
      </c>
      <c r="AI652" s="120"/>
      <c r="AJ652" s="128"/>
      <c r="AK652" s="128"/>
      <c r="AL652" s="128"/>
      <c r="AM652" s="128"/>
      <c r="AN652" s="128"/>
      <c r="AO652" s="128"/>
      <c r="AT652" s="128"/>
    </row>
    <row r="653" spans="2:46" x14ac:dyDescent="0.25">
      <c r="B653" s="132" t="str">
        <f t="shared" si="57"/>
        <v/>
      </c>
      <c r="C653" s="120"/>
      <c r="D653" s="125"/>
      <c r="E653" s="125"/>
      <c r="N653" s="126">
        <f t="shared" si="60"/>
        <v>0</v>
      </c>
      <c r="O653" s="126">
        <f t="shared" si="61"/>
        <v>0</v>
      </c>
      <c r="P653" s="126">
        <f t="shared" si="62"/>
        <v>0</v>
      </c>
      <c r="AD653" s="132" t="str">
        <f t="shared" si="58"/>
        <v/>
      </c>
      <c r="AE653" s="120"/>
      <c r="AF653" s="128"/>
      <c r="AH653" s="132" t="str">
        <f t="shared" si="59"/>
        <v/>
      </c>
      <c r="AI653" s="120"/>
      <c r="AJ653" s="128"/>
      <c r="AK653" s="128"/>
      <c r="AL653" s="128"/>
      <c r="AM653" s="128"/>
      <c r="AN653" s="128"/>
      <c r="AO653" s="128"/>
      <c r="AT653" s="128"/>
    </row>
    <row r="654" spans="2:46" x14ac:dyDescent="0.25">
      <c r="B654" s="132" t="str">
        <f t="shared" si="57"/>
        <v/>
      </c>
      <c r="C654" s="120"/>
      <c r="D654" s="125"/>
      <c r="E654" s="125"/>
      <c r="N654" s="126">
        <f t="shared" si="60"/>
        <v>0</v>
      </c>
      <c r="O654" s="126">
        <f t="shared" si="61"/>
        <v>0</v>
      </c>
      <c r="P654" s="126">
        <f t="shared" si="62"/>
        <v>0</v>
      </c>
      <c r="AD654" s="132" t="str">
        <f t="shared" si="58"/>
        <v/>
      </c>
      <c r="AE654" s="120"/>
      <c r="AF654" s="128"/>
      <c r="AH654" s="132" t="str">
        <f t="shared" si="59"/>
        <v/>
      </c>
      <c r="AI654" s="120"/>
      <c r="AJ654" s="128"/>
      <c r="AK654" s="128"/>
      <c r="AL654" s="128"/>
      <c r="AM654" s="128"/>
      <c r="AN654" s="128"/>
      <c r="AO654" s="128"/>
      <c r="AT654" s="128"/>
    </row>
    <row r="655" spans="2:46" x14ac:dyDescent="0.25">
      <c r="B655" s="132" t="str">
        <f t="shared" ref="B655:B718" si="63">IF(C655="","",B654+C655)</f>
        <v/>
      </c>
      <c r="C655" s="120"/>
      <c r="D655" s="125"/>
      <c r="E655" s="125"/>
      <c r="N655" s="126">
        <f t="shared" si="60"/>
        <v>0</v>
      </c>
      <c r="O655" s="126">
        <f t="shared" si="61"/>
        <v>0</v>
      </c>
      <c r="P655" s="126">
        <f t="shared" si="62"/>
        <v>0</v>
      </c>
      <c r="AD655" s="132" t="str">
        <f t="shared" si="58"/>
        <v/>
      </c>
      <c r="AE655" s="120"/>
      <c r="AF655" s="128"/>
      <c r="AH655" s="132" t="str">
        <f t="shared" si="59"/>
        <v/>
      </c>
      <c r="AI655" s="120"/>
      <c r="AJ655" s="128"/>
      <c r="AK655" s="128"/>
      <c r="AL655" s="128"/>
      <c r="AM655" s="128"/>
      <c r="AN655" s="128"/>
      <c r="AO655" s="128"/>
      <c r="AT655" s="128"/>
    </row>
    <row r="656" spans="2:46" x14ac:dyDescent="0.25">
      <c r="B656" s="132" t="str">
        <f t="shared" si="63"/>
        <v/>
      </c>
      <c r="C656" s="120"/>
      <c r="D656" s="125"/>
      <c r="E656" s="125"/>
      <c r="N656" s="126">
        <f t="shared" si="60"/>
        <v>0</v>
      </c>
      <c r="O656" s="126">
        <f t="shared" si="61"/>
        <v>0</v>
      </c>
      <c r="P656" s="126">
        <f t="shared" si="62"/>
        <v>0</v>
      </c>
      <c r="AD656" s="132" t="str">
        <f t="shared" si="58"/>
        <v/>
      </c>
      <c r="AE656" s="120"/>
      <c r="AF656" s="128"/>
      <c r="AH656" s="132" t="str">
        <f t="shared" si="59"/>
        <v/>
      </c>
      <c r="AI656" s="120"/>
      <c r="AJ656" s="128"/>
      <c r="AK656" s="128"/>
      <c r="AL656" s="128"/>
      <c r="AM656" s="128"/>
      <c r="AN656" s="128"/>
      <c r="AO656" s="128"/>
      <c r="AT656" s="128"/>
    </row>
    <row r="657" spans="2:46" x14ac:dyDescent="0.25">
      <c r="B657" s="132" t="str">
        <f t="shared" si="63"/>
        <v/>
      </c>
      <c r="C657" s="120"/>
      <c r="D657" s="125"/>
      <c r="E657" s="125"/>
      <c r="N657" s="126">
        <f t="shared" si="60"/>
        <v>0</v>
      </c>
      <c r="O657" s="126">
        <f t="shared" si="61"/>
        <v>0</v>
      </c>
      <c r="P657" s="126">
        <f t="shared" si="62"/>
        <v>0</v>
      </c>
      <c r="AD657" s="132" t="str">
        <f t="shared" ref="AD657:AD720" si="64">IF(AE657="","",AD656+AE657)</f>
        <v/>
      </c>
      <c r="AE657" s="120"/>
      <c r="AF657" s="128"/>
      <c r="AH657" s="132" t="str">
        <f t="shared" ref="AH657:AH720" si="65">IF(AI657="","",AH656+AI657)</f>
        <v/>
      </c>
      <c r="AI657" s="120"/>
      <c r="AJ657" s="128"/>
      <c r="AK657" s="128"/>
      <c r="AL657" s="128"/>
      <c r="AM657" s="128"/>
      <c r="AN657" s="128"/>
      <c r="AO657" s="128"/>
      <c r="AT657" s="128"/>
    </row>
    <row r="658" spans="2:46" x14ac:dyDescent="0.25">
      <c r="B658" s="132" t="str">
        <f t="shared" si="63"/>
        <v/>
      </c>
      <c r="C658" s="120"/>
      <c r="D658" s="125"/>
      <c r="E658" s="125"/>
      <c r="N658" s="126">
        <f t="shared" si="60"/>
        <v>0</v>
      </c>
      <c r="O658" s="126">
        <f t="shared" si="61"/>
        <v>0</v>
      </c>
      <c r="P658" s="126">
        <f t="shared" si="62"/>
        <v>0</v>
      </c>
      <c r="AD658" s="132" t="str">
        <f t="shared" si="64"/>
        <v/>
      </c>
      <c r="AE658" s="120"/>
      <c r="AF658" s="128"/>
      <c r="AH658" s="132" t="str">
        <f t="shared" si="65"/>
        <v/>
      </c>
      <c r="AI658" s="120"/>
      <c r="AJ658" s="128"/>
      <c r="AK658" s="128"/>
      <c r="AL658" s="128"/>
      <c r="AM658" s="128"/>
      <c r="AN658" s="128"/>
      <c r="AO658" s="128"/>
      <c r="AT658" s="128"/>
    </row>
    <row r="659" spans="2:46" x14ac:dyDescent="0.25">
      <c r="B659" s="132" t="str">
        <f t="shared" si="63"/>
        <v/>
      </c>
      <c r="C659" s="120"/>
      <c r="D659" s="125"/>
      <c r="E659" s="125"/>
      <c r="N659" s="126">
        <f t="shared" si="60"/>
        <v>0</v>
      </c>
      <c r="O659" s="126">
        <f t="shared" si="61"/>
        <v>0</v>
      </c>
      <c r="P659" s="126">
        <f t="shared" si="62"/>
        <v>0</v>
      </c>
      <c r="AD659" s="132" t="str">
        <f t="shared" si="64"/>
        <v/>
      </c>
      <c r="AE659" s="120"/>
      <c r="AF659" s="128"/>
      <c r="AH659" s="132" t="str">
        <f t="shared" si="65"/>
        <v/>
      </c>
      <c r="AI659" s="120"/>
      <c r="AJ659" s="128"/>
      <c r="AK659" s="128"/>
      <c r="AL659" s="128"/>
      <c r="AM659" s="128"/>
      <c r="AN659" s="128"/>
      <c r="AO659" s="128"/>
      <c r="AT659" s="128"/>
    </row>
    <row r="660" spans="2:46" x14ac:dyDescent="0.25">
      <c r="B660" s="132" t="str">
        <f t="shared" si="63"/>
        <v/>
      </c>
      <c r="C660" s="120"/>
      <c r="D660" s="125"/>
      <c r="E660" s="125"/>
      <c r="N660" s="126">
        <f t="shared" si="60"/>
        <v>0</v>
      </c>
      <c r="O660" s="126">
        <f t="shared" si="61"/>
        <v>0</v>
      </c>
      <c r="P660" s="126">
        <f t="shared" si="62"/>
        <v>0</v>
      </c>
      <c r="AD660" s="132" t="str">
        <f t="shared" si="64"/>
        <v/>
      </c>
      <c r="AE660" s="120"/>
      <c r="AF660" s="128"/>
      <c r="AH660" s="132" t="str">
        <f t="shared" si="65"/>
        <v/>
      </c>
      <c r="AI660" s="120"/>
      <c r="AJ660" s="128"/>
      <c r="AK660" s="128"/>
      <c r="AL660" s="128"/>
      <c r="AM660" s="128"/>
      <c r="AN660" s="128"/>
      <c r="AO660" s="128"/>
      <c r="AT660" s="128"/>
    </row>
    <row r="661" spans="2:46" x14ac:dyDescent="0.25">
      <c r="B661" s="132" t="str">
        <f t="shared" si="63"/>
        <v/>
      </c>
      <c r="C661" s="120"/>
      <c r="D661" s="125"/>
      <c r="E661" s="125"/>
      <c r="N661" s="126">
        <f t="shared" si="60"/>
        <v>0</v>
      </c>
      <c r="O661" s="126">
        <f t="shared" si="61"/>
        <v>0</v>
      </c>
      <c r="P661" s="126">
        <f t="shared" si="62"/>
        <v>0</v>
      </c>
      <c r="AD661" s="132" t="str">
        <f t="shared" si="64"/>
        <v/>
      </c>
      <c r="AE661" s="120"/>
      <c r="AF661" s="128"/>
      <c r="AH661" s="132" t="str">
        <f t="shared" si="65"/>
        <v/>
      </c>
      <c r="AI661" s="120"/>
      <c r="AJ661" s="128"/>
      <c r="AK661" s="128"/>
      <c r="AL661" s="128"/>
      <c r="AM661" s="128"/>
      <c r="AN661" s="128"/>
      <c r="AO661" s="128"/>
      <c r="AT661" s="128"/>
    </row>
    <row r="662" spans="2:46" x14ac:dyDescent="0.25">
      <c r="B662" s="132" t="str">
        <f t="shared" si="63"/>
        <v/>
      </c>
      <c r="C662" s="120"/>
      <c r="D662" s="125"/>
      <c r="E662" s="125"/>
      <c r="N662" s="126">
        <f t="shared" si="60"/>
        <v>0</v>
      </c>
      <c r="O662" s="126">
        <f t="shared" si="61"/>
        <v>0</v>
      </c>
      <c r="P662" s="126">
        <f t="shared" si="62"/>
        <v>0</v>
      </c>
      <c r="AD662" s="132" t="str">
        <f t="shared" si="64"/>
        <v/>
      </c>
      <c r="AE662" s="120"/>
      <c r="AF662" s="128"/>
      <c r="AH662" s="132" t="str">
        <f t="shared" si="65"/>
        <v/>
      </c>
      <c r="AI662" s="120"/>
      <c r="AJ662" s="128"/>
      <c r="AK662" s="128"/>
      <c r="AL662" s="128"/>
      <c r="AM662" s="128"/>
      <c r="AN662" s="128"/>
      <c r="AO662" s="128"/>
      <c r="AT662" s="128"/>
    </row>
    <row r="663" spans="2:46" x14ac:dyDescent="0.25">
      <c r="B663" s="132" t="str">
        <f t="shared" si="63"/>
        <v/>
      </c>
      <c r="C663" s="120"/>
      <c r="D663" s="125"/>
      <c r="E663" s="125"/>
      <c r="N663" s="126">
        <f t="shared" si="60"/>
        <v>0</v>
      </c>
      <c r="O663" s="126">
        <f t="shared" si="61"/>
        <v>0</v>
      </c>
      <c r="P663" s="126">
        <f t="shared" si="62"/>
        <v>0</v>
      </c>
      <c r="AD663" s="132" t="str">
        <f t="shared" si="64"/>
        <v/>
      </c>
      <c r="AE663" s="120"/>
      <c r="AF663" s="128"/>
      <c r="AH663" s="132" t="str">
        <f t="shared" si="65"/>
        <v/>
      </c>
      <c r="AI663" s="120"/>
      <c r="AJ663" s="128"/>
      <c r="AK663" s="128"/>
      <c r="AL663" s="128"/>
      <c r="AM663" s="128"/>
      <c r="AN663" s="128"/>
      <c r="AO663" s="128"/>
      <c r="AT663" s="128"/>
    </row>
    <row r="664" spans="2:46" x14ac:dyDescent="0.25">
      <c r="B664" s="132" t="str">
        <f t="shared" si="63"/>
        <v/>
      </c>
      <c r="C664" s="120"/>
      <c r="D664" s="125"/>
      <c r="E664" s="125"/>
      <c r="N664" s="126">
        <f t="shared" si="60"/>
        <v>0</v>
      </c>
      <c r="O664" s="126">
        <f t="shared" si="61"/>
        <v>0</v>
      </c>
      <c r="P664" s="126">
        <f t="shared" si="62"/>
        <v>0</v>
      </c>
      <c r="AD664" s="132" t="str">
        <f t="shared" si="64"/>
        <v/>
      </c>
      <c r="AE664" s="120"/>
      <c r="AF664" s="128"/>
      <c r="AH664" s="132" t="str">
        <f t="shared" si="65"/>
        <v/>
      </c>
      <c r="AI664" s="120"/>
      <c r="AJ664" s="128"/>
      <c r="AK664" s="128"/>
      <c r="AL664" s="128"/>
      <c r="AM664" s="128"/>
      <c r="AN664" s="128"/>
      <c r="AO664" s="128"/>
      <c r="AT664" s="128"/>
    </row>
    <row r="665" spans="2:46" x14ac:dyDescent="0.25">
      <c r="B665" s="132" t="str">
        <f t="shared" si="63"/>
        <v/>
      </c>
      <c r="C665" s="120"/>
      <c r="D665" s="125"/>
      <c r="E665" s="125"/>
      <c r="N665" s="126">
        <f t="shared" si="60"/>
        <v>0</v>
      </c>
      <c r="O665" s="126">
        <f t="shared" si="61"/>
        <v>0</v>
      </c>
      <c r="P665" s="126">
        <f t="shared" si="62"/>
        <v>0</v>
      </c>
      <c r="AD665" s="132" t="str">
        <f t="shared" si="64"/>
        <v/>
      </c>
      <c r="AE665" s="120"/>
      <c r="AF665" s="128"/>
      <c r="AH665" s="132" t="str">
        <f t="shared" si="65"/>
        <v/>
      </c>
      <c r="AI665" s="120"/>
      <c r="AJ665" s="128"/>
      <c r="AK665" s="128"/>
      <c r="AL665" s="128"/>
      <c r="AM665" s="128"/>
      <c r="AN665" s="128"/>
      <c r="AO665" s="128"/>
      <c r="AT665" s="128"/>
    </row>
    <row r="666" spans="2:46" x14ac:dyDescent="0.25">
      <c r="B666" s="132" t="str">
        <f t="shared" si="63"/>
        <v/>
      </c>
      <c r="C666" s="120"/>
      <c r="D666" s="125"/>
      <c r="E666" s="125"/>
      <c r="N666" s="126">
        <f t="shared" si="60"/>
        <v>0</v>
      </c>
      <c r="O666" s="126">
        <f t="shared" si="61"/>
        <v>0</v>
      </c>
      <c r="P666" s="126">
        <f t="shared" si="62"/>
        <v>0</v>
      </c>
      <c r="AD666" s="132" t="str">
        <f t="shared" si="64"/>
        <v/>
      </c>
      <c r="AE666" s="120"/>
      <c r="AF666" s="128"/>
      <c r="AH666" s="132" t="str">
        <f t="shared" si="65"/>
        <v/>
      </c>
      <c r="AI666" s="120"/>
      <c r="AJ666" s="128"/>
      <c r="AK666" s="128"/>
      <c r="AL666" s="128"/>
      <c r="AM666" s="128"/>
      <c r="AN666" s="128"/>
      <c r="AO666" s="128"/>
      <c r="AT666" s="128"/>
    </row>
    <row r="667" spans="2:46" x14ac:dyDescent="0.25">
      <c r="B667" s="132" t="str">
        <f t="shared" si="63"/>
        <v/>
      </c>
      <c r="C667" s="120"/>
      <c r="D667" s="125"/>
      <c r="E667" s="125"/>
      <c r="N667" s="126">
        <f t="shared" si="60"/>
        <v>0</v>
      </c>
      <c r="O667" s="126">
        <f t="shared" si="61"/>
        <v>0</v>
      </c>
      <c r="P667" s="126">
        <f t="shared" si="62"/>
        <v>0</v>
      </c>
      <c r="AD667" s="132" t="str">
        <f t="shared" si="64"/>
        <v/>
      </c>
      <c r="AE667" s="120"/>
      <c r="AF667" s="128"/>
      <c r="AH667" s="132" t="str">
        <f t="shared" si="65"/>
        <v/>
      </c>
      <c r="AI667" s="120"/>
      <c r="AJ667" s="128"/>
      <c r="AK667" s="128"/>
      <c r="AL667" s="128"/>
      <c r="AM667" s="128"/>
      <c r="AN667" s="128"/>
      <c r="AO667" s="128"/>
      <c r="AT667" s="128"/>
    </row>
    <row r="668" spans="2:46" x14ac:dyDescent="0.25">
      <c r="B668" s="132" t="str">
        <f t="shared" si="63"/>
        <v/>
      </c>
      <c r="C668" s="120"/>
      <c r="D668" s="125"/>
      <c r="E668" s="125"/>
      <c r="N668" s="126">
        <f t="shared" si="60"/>
        <v>0</v>
      </c>
      <c r="O668" s="126">
        <f t="shared" si="61"/>
        <v>0</v>
      </c>
      <c r="P668" s="126">
        <f t="shared" si="62"/>
        <v>0</v>
      </c>
      <c r="AD668" s="132" t="str">
        <f t="shared" si="64"/>
        <v/>
      </c>
      <c r="AE668" s="120"/>
      <c r="AF668" s="128"/>
      <c r="AH668" s="132" t="str">
        <f t="shared" si="65"/>
        <v/>
      </c>
      <c r="AI668" s="120"/>
      <c r="AJ668" s="128"/>
      <c r="AK668" s="128"/>
      <c r="AL668" s="128"/>
      <c r="AM668" s="128"/>
      <c r="AN668" s="128"/>
      <c r="AO668" s="128"/>
      <c r="AT668" s="128"/>
    </row>
    <row r="669" spans="2:46" x14ac:dyDescent="0.25">
      <c r="B669" s="132" t="str">
        <f t="shared" si="63"/>
        <v/>
      </c>
      <c r="C669" s="120"/>
      <c r="D669" s="125"/>
      <c r="E669" s="125"/>
      <c r="N669" s="126">
        <f t="shared" si="60"/>
        <v>0</v>
      </c>
      <c r="O669" s="126">
        <f t="shared" si="61"/>
        <v>0</v>
      </c>
      <c r="P669" s="126">
        <f t="shared" si="62"/>
        <v>0</v>
      </c>
      <c r="AD669" s="132" t="str">
        <f t="shared" si="64"/>
        <v/>
      </c>
      <c r="AE669" s="120"/>
      <c r="AF669" s="128"/>
      <c r="AH669" s="132" t="str">
        <f t="shared" si="65"/>
        <v/>
      </c>
      <c r="AI669" s="120"/>
      <c r="AJ669" s="128"/>
      <c r="AK669" s="128"/>
      <c r="AL669" s="128"/>
      <c r="AM669" s="128"/>
      <c r="AN669" s="128"/>
      <c r="AO669" s="128"/>
      <c r="AT669" s="128"/>
    </row>
    <row r="670" spans="2:46" x14ac:dyDescent="0.25">
      <c r="B670" s="132" t="str">
        <f t="shared" si="63"/>
        <v/>
      </c>
      <c r="C670" s="120"/>
      <c r="D670" s="125"/>
      <c r="E670" s="125"/>
      <c r="N670" s="126">
        <f t="shared" si="60"/>
        <v>0</v>
      </c>
      <c r="O670" s="126">
        <f t="shared" si="61"/>
        <v>0</v>
      </c>
      <c r="P670" s="126">
        <f t="shared" si="62"/>
        <v>0</v>
      </c>
      <c r="AD670" s="132" t="str">
        <f t="shared" si="64"/>
        <v/>
      </c>
      <c r="AE670" s="120"/>
      <c r="AF670" s="128"/>
      <c r="AH670" s="132" t="str">
        <f t="shared" si="65"/>
        <v/>
      </c>
      <c r="AI670" s="120"/>
      <c r="AJ670" s="128"/>
      <c r="AK670" s="128"/>
      <c r="AL670" s="128"/>
      <c r="AM670" s="128"/>
      <c r="AN670" s="128"/>
      <c r="AO670" s="128"/>
      <c r="AT670" s="128"/>
    </row>
    <row r="671" spans="2:46" x14ac:dyDescent="0.25">
      <c r="B671" s="132" t="str">
        <f t="shared" si="63"/>
        <v/>
      </c>
      <c r="C671" s="120"/>
      <c r="D671" s="125"/>
      <c r="E671" s="125"/>
      <c r="N671" s="126">
        <f t="shared" si="60"/>
        <v>0</v>
      </c>
      <c r="O671" s="126">
        <f t="shared" si="61"/>
        <v>0</v>
      </c>
      <c r="P671" s="126">
        <f t="shared" si="62"/>
        <v>0</v>
      </c>
      <c r="AD671" s="132" t="str">
        <f t="shared" si="64"/>
        <v/>
      </c>
      <c r="AE671" s="120"/>
      <c r="AF671" s="128"/>
      <c r="AH671" s="132" t="str">
        <f t="shared" si="65"/>
        <v/>
      </c>
      <c r="AI671" s="120"/>
      <c r="AJ671" s="128"/>
      <c r="AK671" s="128"/>
      <c r="AL671" s="128"/>
      <c r="AM671" s="128"/>
      <c r="AN671" s="128"/>
      <c r="AO671" s="128"/>
      <c r="AT671" s="128"/>
    </row>
    <row r="672" spans="2:46" x14ac:dyDescent="0.25">
      <c r="B672" s="132" t="str">
        <f t="shared" si="63"/>
        <v/>
      </c>
      <c r="C672" s="120"/>
      <c r="D672" s="125"/>
      <c r="E672" s="125"/>
      <c r="N672" s="126">
        <f t="shared" si="60"/>
        <v>0</v>
      </c>
      <c r="O672" s="126">
        <f t="shared" si="61"/>
        <v>0</v>
      </c>
      <c r="P672" s="126">
        <f t="shared" si="62"/>
        <v>0</v>
      </c>
      <c r="AD672" s="132" t="str">
        <f t="shared" si="64"/>
        <v/>
      </c>
      <c r="AE672" s="120"/>
      <c r="AF672" s="128"/>
      <c r="AH672" s="132" t="str">
        <f t="shared" si="65"/>
        <v/>
      </c>
      <c r="AI672" s="120"/>
      <c r="AJ672" s="128"/>
      <c r="AK672" s="128"/>
      <c r="AL672" s="128"/>
      <c r="AM672" s="128"/>
      <c r="AN672" s="128"/>
      <c r="AO672" s="128"/>
      <c r="AT672" s="128"/>
    </row>
    <row r="673" spans="2:46" x14ac:dyDescent="0.25">
      <c r="B673" s="132" t="str">
        <f t="shared" si="63"/>
        <v/>
      </c>
      <c r="C673" s="120"/>
      <c r="D673" s="125"/>
      <c r="E673" s="125"/>
      <c r="N673" s="126">
        <f t="shared" si="60"/>
        <v>0</v>
      </c>
      <c r="O673" s="126">
        <f t="shared" si="61"/>
        <v>0</v>
      </c>
      <c r="P673" s="126">
        <f t="shared" si="62"/>
        <v>0</v>
      </c>
      <c r="AD673" s="132" t="str">
        <f t="shared" si="64"/>
        <v/>
      </c>
      <c r="AE673" s="120"/>
      <c r="AF673" s="128"/>
      <c r="AH673" s="132" t="str">
        <f t="shared" si="65"/>
        <v/>
      </c>
      <c r="AI673" s="120"/>
      <c r="AJ673" s="128"/>
      <c r="AK673" s="128"/>
      <c r="AL673" s="128"/>
      <c r="AM673" s="128"/>
      <c r="AN673" s="128"/>
      <c r="AO673" s="128"/>
      <c r="AT673" s="128"/>
    </row>
    <row r="674" spans="2:46" x14ac:dyDescent="0.25">
      <c r="B674" s="132" t="str">
        <f t="shared" si="63"/>
        <v/>
      </c>
      <c r="C674" s="120"/>
      <c r="D674" s="125"/>
      <c r="E674" s="125"/>
      <c r="N674" s="126">
        <f t="shared" si="60"/>
        <v>0</v>
      </c>
      <c r="O674" s="126">
        <f t="shared" si="61"/>
        <v>0</v>
      </c>
      <c r="P674" s="126">
        <f t="shared" si="62"/>
        <v>0</v>
      </c>
      <c r="AD674" s="132" t="str">
        <f t="shared" si="64"/>
        <v/>
      </c>
      <c r="AE674" s="120"/>
      <c r="AF674" s="128"/>
      <c r="AH674" s="132" t="str">
        <f t="shared" si="65"/>
        <v/>
      </c>
      <c r="AI674" s="120"/>
      <c r="AJ674" s="128"/>
      <c r="AK674" s="128"/>
      <c r="AL674" s="128"/>
      <c r="AM674" s="128"/>
      <c r="AN674" s="128"/>
      <c r="AO674" s="128"/>
      <c r="AT674" s="128"/>
    </row>
    <row r="675" spans="2:46" x14ac:dyDescent="0.25">
      <c r="B675" s="132" t="str">
        <f t="shared" si="63"/>
        <v/>
      </c>
      <c r="C675" s="120"/>
      <c r="D675" s="125"/>
      <c r="E675" s="125"/>
      <c r="N675" s="126">
        <f t="shared" si="60"/>
        <v>0</v>
      </c>
      <c r="O675" s="126">
        <f t="shared" si="61"/>
        <v>0</v>
      </c>
      <c r="P675" s="126">
        <f t="shared" si="62"/>
        <v>0</v>
      </c>
      <c r="AD675" s="132" t="str">
        <f t="shared" si="64"/>
        <v/>
      </c>
      <c r="AE675" s="120"/>
      <c r="AF675" s="128"/>
      <c r="AH675" s="132" t="str">
        <f t="shared" si="65"/>
        <v/>
      </c>
      <c r="AI675" s="120"/>
      <c r="AJ675" s="128"/>
      <c r="AK675" s="128"/>
      <c r="AL675" s="128"/>
      <c r="AM675" s="128"/>
      <c r="AN675" s="128"/>
      <c r="AO675" s="128"/>
      <c r="AT675" s="128"/>
    </row>
    <row r="676" spans="2:46" x14ac:dyDescent="0.25">
      <c r="B676" s="132" t="str">
        <f t="shared" si="63"/>
        <v/>
      </c>
      <c r="C676" s="120"/>
      <c r="D676" s="125"/>
      <c r="E676" s="125"/>
      <c r="N676" s="126">
        <f t="shared" si="60"/>
        <v>0</v>
      </c>
      <c r="O676" s="126">
        <f t="shared" si="61"/>
        <v>0</v>
      </c>
      <c r="P676" s="126">
        <f t="shared" si="62"/>
        <v>0</v>
      </c>
      <c r="AD676" s="132" t="str">
        <f t="shared" si="64"/>
        <v/>
      </c>
      <c r="AE676" s="120"/>
      <c r="AF676" s="128"/>
      <c r="AH676" s="132" t="str">
        <f t="shared" si="65"/>
        <v/>
      </c>
      <c r="AI676" s="120"/>
      <c r="AJ676" s="128"/>
      <c r="AK676" s="128"/>
      <c r="AL676" s="128"/>
      <c r="AM676" s="128"/>
      <c r="AN676" s="128"/>
      <c r="AO676" s="128"/>
      <c r="AT676" s="128"/>
    </row>
    <row r="677" spans="2:46" x14ac:dyDescent="0.25">
      <c r="B677" s="132" t="str">
        <f t="shared" si="63"/>
        <v/>
      </c>
      <c r="C677" s="120"/>
      <c r="D677" s="125"/>
      <c r="E677" s="125"/>
      <c r="N677" s="126">
        <f t="shared" si="60"/>
        <v>0</v>
      </c>
      <c r="O677" s="126">
        <f t="shared" si="61"/>
        <v>0</v>
      </c>
      <c r="P677" s="126">
        <f t="shared" si="62"/>
        <v>0</v>
      </c>
      <c r="AD677" s="132" t="str">
        <f t="shared" si="64"/>
        <v/>
      </c>
      <c r="AE677" s="120"/>
      <c r="AF677" s="128"/>
      <c r="AH677" s="132" t="str">
        <f t="shared" si="65"/>
        <v/>
      </c>
      <c r="AI677" s="120"/>
      <c r="AJ677" s="128"/>
      <c r="AK677" s="128"/>
      <c r="AL677" s="128"/>
      <c r="AM677" s="128"/>
      <c r="AN677" s="128"/>
      <c r="AO677" s="128"/>
      <c r="AT677" s="128"/>
    </row>
    <row r="678" spans="2:46" x14ac:dyDescent="0.25">
      <c r="B678" s="132" t="str">
        <f t="shared" si="63"/>
        <v/>
      </c>
      <c r="C678" s="120"/>
      <c r="D678" s="125"/>
      <c r="E678" s="125"/>
      <c r="N678" s="126">
        <f t="shared" ref="N678:N741" si="66">C678*E678</f>
        <v>0</v>
      </c>
      <c r="O678" s="126">
        <f t="shared" ref="O678:O741" si="67">MIN(N678,C678*ROUND($O$11,0))</f>
        <v>0</v>
      </c>
      <c r="P678" s="126">
        <f t="shared" ref="P678:P741" si="68">MIN(N678,C678*ROUND($P$11,0))</f>
        <v>0</v>
      </c>
      <c r="AD678" s="132" t="str">
        <f t="shared" si="64"/>
        <v/>
      </c>
      <c r="AE678" s="120"/>
      <c r="AF678" s="128"/>
      <c r="AH678" s="132" t="str">
        <f t="shared" si="65"/>
        <v/>
      </c>
      <c r="AI678" s="120"/>
      <c r="AJ678" s="128"/>
      <c r="AK678" s="128"/>
      <c r="AL678" s="128"/>
      <c r="AM678" s="128"/>
      <c r="AN678" s="128"/>
      <c r="AO678" s="128"/>
      <c r="AT678" s="128"/>
    </row>
    <row r="679" spans="2:46" x14ac:dyDescent="0.25">
      <c r="B679" s="132" t="str">
        <f t="shared" si="63"/>
        <v/>
      </c>
      <c r="C679" s="120"/>
      <c r="D679" s="125"/>
      <c r="E679" s="125"/>
      <c r="N679" s="126">
        <f t="shared" si="66"/>
        <v>0</v>
      </c>
      <c r="O679" s="126">
        <f t="shared" si="67"/>
        <v>0</v>
      </c>
      <c r="P679" s="126">
        <f t="shared" si="68"/>
        <v>0</v>
      </c>
      <c r="AD679" s="132" t="str">
        <f t="shared" si="64"/>
        <v/>
      </c>
      <c r="AE679" s="120"/>
      <c r="AF679" s="128"/>
      <c r="AH679" s="132" t="str">
        <f t="shared" si="65"/>
        <v/>
      </c>
      <c r="AI679" s="120"/>
      <c r="AJ679" s="128"/>
      <c r="AK679" s="128"/>
      <c r="AL679" s="128"/>
      <c r="AM679" s="128"/>
      <c r="AN679" s="128"/>
      <c r="AO679" s="128"/>
      <c r="AT679" s="128"/>
    </row>
    <row r="680" spans="2:46" x14ac:dyDescent="0.25">
      <c r="B680" s="132" t="str">
        <f t="shared" si="63"/>
        <v/>
      </c>
      <c r="C680" s="120"/>
      <c r="D680" s="125"/>
      <c r="E680" s="125"/>
      <c r="N680" s="126">
        <f t="shared" si="66"/>
        <v>0</v>
      </c>
      <c r="O680" s="126">
        <f t="shared" si="67"/>
        <v>0</v>
      </c>
      <c r="P680" s="126">
        <f t="shared" si="68"/>
        <v>0</v>
      </c>
      <c r="AD680" s="132" t="str">
        <f t="shared" si="64"/>
        <v/>
      </c>
      <c r="AE680" s="120"/>
      <c r="AF680" s="128"/>
      <c r="AH680" s="132" t="str">
        <f t="shared" si="65"/>
        <v/>
      </c>
      <c r="AI680" s="120"/>
      <c r="AJ680" s="128"/>
      <c r="AK680" s="128"/>
      <c r="AL680" s="128"/>
      <c r="AM680" s="128"/>
      <c r="AN680" s="128"/>
      <c r="AO680" s="128"/>
      <c r="AT680" s="128"/>
    </row>
    <row r="681" spans="2:46" x14ac:dyDescent="0.25">
      <c r="B681" s="132" t="str">
        <f t="shared" si="63"/>
        <v/>
      </c>
      <c r="C681" s="120"/>
      <c r="D681" s="125"/>
      <c r="E681" s="125"/>
      <c r="N681" s="126">
        <f t="shared" si="66"/>
        <v>0</v>
      </c>
      <c r="O681" s="126">
        <f t="shared" si="67"/>
        <v>0</v>
      </c>
      <c r="P681" s="126">
        <f t="shared" si="68"/>
        <v>0</v>
      </c>
      <c r="AD681" s="132" t="str">
        <f t="shared" si="64"/>
        <v/>
      </c>
      <c r="AE681" s="120"/>
      <c r="AF681" s="128"/>
      <c r="AH681" s="132" t="str">
        <f t="shared" si="65"/>
        <v/>
      </c>
      <c r="AI681" s="120"/>
      <c r="AJ681" s="128"/>
      <c r="AK681" s="128"/>
      <c r="AL681" s="128"/>
      <c r="AM681" s="128"/>
      <c r="AN681" s="128"/>
      <c r="AO681" s="128"/>
      <c r="AT681" s="128"/>
    </row>
    <row r="682" spans="2:46" x14ac:dyDescent="0.25">
      <c r="B682" s="132" t="str">
        <f t="shared" si="63"/>
        <v/>
      </c>
      <c r="C682" s="120"/>
      <c r="D682" s="125"/>
      <c r="E682" s="125"/>
      <c r="N682" s="126">
        <f t="shared" si="66"/>
        <v>0</v>
      </c>
      <c r="O682" s="126">
        <f t="shared" si="67"/>
        <v>0</v>
      </c>
      <c r="P682" s="126">
        <f t="shared" si="68"/>
        <v>0</v>
      </c>
      <c r="AD682" s="132" t="str">
        <f t="shared" si="64"/>
        <v/>
      </c>
      <c r="AE682" s="120"/>
      <c r="AF682" s="128"/>
      <c r="AH682" s="132" t="str">
        <f t="shared" si="65"/>
        <v/>
      </c>
      <c r="AI682" s="120"/>
      <c r="AJ682" s="128"/>
      <c r="AK682" s="128"/>
      <c r="AL682" s="128"/>
      <c r="AM682" s="128"/>
      <c r="AN682" s="128"/>
      <c r="AO682" s="128"/>
      <c r="AT682" s="128"/>
    </row>
    <row r="683" spans="2:46" x14ac:dyDescent="0.25">
      <c r="B683" s="132" t="str">
        <f t="shared" si="63"/>
        <v/>
      </c>
      <c r="C683" s="120"/>
      <c r="D683" s="125"/>
      <c r="E683" s="125"/>
      <c r="N683" s="126">
        <f t="shared" si="66"/>
        <v>0</v>
      </c>
      <c r="O683" s="126">
        <f t="shared" si="67"/>
        <v>0</v>
      </c>
      <c r="P683" s="126">
        <f t="shared" si="68"/>
        <v>0</v>
      </c>
      <c r="AD683" s="132" t="str">
        <f t="shared" si="64"/>
        <v/>
      </c>
      <c r="AE683" s="120"/>
      <c r="AF683" s="128"/>
      <c r="AH683" s="132" t="str">
        <f t="shared" si="65"/>
        <v/>
      </c>
      <c r="AI683" s="120"/>
      <c r="AJ683" s="128"/>
      <c r="AK683" s="128"/>
      <c r="AL683" s="128"/>
      <c r="AM683" s="128"/>
      <c r="AN683" s="128"/>
      <c r="AO683" s="128"/>
      <c r="AT683" s="128"/>
    </row>
    <row r="684" spans="2:46" x14ac:dyDescent="0.25">
      <c r="B684" s="132" t="str">
        <f t="shared" si="63"/>
        <v/>
      </c>
      <c r="C684" s="120"/>
      <c r="D684" s="125"/>
      <c r="E684" s="125"/>
      <c r="N684" s="126">
        <f t="shared" si="66"/>
        <v>0</v>
      </c>
      <c r="O684" s="126">
        <f t="shared" si="67"/>
        <v>0</v>
      </c>
      <c r="P684" s="126">
        <f t="shared" si="68"/>
        <v>0</v>
      </c>
      <c r="AD684" s="132" t="str">
        <f t="shared" si="64"/>
        <v/>
      </c>
      <c r="AE684" s="120"/>
      <c r="AF684" s="128"/>
      <c r="AH684" s="132" t="str">
        <f t="shared" si="65"/>
        <v/>
      </c>
      <c r="AI684" s="120"/>
      <c r="AJ684" s="128"/>
      <c r="AK684" s="128"/>
      <c r="AL684" s="128"/>
      <c r="AM684" s="128"/>
      <c r="AN684" s="128"/>
      <c r="AO684" s="128"/>
      <c r="AT684" s="128"/>
    </row>
    <row r="685" spans="2:46" x14ac:dyDescent="0.25">
      <c r="B685" s="132" t="str">
        <f t="shared" si="63"/>
        <v/>
      </c>
      <c r="C685" s="120"/>
      <c r="D685" s="125"/>
      <c r="E685" s="125"/>
      <c r="N685" s="126">
        <f t="shared" si="66"/>
        <v>0</v>
      </c>
      <c r="O685" s="126">
        <f t="shared" si="67"/>
        <v>0</v>
      </c>
      <c r="P685" s="126">
        <f t="shared" si="68"/>
        <v>0</v>
      </c>
      <c r="AD685" s="132" t="str">
        <f t="shared" si="64"/>
        <v/>
      </c>
      <c r="AE685" s="120"/>
      <c r="AF685" s="128"/>
      <c r="AH685" s="132" t="str">
        <f t="shared" si="65"/>
        <v/>
      </c>
      <c r="AI685" s="120"/>
      <c r="AJ685" s="128"/>
      <c r="AK685" s="128"/>
      <c r="AL685" s="128"/>
      <c r="AM685" s="128"/>
      <c r="AN685" s="128"/>
      <c r="AO685" s="128"/>
      <c r="AT685" s="128"/>
    </row>
    <row r="686" spans="2:46" x14ac:dyDescent="0.25">
      <c r="B686" s="132" t="str">
        <f t="shared" si="63"/>
        <v/>
      </c>
      <c r="C686" s="120"/>
      <c r="D686" s="125"/>
      <c r="E686" s="125"/>
      <c r="N686" s="126">
        <f t="shared" si="66"/>
        <v>0</v>
      </c>
      <c r="O686" s="126">
        <f t="shared" si="67"/>
        <v>0</v>
      </c>
      <c r="P686" s="126">
        <f t="shared" si="68"/>
        <v>0</v>
      </c>
      <c r="AD686" s="132" t="str">
        <f t="shared" si="64"/>
        <v/>
      </c>
      <c r="AE686" s="120"/>
      <c r="AF686" s="128"/>
      <c r="AH686" s="132" t="str">
        <f t="shared" si="65"/>
        <v/>
      </c>
      <c r="AI686" s="120"/>
      <c r="AJ686" s="128"/>
      <c r="AK686" s="128"/>
      <c r="AL686" s="128"/>
      <c r="AM686" s="128"/>
      <c r="AN686" s="128"/>
      <c r="AO686" s="128"/>
      <c r="AT686" s="128"/>
    </row>
    <row r="687" spans="2:46" x14ac:dyDescent="0.25">
      <c r="B687" s="132" t="str">
        <f t="shared" si="63"/>
        <v/>
      </c>
      <c r="C687" s="120"/>
      <c r="D687" s="125"/>
      <c r="E687" s="125"/>
      <c r="N687" s="126">
        <f t="shared" si="66"/>
        <v>0</v>
      </c>
      <c r="O687" s="126">
        <f t="shared" si="67"/>
        <v>0</v>
      </c>
      <c r="P687" s="126">
        <f t="shared" si="68"/>
        <v>0</v>
      </c>
      <c r="AD687" s="132" t="str">
        <f t="shared" si="64"/>
        <v/>
      </c>
      <c r="AE687" s="120"/>
      <c r="AF687" s="128"/>
      <c r="AH687" s="132" t="str">
        <f t="shared" si="65"/>
        <v/>
      </c>
      <c r="AI687" s="120"/>
      <c r="AJ687" s="128"/>
      <c r="AK687" s="128"/>
      <c r="AL687" s="128"/>
      <c r="AM687" s="128"/>
      <c r="AN687" s="128"/>
      <c r="AO687" s="128"/>
      <c r="AT687" s="128"/>
    </row>
    <row r="688" spans="2:46" x14ac:dyDescent="0.25">
      <c r="B688" s="132" t="str">
        <f t="shared" si="63"/>
        <v/>
      </c>
      <c r="C688" s="120"/>
      <c r="D688" s="125"/>
      <c r="E688" s="125"/>
      <c r="N688" s="126">
        <f t="shared" si="66"/>
        <v>0</v>
      </c>
      <c r="O688" s="126">
        <f t="shared" si="67"/>
        <v>0</v>
      </c>
      <c r="P688" s="126">
        <f t="shared" si="68"/>
        <v>0</v>
      </c>
      <c r="AD688" s="132" t="str">
        <f t="shared" si="64"/>
        <v/>
      </c>
      <c r="AE688" s="120"/>
      <c r="AF688" s="128"/>
      <c r="AH688" s="132" t="str">
        <f t="shared" si="65"/>
        <v/>
      </c>
      <c r="AI688" s="120"/>
      <c r="AJ688" s="128"/>
      <c r="AK688" s="128"/>
      <c r="AL688" s="128"/>
      <c r="AM688" s="128"/>
      <c r="AN688" s="128"/>
      <c r="AO688" s="128"/>
      <c r="AT688" s="128"/>
    </row>
    <row r="689" spans="2:46" x14ac:dyDescent="0.25">
      <c r="B689" s="132" t="str">
        <f t="shared" si="63"/>
        <v/>
      </c>
      <c r="C689" s="120"/>
      <c r="D689" s="125"/>
      <c r="E689" s="125"/>
      <c r="N689" s="126">
        <f t="shared" si="66"/>
        <v>0</v>
      </c>
      <c r="O689" s="126">
        <f t="shared" si="67"/>
        <v>0</v>
      </c>
      <c r="P689" s="126">
        <f t="shared" si="68"/>
        <v>0</v>
      </c>
      <c r="AD689" s="132" t="str">
        <f t="shared" si="64"/>
        <v/>
      </c>
      <c r="AE689" s="120"/>
      <c r="AF689" s="128"/>
      <c r="AH689" s="132" t="str">
        <f t="shared" si="65"/>
        <v/>
      </c>
      <c r="AI689" s="120"/>
      <c r="AJ689" s="128"/>
      <c r="AK689" s="128"/>
      <c r="AL689" s="128"/>
      <c r="AM689" s="128"/>
      <c r="AN689" s="128"/>
      <c r="AO689" s="128"/>
      <c r="AT689" s="128"/>
    </row>
    <row r="690" spans="2:46" x14ac:dyDescent="0.25">
      <c r="B690" s="132" t="str">
        <f t="shared" si="63"/>
        <v/>
      </c>
      <c r="C690" s="120"/>
      <c r="D690" s="125"/>
      <c r="E690" s="125"/>
      <c r="N690" s="126">
        <f t="shared" si="66"/>
        <v>0</v>
      </c>
      <c r="O690" s="126">
        <f t="shared" si="67"/>
        <v>0</v>
      </c>
      <c r="P690" s="126">
        <f t="shared" si="68"/>
        <v>0</v>
      </c>
      <c r="AD690" s="132" t="str">
        <f t="shared" si="64"/>
        <v/>
      </c>
      <c r="AE690" s="120"/>
      <c r="AF690" s="128"/>
      <c r="AH690" s="132" t="str">
        <f t="shared" si="65"/>
        <v/>
      </c>
      <c r="AI690" s="120"/>
      <c r="AJ690" s="128"/>
      <c r="AK690" s="128"/>
      <c r="AL690" s="128"/>
      <c r="AM690" s="128"/>
      <c r="AN690" s="128"/>
      <c r="AO690" s="128"/>
      <c r="AT690" s="128"/>
    </row>
    <row r="691" spans="2:46" x14ac:dyDescent="0.25">
      <c r="B691" s="132" t="str">
        <f t="shared" si="63"/>
        <v/>
      </c>
      <c r="C691" s="120"/>
      <c r="D691" s="125"/>
      <c r="E691" s="125"/>
      <c r="N691" s="126">
        <f t="shared" si="66"/>
        <v>0</v>
      </c>
      <c r="O691" s="126">
        <f t="shared" si="67"/>
        <v>0</v>
      </c>
      <c r="P691" s="126">
        <f t="shared" si="68"/>
        <v>0</v>
      </c>
      <c r="AD691" s="132" t="str">
        <f t="shared" si="64"/>
        <v/>
      </c>
      <c r="AE691" s="120"/>
      <c r="AF691" s="128"/>
      <c r="AH691" s="132" t="str">
        <f t="shared" si="65"/>
        <v/>
      </c>
      <c r="AI691" s="120"/>
      <c r="AJ691" s="128"/>
      <c r="AK691" s="128"/>
      <c r="AL691" s="128"/>
      <c r="AM691" s="128"/>
      <c r="AN691" s="128"/>
      <c r="AO691" s="128"/>
      <c r="AT691" s="128"/>
    </row>
    <row r="692" spans="2:46" x14ac:dyDescent="0.25">
      <c r="B692" s="132" t="str">
        <f t="shared" si="63"/>
        <v/>
      </c>
      <c r="C692" s="120"/>
      <c r="D692" s="125"/>
      <c r="E692" s="125"/>
      <c r="N692" s="126">
        <f t="shared" si="66"/>
        <v>0</v>
      </c>
      <c r="O692" s="126">
        <f t="shared" si="67"/>
        <v>0</v>
      </c>
      <c r="P692" s="126">
        <f t="shared" si="68"/>
        <v>0</v>
      </c>
      <c r="AD692" s="132" t="str">
        <f t="shared" si="64"/>
        <v/>
      </c>
      <c r="AE692" s="120"/>
      <c r="AF692" s="128"/>
      <c r="AH692" s="132" t="str">
        <f t="shared" si="65"/>
        <v/>
      </c>
      <c r="AI692" s="120"/>
      <c r="AJ692" s="128"/>
      <c r="AK692" s="128"/>
      <c r="AL692" s="128"/>
      <c r="AM692" s="128"/>
      <c r="AN692" s="128"/>
      <c r="AO692" s="128"/>
      <c r="AT692" s="128"/>
    </row>
    <row r="693" spans="2:46" x14ac:dyDescent="0.25">
      <c r="B693" s="132" t="str">
        <f t="shared" si="63"/>
        <v/>
      </c>
      <c r="C693" s="120"/>
      <c r="D693" s="125"/>
      <c r="E693" s="125"/>
      <c r="N693" s="126">
        <f t="shared" si="66"/>
        <v>0</v>
      </c>
      <c r="O693" s="126">
        <f t="shared" si="67"/>
        <v>0</v>
      </c>
      <c r="P693" s="126">
        <f t="shared" si="68"/>
        <v>0</v>
      </c>
      <c r="AD693" s="132" t="str">
        <f t="shared" si="64"/>
        <v/>
      </c>
      <c r="AE693" s="120"/>
      <c r="AF693" s="128"/>
      <c r="AH693" s="132" t="str">
        <f t="shared" si="65"/>
        <v/>
      </c>
      <c r="AI693" s="120"/>
      <c r="AJ693" s="128"/>
      <c r="AK693" s="128"/>
      <c r="AL693" s="128"/>
      <c r="AM693" s="128"/>
      <c r="AN693" s="128"/>
      <c r="AO693" s="128"/>
      <c r="AT693" s="128"/>
    </row>
    <row r="694" spans="2:46" x14ac:dyDescent="0.25">
      <c r="B694" s="132" t="str">
        <f t="shared" si="63"/>
        <v/>
      </c>
      <c r="C694" s="120"/>
      <c r="D694" s="125"/>
      <c r="E694" s="125"/>
      <c r="N694" s="126">
        <f t="shared" si="66"/>
        <v>0</v>
      </c>
      <c r="O694" s="126">
        <f t="shared" si="67"/>
        <v>0</v>
      </c>
      <c r="P694" s="126">
        <f t="shared" si="68"/>
        <v>0</v>
      </c>
      <c r="AD694" s="132" t="str">
        <f t="shared" si="64"/>
        <v/>
      </c>
      <c r="AE694" s="120"/>
      <c r="AF694" s="128"/>
      <c r="AH694" s="132" t="str">
        <f t="shared" si="65"/>
        <v/>
      </c>
      <c r="AI694" s="120"/>
      <c r="AJ694" s="128"/>
      <c r="AK694" s="128"/>
      <c r="AL694" s="128"/>
      <c r="AM694" s="128"/>
      <c r="AN694" s="128"/>
      <c r="AO694" s="128"/>
      <c r="AT694" s="128"/>
    </row>
    <row r="695" spans="2:46" x14ac:dyDescent="0.25">
      <c r="B695" s="132" t="str">
        <f t="shared" si="63"/>
        <v/>
      </c>
      <c r="C695" s="120"/>
      <c r="D695" s="125"/>
      <c r="E695" s="125"/>
      <c r="N695" s="126">
        <f t="shared" si="66"/>
        <v>0</v>
      </c>
      <c r="O695" s="126">
        <f t="shared" si="67"/>
        <v>0</v>
      </c>
      <c r="P695" s="126">
        <f t="shared" si="68"/>
        <v>0</v>
      </c>
      <c r="AD695" s="132" t="str">
        <f t="shared" si="64"/>
        <v/>
      </c>
      <c r="AE695" s="120"/>
      <c r="AF695" s="128"/>
      <c r="AH695" s="132" t="str">
        <f t="shared" si="65"/>
        <v/>
      </c>
      <c r="AI695" s="120"/>
      <c r="AJ695" s="128"/>
      <c r="AK695" s="128"/>
      <c r="AL695" s="128"/>
      <c r="AM695" s="128"/>
      <c r="AN695" s="128"/>
      <c r="AO695" s="128"/>
      <c r="AT695" s="128"/>
    </row>
    <row r="696" spans="2:46" x14ac:dyDescent="0.25">
      <c r="B696" s="132" t="str">
        <f t="shared" si="63"/>
        <v/>
      </c>
      <c r="C696" s="120"/>
      <c r="D696" s="125"/>
      <c r="E696" s="125"/>
      <c r="N696" s="126">
        <f t="shared" si="66"/>
        <v>0</v>
      </c>
      <c r="O696" s="126">
        <f t="shared" si="67"/>
        <v>0</v>
      </c>
      <c r="P696" s="126">
        <f t="shared" si="68"/>
        <v>0</v>
      </c>
      <c r="AD696" s="132" t="str">
        <f t="shared" si="64"/>
        <v/>
      </c>
      <c r="AE696" s="120"/>
      <c r="AF696" s="128"/>
      <c r="AH696" s="132" t="str">
        <f t="shared" si="65"/>
        <v/>
      </c>
      <c r="AI696" s="120"/>
      <c r="AJ696" s="128"/>
      <c r="AK696" s="128"/>
      <c r="AL696" s="128"/>
      <c r="AM696" s="128"/>
      <c r="AN696" s="128"/>
      <c r="AO696" s="128"/>
      <c r="AT696" s="128"/>
    </row>
    <row r="697" spans="2:46" x14ac:dyDescent="0.25">
      <c r="B697" s="132" t="str">
        <f t="shared" si="63"/>
        <v/>
      </c>
      <c r="C697" s="120"/>
      <c r="D697" s="125"/>
      <c r="E697" s="125"/>
      <c r="N697" s="126">
        <f t="shared" si="66"/>
        <v>0</v>
      </c>
      <c r="O697" s="126">
        <f t="shared" si="67"/>
        <v>0</v>
      </c>
      <c r="P697" s="126">
        <f t="shared" si="68"/>
        <v>0</v>
      </c>
      <c r="AD697" s="132" t="str">
        <f t="shared" si="64"/>
        <v/>
      </c>
      <c r="AE697" s="120"/>
      <c r="AF697" s="128"/>
      <c r="AH697" s="132" t="str">
        <f t="shared" si="65"/>
        <v/>
      </c>
      <c r="AI697" s="120"/>
      <c r="AJ697" s="128"/>
      <c r="AK697" s="128"/>
      <c r="AL697" s="128"/>
      <c r="AM697" s="128"/>
      <c r="AN697" s="128"/>
      <c r="AO697" s="128"/>
      <c r="AT697" s="128"/>
    </row>
    <row r="698" spans="2:46" x14ac:dyDescent="0.25">
      <c r="B698" s="132" t="str">
        <f t="shared" si="63"/>
        <v/>
      </c>
      <c r="C698" s="120"/>
      <c r="D698" s="125"/>
      <c r="E698" s="125"/>
      <c r="N698" s="126">
        <f t="shared" si="66"/>
        <v>0</v>
      </c>
      <c r="O698" s="126">
        <f t="shared" si="67"/>
        <v>0</v>
      </c>
      <c r="P698" s="126">
        <f t="shared" si="68"/>
        <v>0</v>
      </c>
      <c r="AD698" s="132" t="str">
        <f t="shared" si="64"/>
        <v/>
      </c>
      <c r="AE698" s="120"/>
      <c r="AF698" s="128"/>
      <c r="AH698" s="132" t="str">
        <f t="shared" si="65"/>
        <v/>
      </c>
      <c r="AI698" s="120"/>
      <c r="AJ698" s="128"/>
      <c r="AK698" s="128"/>
      <c r="AL698" s="128"/>
      <c r="AM698" s="128"/>
      <c r="AN698" s="128"/>
      <c r="AO698" s="128"/>
      <c r="AT698" s="128"/>
    </row>
    <row r="699" spans="2:46" x14ac:dyDescent="0.25">
      <c r="B699" s="132" t="str">
        <f t="shared" si="63"/>
        <v/>
      </c>
      <c r="C699" s="120"/>
      <c r="D699" s="125"/>
      <c r="E699" s="125"/>
      <c r="N699" s="126">
        <f t="shared" si="66"/>
        <v>0</v>
      </c>
      <c r="O699" s="126">
        <f t="shared" si="67"/>
        <v>0</v>
      </c>
      <c r="P699" s="126">
        <f t="shared" si="68"/>
        <v>0</v>
      </c>
      <c r="AD699" s="132" t="str">
        <f t="shared" si="64"/>
        <v/>
      </c>
      <c r="AE699" s="120"/>
      <c r="AF699" s="128"/>
      <c r="AH699" s="132" t="str">
        <f t="shared" si="65"/>
        <v/>
      </c>
      <c r="AI699" s="120"/>
      <c r="AJ699" s="128"/>
      <c r="AK699" s="128"/>
      <c r="AL699" s="128"/>
      <c r="AM699" s="128"/>
      <c r="AN699" s="128"/>
      <c r="AO699" s="128"/>
      <c r="AT699" s="128"/>
    </row>
    <row r="700" spans="2:46" x14ac:dyDescent="0.25">
      <c r="B700" s="132" t="str">
        <f t="shared" si="63"/>
        <v/>
      </c>
      <c r="C700" s="120"/>
      <c r="D700" s="125"/>
      <c r="E700" s="125"/>
      <c r="N700" s="126">
        <f t="shared" si="66"/>
        <v>0</v>
      </c>
      <c r="O700" s="126">
        <f t="shared" si="67"/>
        <v>0</v>
      </c>
      <c r="P700" s="126">
        <f t="shared" si="68"/>
        <v>0</v>
      </c>
      <c r="AD700" s="132" t="str">
        <f t="shared" si="64"/>
        <v/>
      </c>
      <c r="AE700" s="120"/>
      <c r="AF700" s="128"/>
      <c r="AH700" s="132" t="str">
        <f t="shared" si="65"/>
        <v/>
      </c>
      <c r="AI700" s="120"/>
      <c r="AJ700" s="128"/>
      <c r="AK700" s="128"/>
      <c r="AL700" s="128"/>
      <c r="AM700" s="128"/>
      <c r="AN700" s="128"/>
      <c r="AO700" s="128"/>
      <c r="AT700" s="128"/>
    </row>
    <row r="701" spans="2:46" x14ac:dyDescent="0.25">
      <c r="B701" s="132" t="str">
        <f t="shared" si="63"/>
        <v/>
      </c>
      <c r="C701" s="120"/>
      <c r="D701" s="125"/>
      <c r="E701" s="125"/>
      <c r="N701" s="126">
        <f t="shared" si="66"/>
        <v>0</v>
      </c>
      <c r="O701" s="126">
        <f t="shared" si="67"/>
        <v>0</v>
      </c>
      <c r="P701" s="126">
        <f t="shared" si="68"/>
        <v>0</v>
      </c>
      <c r="AD701" s="132" t="str">
        <f t="shared" si="64"/>
        <v/>
      </c>
      <c r="AE701" s="120"/>
      <c r="AF701" s="128"/>
      <c r="AH701" s="132" t="str">
        <f t="shared" si="65"/>
        <v/>
      </c>
      <c r="AI701" s="120"/>
      <c r="AJ701" s="128"/>
      <c r="AK701" s="128"/>
      <c r="AL701" s="128"/>
      <c r="AM701" s="128"/>
      <c r="AN701" s="128"/>
      <c r="AO701" s="128"/>
      <c r="AT701" s="128"/>
    </row>
    <row r="702" spans="2:46" x14ac:dyDescent="0.25">
      <c r="B702" s="132" t="str">
        <f t="shared" si="63"/>
        <v/>
      </c>
      <c r="C702" s="120"/>
      <c r="D702" s="125"/>
      <c r="E702" s="125"/>
      <c r="N702" s="126">
        <f t="shared" si="66"/>
        <v>0</v>
      </c>
      <c r="O702" s="126">
        <f t="shared" si="67"/>
        <v>0</v>
      </c>
      <c r="P702" s="126">
        <f t="shared" si="68"/>
        <v>0</v>
      </c>
      <c r="AD702" s="132" t="str">
        <f t="shared" si="64"/>
        <v/>
      </c>
      <c r="AE702" s="120"/>
      <c r="AF702" s="128"/>
      <c r="AH702" s="132" t="str">
        <f t="shared" si="65"/>
        <v/>
      </c>
      <c r="AI702" s="120"/>
      <c r="AJ702" s="128"/>
      <c r="AK702" s="128"/>
      <c r="AL702" s="128"/>
      <c r="AM702" s="128"/>
      <c r="AN702" s="128"/>
      <c r="AO702" s="128"/>
      <c r="AT702" s="128"/>
    </row>
    <row r="703" spans="2:46" x14ac:dyDescent="0.25">
      <c r="B703" s="132" t="str">
        <f t="shared" si="63"/>
        <v/>
      </c>
      <c r="C703" s="120"/>
      <c r="D703" s="125"/>
      <c r="E703" s="125"/>
      <c r="N703" s="126">
        <f t="shared" si="66"/>
        <v>0</v>
      </c>
      <c r="O703" s="126">
        <f t="shared" si="67"/>
        <v>0</v>
      </c>
      <c r="P703" s="126">
        <f t="shared" si="68"/>
        <v>0</v>
      </c>
      <c r="AD703" s="132" t="str">
        <f t="shared" si="64"/>
        <v/>
      </c>
      <c r="AE703" s="120"/>
      <c r="AF703" s="128"/>
      <c r="AH703" s="132" t="str">
        <f t="shared" si="65"/>
        <v/>
      </c>
      <c r="AI703" s="120"/>
      <c r="AJ703" s="128"/>
      <c r="AK703" s="128"/>
      <c r="AL703" s="128"/>
      <c r="AM703" s="128"/>
      <c r="AN703" s="128"/>
      <c r="AO703" s="128"/>
      <c r="AT703" s="128"/>
    </row>
    <row r="704" spans="2:46" x14ac:dyDescent="0.25">
      <c r="B704" s="132" t="str">
        <f t="shared" si="63"/>
        <v/>
      </c>
      <c r="C704" s="120"/>
      <c r="D704" s="125"/>
      <c r="E704" s="125"/>
      <c r="N704" s="126">
        <f t="shared" si="66"/>
        <v>0</v>
      </c>
      <c r="O704" s="126">
        <f t="shared" si="67"/>
        <v>0</v>
      </c>
      <c r="P704" s="126">
        <f t="shared" si="68"/>
        <v>0</v>
      </c>
      <c r="AD704" s="132" t="str">
        <f t="shared" si="64"/>
        <v/>
      </c>
      <c r="AE704" s="120"/>
      <c r="AF704" s="128"/>
      <c r="AH704" s="132" t="str">
        <f t="shared" si="65"/>
        <v/>
      </c>
      <c r="AI704" s="120"/>
      <c r="AJ704" s="128"/>
      <c r="AK704" s="128"/>
      <c r="AL704" s="128"/>
      <c r="AM704" s="128"/>
      <c r="AN704" s="128"/>
      <c r="AO704" s="128"/>
      <c r="AT704" s="128"/>
    </row>
    <row r="705" spans="2:46" x14ac:dyDescent="0.25">
      <c r="B705" s="132" t="str">
        <f t="shared" si="63"/>
        <v/>
      </c>
      <c r="C705" s="120"/>
      <c r="D705" s="125"/>
      <c r="E705" s="125"/>
      <c r="N705" s="126">
        <f t="shared" si="66"/>
        <v>0</v>
      </c>
      <c r="O705" s="126">
        <f t="shared" si="67"/>
        <v>0</v>
      </c>
      <c r="P705" s="126">
        <f t="shared" si="68"/>
        <v>0</v>
      </c>
      <c r="AD705" s="132" t="str">
        <f t="shared" si="64"/>
        <v/>
      </c>
      <c r="AE705" s="120"/>
      <c r="AF705" s="128"/>
      <c r="AH705" s="132" t="str">
        <f t="shared" si="65"/>
        <v/>
      </c>
      <c r="AI705" s="120"/>
      <c r="AJ705" s="128"/>
      <c r="AK705" s="128"/>
      <c r="AL705" s="128"/>
      <c r="AM705" s="128"/>
      <c r="AN705" s="128"/>
      <c r="AO705" s="128"/>
      <c r="AT705" s="128"/>
    </row>
    <row r="706" spans="2:46" x14ac:dyDescent="0.25">
      <c r="B706" s="132" t="str">
        <f t="shared" si="63"/>
        <v/>
      </c>
      <c r="C706" s="120"/>
      <c r="D706" s="125"/>
      <c r="E706" s="125"/>
      <c r="N706" s="126">
        <f t="shared" si="66"/>
        <v>0</v>
      </c>
      <c r="O706" s="126">
        <f t="shared" si="67"/>
        <v>0</v>
      </c>
      <c r="P706" s="126">
        <f t="shared" si="68"/>
        <v>0</v>
      </c>
      <c r="AD706" s="132" t="str">
        <f t="shared" si="64"/>
        <v/>
      </c>
      <c r="AE706" s="120"/>
      <c r="AF706" s="128"/>
      <c r="AH706" s="132" t="str">
        <f t="shared" si="65"/>
        <v/>
      </c>
      <c r="AI706" s="120"/>
      <c r="AJ706" s="128"/>
      <c r="AK706" s="128"/>
      <c r="AL706" s="128"/>
      <c r="AM706" s="128"/>
      <c r="AN706" s="128"/>
      <c r="AO706" s="128"/>
      <c r="AT706" s="128"/>
    </row>
    <row r="707" spans="2:46" x14ac:dyDescent="0.25">
      <c r="B707" s="132" t="str">
        <f t="shared" si="63"/>
        <v/>
      </c>
      <c r="C707" s="120"/>
      <c r="D707" s="125"/>
      <c r="E707" s="125"/>
      <c r="N707" s="126">
        <f t="shared" si="66"/>
        <v>0</v>
      </c>
      <c r="O707" s="126">
        <f t="shared" si="67"/>
        <v>0</v>
      </c>
      <c r="P707" s="126">
        <f t="shared" si="68"/>
        <v>0</v>
      </c>
      <c r="AD707" s="132" t="str">
        <f t="shared" si="64"/>
        <v/>
      </c>
      <c r="AE707" s="120"/>
      <c r="AF707" s="128"/>
      <c r="AH707" s="132" t="str">
        <f t="shared" si="65"/>
        <v/>
      </c>
      <c r="AI707" s="120"/>
      <c r="AJ707" s="128"/>
      <c r="AK707" s="128"/>
      <c r="AL707" s="128"/>
      <c r="AM707" s="128"/>
      <c r="AN707" s="128"/>
      <c r="AO707" s="128"/>
      <c r="AT707" s="128"/>
    </row>
    <row r="708" spans="2:46" x14ac:dyDescent="0.25">
      <c r="B708" s="132" t="str">
        <f t="shared" si="63"/>
        <v/>
      </c>
      <c r="C708" s="120"/>
      <c r="D708" s="125"/>
      <c r="E708" s="125"/>
      <c r="N708" s="126">
        <f t="shared" si="66"/>
        <v>0</v>
      </c>
      <c r="O708" s="126">
        <f t="shared" si="67"/>
        <v>0</v>
      </c>
      <c r="P708" s="126">
        <f t="shared" si="68"/>
        <v>0</v>
      </c>
      <c r="AD708" s="132" t="str">
        <f t="shared" si="64"/>
        <v/>
      </c>
      <c r="AE708" s="120"/>
      <c r="AF708" s="128"/>
      <c r="AH708" s="132" t="str">
        <f t="shared" si="65"/>
        <v/>
      </c>
      <c r="AI708" s="120"/>
      <c r="AJ708" s="128"/>
      <c r="AK708" s="128"/>
      <c r="AL708" s="128"/>
      <c r="AM708" s="128"/>
      <c r="AN708" s="128"/>
      <c r="AO708" s="128"/>
      <c r="AT708" s="128"/>
    </row>
    <row r="709" spans="2:46" x14ac:dyDescent="0.25">
      <c r="B709" s="132" t="str">
        <f t="shared" si="63"/>
        <v/>
      </c>
      <c r="C709" s="120"/>
      <c r="D709" s="125"/>
      <c r="E709" s="125"/>
      <c r="N709" s="126">
        <f t="shared" si="66"/>
        <v>0</v>
      </c>
      <c r="O709" s="126">
        <f t="shared" si="67"/>
        <v>0</v>
      </c>
      <c r="P709" s="126">
        <f t="shared" si="68"/>
        <v>0</v>
      </c>
      <c r="AD709" s="132" t="str">
        <f t="shared" si="64"/>
        <v/>
      </c>
      <c r="AE709" s="120"/>
      <c r="AF709" s="128"/>
      <c r="AH709" s="132" t="str">
        <f t="shared" si="65"/>
        <v/>
      </c>
      <c r="AI709" s="120"/>
      <c r="AJ709" s="128"/>
      <c r="AK709" s="128"/>
      <c r="AL709" s="128"/>
      <c r="AM709" s="128"/>
      <c r="AN709" s="128"/>
      <c r="AO709" s="128"/>
      <c r="AT709" s="128"/>
    </row>
    <row r="710" spans="2:46" x14ac:dyDescent="0.25">
      <c r="B710" s="132" t="str">
        <f t="shared" si="63"/>
        <v/>
      </c>
      <c r="C710" s="120"/>
      <c r="D710" s="125"/>
      <c r="E710" s="125"/>
      <c r="N710" s="126">
        <f t="shared" si="66"/>
        <v>0</v>
      </c>
      <c r="O710" s="126">
        <f t="shared" si="67"/>
        <v>0</v>
      </c>
      <c r="P710" s="126">
        <f t="shared" si="68"/>
        <v>0</v>
      </c>
      <c r="AD710" s="132" t="str">
        <f t="shared" si="64"/>
        <v/>
      </c>
      <c r="AE710" s="120"/>
      <c r="AF710" s="128"/>
      <c r="AH710" s="132" t="str">
        <f t="shared" si="65"/>
        <v/>
      </c>
      <c r="AI710" s="120"/>
      <c r="AJ710" s="128"/>
      <c r="AK710" s="128"/>
      <c r="AL710" s="128"/>
      <c r="AM710" s="128"/>
      <c r="AN710" s="128"/>
      <c r="AO710" s="128"/>
      <c r="AT710" s="128"/>
    </row>
    <row r="711" spans="2:46" x14ac:dyDescent="0.25">
      <c r="B711" s="132" t="str">
        <f t="shared" si="63"/>
        <v/>
      </c>
      <c r="C711" s="120"/>
      <c r="D711" s="125"/>
      <c r="E711" s="125"/>
      <c r="N711" s="126">
        <f t="shared" si="66"/>
        <v>0</v>
      </c>
      <c r="O711" s="126">
        <f t="shared" si="67"/>
        <v>0</v>
      </c>
      <c r="P711" s="126">
        <f t="shared" si="68"/>
        <v>0</v>
      </c>
      <c r="AD711" s="132" t="str">
        <f t="shared" si="64"/>
        <v/>
      </c>
      <c r="AE711" s="120"/>
      <c r="AF711" s="128"/>
      <c r="AH711" s="132" t="str">
        <f t="shared" si="65"/>
        <v/>
      </c>
      <c r="AI711" s="120"/>
      <c r="AJ711" s="128"/>
      <c r="AK711" s="128"/>
      <c r="AL711" s="128"/>
      <c r="AM711" s="128"/>
      <c r="AN711" s="128"/>
      <c r="AO711" s="128"/>
      <c r="AT711" s="128"/>
    </row>
    <row r="712" spans="2:46" x14ac:dyDescent="0.25">
      <c r="B712" s="132" t="str">
        <f t="shared" si="63"/>
        <v/>
      </c>
      <c r="C712" s="120"/>
      <c r="D712" s="125"/>
      <c r="E712" s="125"/>
      <c r="N712" s="126">
        <f t="shared" si="66"/>
        <v>0</v>
      </c>
      <c r="O712" s="126">
        <f t="shared" si="67"/>
        <v>0</v>
      </c>
      <c r="P712" s="126">
        <f t="shared" si="68"/>
        <v>0</v>
      </c>
      <c r="AD712" s="132" t="str">
        <f t="shared" si="64"/>
        <v/>
      </c>
      <c r="AE712" s="120"/>
      <c r="AF712" s="128"/>
      <c r="AH712" s="132" t="str">
        <f t="shared" si="65"/>
        <v/>
      </c>
      <c r="AI712" s="120"/>
      <c r="AJ712" s="128"/>
      <c r="AK712" s="128"/>
      <c r="AL712" s="128"/>
      <c r="AM712" s="128"/>
      <c r="AN712" s="128"/>
      <c r="AO712" s="128"/>
      <c r="AT712" s="128"/>
    </row>
    <row r="713" spans="2:46" x14ac:dyDescent="0.25">
      <c r="B713" s="132" t="str">
        <f t="shared" si="63"/>
        <v/>
      </c>
      <c r="C713" s="120"/>
      <c r="D713" s="125"/>
      <c r="E713" s="125"/>
      <c r="N713" s="126">
        <f t="shared" si="66"/>
        <v>0</v>
      </c>
      <c r="O713" s="126">
        <f t="shared" si="67"/>
        <v>0</v>
      </c>
      <c r="P713" s="126">
        <f t="shared" si="68"/>
        <v>0</v>
      </c>
      <c r="AD713" s="132" t="str">
        <f t="shared" si="64"/>
        <v/>
      </c>
      <c r="AE713" s="120"/>
      <c r="AF713" s="128"/>
      <c r="AH713" s="132" t="str">
        <f t="shared" si="65"/>
        <v/>
      </c>
      <c r="AI713" s="120"/>
      <c r="AJ713" s="128"/>
      <c r="AK713" s="128"/>
      <c r="AL713" s="128"/>
      <c r="AM713" s="128"/>
      <c r="AN713" s="128"/>
      <c r="AO713" s="128"/>
      <c r="AT713" s="128"/>
    </row>
    <row r="714" spans="2:46" x14ac:dyDescent="0.25">
      <c r="B714" s="132" t="str">
        <f t="shared" si="63"/>
        <v/>
      </c>
      <c r="C714" s="120"/>
      <c r="D714" s="125"/>
      <c r="E714" s="125"/>
      <c r="N714" s="126">
        <f t="shared" si="66"/>
        <v>0</v>
      </c>
      <c r="O714" s="126">
        <f t="shared" si="67"/>
        <v>0</v>
      </c>
      <c r="P714" s="126">
        <f t="shared" si="68"/>
        <v>0</v>
      </c>
      <c r="AD714" s="132" t="str">
        <f t="shared" si="64"/>
        <v/>
      </c>
      <c r="AE714" s="120"/>
      <c r="AF714" s="128"/>
      <c r="AH714" s="132" t="str">
        <f t="shared" si="65"/>
        <v/>
      </c>
      <c r="AI714" s="120"/>
      <c r="AJ714" s="128"/>
      <c r="AK714" s="128"/>
      <c r="AL714" s="128"/>
      <c r="AM714" s="128"/>
      <c r="AN714" s="128"/>
      <c r="AO714" s="128"/>
      <c r="AT714" s="128"/>
    </row>
    <row r="715" spans="2:46" x14ac:dyDescent="0.25">
      <c r="B715" s="132" t="str">
        <f t="shared" si="63"/>
        <v/>
      </c>
      <c r="C715" s="120"/>
      <c r="D715" s="125"/>
      <c r="E715" s="125"/>
      <c r="N715" s="126">
        <f t="shared" si="66"/>
        <v>0</v>
      </c>
      <c r="O715" s="126">
        <f t="shared" si="67"/>
        <v>0</v>
      </c>
      <c r="P715" s="126">
        <f t="shared" si="68"/>
        <v>0</v>
      </c>
      <c r="AD715" s="132" t="str">
        <f t="shared" si="64"/>
        <v/>
      </c>
      <c r="AE715" s="120"/>
      <c r="AF715" s="128"/>
      <c r="AH715" s="132" t="str">
        <f t="shared" si="65"/>
        <v/>
      </c>
      <c r="AI715" s="120"/>
      <c r="AJ715" s="128"/>
      <c r="AK715" s="128"/>
      <c r="AL715" s="128"/>
      <c r="AM715" s="128"/>
      <c r="AN715" s="128"/>
      <c r="AO715" s="128"/>
      <c r="AT715" s="128"/>
    </row>
    <row r="716" spans="2:46" x14ac:dyDescent="0.25">
      <c r="B716" s="132" t="str">
        <f t="shared" si="63"/>
        <v/>
      </c>
      <c r="C716" s="120"/>
      <c r="D716" s="125"/>
      <c r="E716" s="125"/>
      <c r="N716" s="126">
        <f t="shared" si="66"/>
        <v>0</v>
      </c>
      <c r="O716" s="126">
        <f t="shared" si="67"/>
        <v>0</v>
      </c>
      <c r="P716" s="126">
        <f t="shared" si="68"/>
        <v>0</v>
      </c>
      <c r="AD716" s="132" t="str">
        <f t="shared" si="64"/>
        <v/>
      </c>
      <c r="AE716" s="120"/>
      <c r="AF716" s="128"/>
      <c r="AH716" s="132" t="str">
        <f t="shared" si="65"/>
        <v/>
      </c>
      <c r="AI716" s="120"/>
      <c r="AJ716" s="128"/>
      <c r="AK716" s="128"/>
      <c r="AL716" s="128"/>
      <c r="AM716" s="128"/>
      <c r="AN716" s="128"/>
      <c r="AO716" s="128"/>
      <c r="AT716" s="128"/>
    </row>
    <row r="717" spans="2:46" x14ac:dyDescent="0.25">
      <c r="B717" s="132" t="str">
        <f t="shared" si="63"/>
        <v/>
      </c>
      <c r="C717" s="120"/>
      <c r="D717" s="125"/>
      <c r="E717" s="125"/>
      <c r="N717" s="126">
        <f t="shared" si="66"/>
        <v>0</v>
      </c>
      <c r="O717" s="126">
        <f t="shared" si="67"/>
        <v>0</v>
      </c>
      <c r="P717" s="126">
        <f t="shared" si="68"/>
        <v>0</v>
      </c>
      <c r="AD717" s="132" t="str">
        <f t="shared" si="64"/>
        <v/>
      </c>
      <c r="AE717" s="120"/>
      <c r="AF717" s="128"/>
      <c r="AH717" s="132" t="str">
        <f t="shared" si="65"/>
        <v/>
      </c>
      <c r="AI717" s="120"/>
      <c r="AJ717" s="128"/>
      <c r="AK717" s="128"/>
      <c r="AL717" s="128"/>
      <c r="AM717" s="128"/>
      <c r="AN717" s="128"/>
      <c r="AO717" s="128"/>
      <c r="AT717" s="128"/>
    </row>
    <row r="718" spans="2:46" x14ac:dyDescent="0.25">
      <c r="B718" s="132" t="str">
        <f t="shared" si="63"/>
        <v/>
      </c>
      <c r="C718" s="120"/>
      <c r="D718" s="125"/>
      <c r="E718" s="125"/>
      <c r="N718" s="126">
        <f t="shared" si="66"/>
        <v>0</v>
      </c>
      <c r="O718" s="126">
        <f t="shared" si="67"/>
        <v>0</v>
      </c>
      <c r="P718" s="126">
        <f t="shared" si="68"/>
        <v>0</v>
      </c>
      <c r="AD718" s="132" t="str">
        <f t="shared" si="64"/>
        <v/>
      </c>
      <c r="AE718" s="120"/>
      <c r="AF718" s="128"/>
      <c r="AH718" s="132" t="str">
        <f t="shared" si="65"/>
        <v/>
      </c>
      <c r="AI718" s="120"/>
      <c r="AJ718" s="128"/>
      <c r="AK718" s="128"/>
      <c r="AL718" s="128"/>
      <c r="AM718" s="128"/>
      <c r="AN718" s="128"/>
      <c r="AO718" s="128"/>
      <c r="AT718" s="128"/>
    </row>
    <row r="719" spans="2:46" x14ac:dyDescent="0.25">
      <c r="B719" s="132" t="str">
        <f t="shared" ref="B719:B782" si="69">IF(C719="","",B718+C719)</f>
        <v/>
      </c>
      <c r="C719" s="120"/>
      <c r="D719" s="125"/>
      <c r="E719" s="125"/>
      <c r="N719" s="126">
        <f t="shared" si="66"/>
        <v>0</v>
      </c>
      <c r="O719" s="126">
        <f t="shared" si="67"/>
        <v>0</v>
      </c>
      <c r="P719" s="126">
        <f t="shared" si="68"/>
        <v>0</v>
      </c>
      <c r="AD719" s="132" t="str">
        <f t="shared" si="64"/>
        <v/>
      </c>
      <c r="AE719" s="120"/>
      <c r="AF719" s="128"/>
      <c r="AH719" s="132" t="str">
        <f t="shared" si="65"/>
        <v/>
      </c>
      <c r="AI719" s="120"/>
      <c r="AJ719" s="128"/>
      <c r="AK719" s="128"/>
      <c r="AL719" s="128"/>
      <c r="AM719" s="128"/>
      <c r="AN719" s="128"/>
      <c r="AO719" s="128"/>
      <c r="AT719" s="128"/>
    </row>
    <row r="720" spans="2:46" x14ac:dyDescent="0.25">
      <c r="B720" s="132" t="str">
        <f t="shared" si="69"/>
        <v/>
      </c>
      <c r="C720" s="120"/>
      <c r="D720" s="125"/>
      <c r="E720" s="125"/>
      <c r="N720" s="126">
        <f t="shared" si="66"/>
        <v>0</v>
      </c>
      <c r="O720" s="126">
        <f t="shared" si="67"/>
        <v>0</v>
      </c>
      <c r="P720" s="126">
        <f t="shared" si="68"/>
        <v>0</v>
      </c>
      <c r="AD720" s="132" t="str">
        <f t="shared" si="64"/>
        <v/>
      </c>
      <c r="AE720" s="120"/>
      <c r="AF720" s="128"/>
      <c r="AH720" s="132" t="str">
        <f t="shared" si="65"/>
        <v/>
      </c>
      <c r="AI720" s="120"/>
      <c r="AJ720" s="128"/>
      <c r="AK720" s="128"/>
      <c r="AL720" s="128"/>
      <c r="AM720" s="128"/>
      <c r="AN720" s="128"/>
      <c r="AO720" s="128"/>
      <c r="AT720" s="128"/>
    </row>
    <row r="721" spans="2:46" x14ac:dyDescent="0.25">
      <c r="B721" s="132" t="str">
        <f t="shared" si="69"/>
        <v/>
      </c>
      <c r="C721" s="120"/>
      <c r="D721" s="125"/>
      <c r="E721" s="125"/>
      <c r="N721" s="126">
        <f t="shared" si="66"/>
        <v>0</v>
      </c>
      <c r="O721" s="126">
        <f t="shared" si="67"/>
        <v>0</v>
      </c>
      <c r="P721" s="126">
        <f t="shared" si="68"/>
        <v>0</v>
      </c>
      <c r="AD721" s="132" t="str">
        <f t="shared" ref="AD721:AD784" si="70">IF(AE721="","",AD720+AE721)</f>
        <v/>
      </c>
      <c r="AE721" s="120"/>
      <c r="AF721" s="128"/>
      <c r="AH721" s="132" t="str">
        <f t="shared" ref="AH721:AH784" si="71">IF(AI721="","",AH720+AI721)</f>
        <v/>
      </c>
      <c r="AI721" s="120"/>
      <c r="AJ721" s="128"/>
      <c r="AK721" s="128"/>
      <c r="AL721" s="128"/>
      <c r="AM721" s="128"/>
      <c r="AN721" s="128"/>
      <c r="AO721" s="128"/>
      <c r="AT721" s="128"/>
    </row>
    <row r="722" spans="2:46" x14ac:dyDescent="0.25">
      <c r="B722" s="132" t="str">
        <f t="shared" si="69"/>
        <v/>
      </c>
      <c r="C722" s="120"/>
      <c r="D722" s="125"/>
      <c r="E722" s="125"/>
      <c r="N722" s="126">
        <f t="shared" si="66"/>
        <v>0</v>
      </c>
      <c r="O722" s="126">
        <f t="shared" si="67"/>
        <v>0</v>
      </c>
      <c r="P722" s="126">
        <f t="shared" si="68"/>
        <v>0</v>
      </c>
      <c r="AD722" s="132" t="str">
        <f t="shared" si="70"/>
        <v/>
      </c>
      <c r="AE722" s="120"/>
      <c r="AF722" s="128"/>
      <c r="AH722" s="132" t="str">
        <f t="shared" si="71"/>
        <v/>
      </c>
      <c r="AI722" s="120"/>
      <c r="AJ722" s="128"/>
      <c r="AK722" s="128"/>
      <c r="AL722" s="128"/>
      <c r="AM722" s="128"/>
      <c r="AN722" s="128"/>
      <c r="AO722" s="128"/>
      <c r="AT722" s="128"/>
    </row>
    <row r="723" spans="2:46" x14ac:dyDescent="0.25">
      <c r="B723" s="132" t="str">
        <f t="shared" si="69"/>
        <v/>
      </c>
      <c r="C723" s="120"/>
      <c r="D723" s="125"/>
      <c r="E723" s="125"/>
      <c r="N723" s="126">
        <f t="shared" si="66"/>
        <v>0</v>
      </c>
      <c r="O723" s="126">
        <f t="shared" si="67"/>
        <v>0</v>
      </c>
      <c r="P723" s="126">
        <f t="shared" si="68"/>
        <v>0</v>
      </c>
      <c r="AD723" s="132" t="str">
        <f t="shared" si="70"/>
        <v/>
      </c>
      <c r="AE723" s="120"/>
      <c r="AF723" s="128"/>
      <c r="AH723" s="132" t="str">
        <f t="shared" si="71"/>
        <v/>
      </c>
      <c r="AI723" s="120"/>
      <c r="AJ723" s="128"/>
      <c r="AK723" s="128"/>
      <c r="AL723" s="128"/>
      <c r="AM723" s="128"/>
      <c r="AN723" s="128"/>
      <c r="AO723" s="128"/>
      <c r="AT723" s="128"/>
    </row>
    <row r="724" spans="2:46" x14ac:dyDescent="0.25">
      <c r="B724" s="132" t="str">
        <f t="shared" si="69"/>
        <v/>
      </c>
      <c r="C724" s="120"/>
      <c r="D724" s="125"/>
      <c r="E724" s="125"/>
      <c r="N724" s="126">
        <f t="shared" si="66"/>
        <v>0</v>
      </c>
      <c r="O724" s="126">
        <f t="shared" si="67"/>
        <v>0</v>
      </c>
      <c r="P724" s="126">
        <f t="shared" si="68"/>
        <v>0</v>
      </c>
      <c r="AD724" s="132" t="str">
        <f t="shared" si="70"/>
        <v/>
      </c>
      <c r="AE724" s="120"/>
      <c r="AF724" s="128"/>
      <c r="AH724" s="132" t="str">
        <f t="shared" si="71"/>
        <v/>
      </c>
      <c r="AI724" s="120"/>
      <c r="AJ724" s="128"/>
      <c r="AK724" s="128"/>
      <c r="AL724" s="128"/>
      <c r="AM724" s="128"/>
      <c r="AN724" s="128"/>
      <c r="AO724" s="128"/>
      <c r="AT724" s="128"/>
    </row>
    <row r="725" spans="2:46" x14ac:dyDescent="0.25">
      <c r="B725" s="132" t="str">
        <f t="shared" si="69"/>
        <v/>
      </c>
      <c r="C725" s="120"/>
      <c r="D725" s="125"/>
      <c r="E725" s="125"/>
      <c r="N725" s="126">
        <f t="shared" si="66"/>
        <v>0</v>
      </c>
      <c r="O725" s="126">
        <f t="shared" si="67"/>
        <v>0</v>
      </c>
      <c r="P725" s="126">
        <f t="shared" si="68"/>
        <v>0</v>
      </c>
      <c r="AD725" s="132" t="str">
        <f t="shared" si="70"/>
        <v/>
      </c>
      <c r="AE725" s="120"/>
      <c r="AF725" s="128"/>
      <c r="AH725" s="132" t="str">
        <f t="shared" si="71"/>
        <v/>
      </c>
      <c r="AI725" s="120"/>
      <c r="AJ725" s="128"/>
      <c r="AK725" s="128"/>
      <c r="AL725" s="128"/>
      <c r="AM725" s="128"/>
      <c r="AN725" s="128"/>
      <c r="AO725" s="128"/>
      <c r="AT725" s="128"/>
    </row>
    <row r="726" spans="2:46" x14ac:dyDescent="0.25">
      <c r="B726" s="132" t="str">
        <f t="shared" si="69"/>
        <v/>
      </c>
      <c r="C726" s="120"/>
      <c r="D726" s="125"/>
      <c r="E726" s="125"/>
      <c r="N726" s="126">
        <f t="shared" si="66"/>
        <v>0</v>
      </c>
      <c r="O726" s="126">
        <f t="shared" si="67"/>
        <v>0</v>
      </c>
      <c r="P726" s="126">
        <f t="shared" si="68"/>
        <v>0</v>
      </c>
      <c r="AD726" s="132" t="str">
        <f t="shared" si="70"/>
        <v/>
      </c>
      <c r="AE726" s="120"/>
      <c r="AF726" s="128"/>
      <c r="AH726" s="132" t="str">
        <f t="shared" si="71"/>
        <v/>
      </c>
      <c r="AI726" s="120"/>
      <c r="AJ726" s="128"/>
      <c r="AK726" s="128"/>
      <c r="AL726" s="128"/>
      <c r="AM726" s="128"/>
      <c r="AN726" s="128"/>
      <c r="AO726" s="128"/>
      <c r="AT726" s="128"/>
    </row>
    <row r="727" spans="2:46" x14ac:dyDescent="0.25">
      <c r="B727" s="132" t="str">
        <f t="shared" si="69"/>
        <v/>
      </c>
      <c r="C727" s="120"/>
      <c r="D727" s="125"/>
      <c r="E727" s="125"/>
      <c r="N727" s="126">
        <f t="shared" si="66"/>
        <v>0</v>
      </c>
      <c r="O727" s="126">
        <f t="shared" si="67"/>
        <v>0</v>
      </c>
      <c r="P727" s="126">
        <f t="shared" si="68"/>
        <v>0</v>
      </c>
      <c r="AD727" s="132" t="str">
        <f t="shared" si="70"/>
        <v/>
      </c>
      <c r="AE727" s="120"/>
      <c r="AF727" s="128"/>
      <c r="AH727" s="132" t="str">
        <f t="shared" si="71"/>
        <v/>
      </c>
      <c r="AI727" s="120"/>
      <c r="AJ727" s="128"/>
      <c r="AK727" s="128"/>
      <c r="AL727" s="128"/>
      <c r="AM727" s="128"/>
      <c r="AN727" s="128"/>
      <c r="AO727" s="128"/>
      <c r="AT727" s="128"/>
    </row>
    <row r="728" spans="2:46" x14ac:dyDescent="0.25">
      <c r="B728" s="132" t="str">
        <f t="shared" si="69"/>
        <v/>
      </c>
      <c r="C728" s="120"/>
      <c r="D728" s="125"/>
      <c r="E728" s="125"/>
      <c r="N728" s="126">
        <f t="shared" si="66"/>
        <v>0</v>
      </c>
      <c r="O728" s="126">
        <f t="shared" si="67"/>
        <v>0</v>
      </c>
      <c r="P728" s="126">
        <f t="shared" si="68"/>
        <v>0</v>
      </c>
      <c r="AD728" s="132" t="str">
        <f t="shared" si="70"/>
        <v/>
      </c>
      <c r="AE728" s="120"/>
      <c r="AF728" s="128"/>
      <c r="AH728" s="132" t="str">
        <f t="shared" si="71"/>
        <v/>
      </c>
      <c r="AI728" s="120"/>
      <c r="AJ728" s="128"/>
      <c r="AK728" s="128"/>
      <c r="AL728" s="128"/>
      <c r="AM728" s="128"/>
      <c r="AN728" s="128"/>
      <c r="AO728" s="128"/>
      <c r="AT728" s="128"/>
    </row>
    <row r="729" spans="2:46" x14ac:dyDescent="0.25">
      <c r="B729" s="132" t="str">
        <f t="shared" si="69"/>
        <v/>
      </c>
      <c r="C729" s="120"/>
      <c r="D729" s="125"/>
      <c r="E729" s="125"/>
      <c r="N729" s="126">
        <f t="shared" si="66"/>
        <v>0</v>
      </c>
      <c r="O729" s="126">
        <f t="shared" si="67"/>
        <v>0</v>
      </c>
      <c r="P729" s="126">
        <f t="shared" si="68"/>
        <v>0</v>
      </c>
      <c r="AD729" s="132" t="str">
        <f t="shared" si="70"/>
        <v/>
      </c>
      <c r="AE729" s="120"/>
      <c r="AF729" s="128"/>
      <c r="AH729" s="132" t="str">
        <f t="shared" si="71"/>
        <v/>
      </c>
      <c r="AI729" s="120"/>
      <c r="AJ729" s="128"/>
      <c r="AK729" s="128"/>
      <c r="AL729" s="128"/>
      <c r="AM729" s="128"/>
      <c r="AN729" s="128"/>
      <c r="AO729" s="128"/>
      <c r="AT729" s="128"/>
    </row>
    <row r="730" spans="2:46" x14ac:dyDescent="0.25">
      <c r="B730" s="132" t="str">
        <f t="shared" si="69"/>
        <v/>
      </c>
      <c r="C730" s="120"/>
      <c r="D730" s="125"/>
      <c r="E730" s="125"/>
      <c r="N730" s="126">
        <f t="shared" si="66"/>
        <v>0</v>
      </c>
      <c r="O730" s="126">
        <f t="shared" si="67"/>
        <v>0</v>
      </c>
      <c r="P730" s="126">
        <f t="shared" si="68"/>
        <v>0</v>
      </c>
      <c r="AD730" s="132" t="str">
        <f t="shared" si="70"/>
        <v/>
      </c>
      <c r="AE730" s="120"/>
      <c r="AF730" s="128"/>
      <c r="AH730" s="132" t="str">
        <f t="shared" si="71"/>
        <v/>
      </c>
      <c r="AI730" s="120"/>
      <c r="AJ730" s="128"/>
      <c r="AK730" s="128"/>
      <c r="AL730" s="128"/>
      <c r="AM730" s="128"/>
      <c r="AN730" s="128"/>
      <c r="AO730" s="128"/>
      <c r="AT730" s="128"/>
    </row>
    <row r="731" spans="2:46" x14ac:dyDescent="0.25">
      <c r="B731" s="132" t="str">
        <f t="shared" si="69"/>
        <v/>
      </c>
      <c r="C731" s="120"/>
      <c r="D731" s="125"/>
      <c r="E731" s="125"/>
      <c r="N731" s="126">
        <f t="shared" si="66"/>
        <v>0</v>
      </c>
      <c r="O731" s="126">
        <f t="shared" si="67"/>
        <v>0</v>
      </c>
      <c r="P731" s="126">
        <f t="shared" si="68"/>
        <v>0</v>
      </c>
      <c r="AD731" s="132" t="str">
        <f t="shared" si="70"/>
        <v/>
      </c>
      <c r="AE731" s="120"/>
      <c r="AF731" s="128"/>
      <c r="AH731" s="132" t="str">
        <f t="shared" si="71"/>
        <v/>
      </c>
      <c r="AI731" s="120"/>
      <c r="AJ731" s="128"/>
      <c r="AK731" s="128"/>
      <c r="AL731" s="128"/>
      <c r="AM731" s="128"/>
      <c r="AN731" s="128"/>
      <c r="AO731" s="128"/>
      <c r="AT731" s="128"/>
    </row>
    <row r="732" spans="2:46" x14ac:dyDescent="0.25">
      <c r="B732" s="132" t="str">
        <f t="shared" si="69"/>
        <v/>
      </c>
      <c r="C732" s="120"/>
      <c r="D732" s="125"/>
      <c r="E732" s="125"/>
      <c r="N732" s="126">
        <f t="shared" si="66"/>
        <v>0</v>
      </c>
      <c r="O732" s="126">
        <f t="shared" si="67"/>
        <v>0</v>
      </c>
      <c r="P732" s="126">
        <f t="shared" si="68"/>
        <v>0</v>
      </c>
      <c r="AD732" s="132" t="str">
        <f t="shared" si="70"/>
        <v/>
      </c>
      <c r="AE732" s="120"/>
      <c r="AF732" s="128"/>
      <c r="AH732" s="132" t="str">
        <f t="shared" si="71"/>
        <v/>
      </c>
      <c r="AI732" s="120"/>
      <c r="AJ732" s="128"/>
      <c r="AK732" s="128"/>
      <c r="AL732" s="128"/>
      <c r="AM732" s="128"/>
      <c r="AN732" s="128"/>
      <c r="AO732" s="128"/>
      <c r="AT732" s="128"/>
    </row>
    <row r="733" spans="2:46" x14ac:dyDescent="0.25">
      <c r="B733" s="132" t="str">
        <f t="shared" si="69"/>
        <v/>
      </c>
      <c r="C733" s="120"/>
      <c r="D733" s="125"/>
      <c r="E733" s="125"/>
      <c r="N733" s="126">
        <f t="shared" si="66"/>
        <v>0</v>
      </c>
      <c r="O733" s="126">
        <f t="shared" si="67"/>
        <v>0</v>
      </c>
      <c r="P733" s="126">
        <f t="shared" si="68"/>
        <v>0</v>
      </c>
      <c r="AD733" s="132" t="str">
        <f t="shared" si="70"/>
        <v/>
      </c>
      <c r="AE733" s="120"/>
      <c r="AF733" s="128"/>
      <c r="AH733" s="132" t="str">
        <f t="shared" si="71"/>
        <v/>
      </c>
      <c r="AI733" s="120"/>
      <c r="AJ733" s="128"/>
      <c r="AK733" s="128"/>
      <c r="AL733" s="128"/>
      <c r="AM733" s="128"/>
      <c r="AN733" s="128"/>
      <c r="AO733" s="128"/>
      <c r="AT733" s="128"/>
    </row>
    <row r="734" spans="2:46" x14ac:dyDescent="0.25">
      <c r="B734" s="132" t="str">
        <f t="shared" si="69"/>
        <v/>
      </c>
      <c r="C734" s="120"/>
      <c r="D734" s="125"/>
      <c r="E734" s="125"/>
      <c r="N734" s="126">
        <f t="shared" si="66"/>
        <v>0</v>
      </c>
      <c r="O734" s="126">
        <f t="shared" si="67"/>
        <v>0</v>
      </c>
      <c r="P734" s="126">
        <f t="shared" si="68"/>
        <v>0</v>
      </c>
      <c r="AD734" s="132" t="str">
        <f t="shared" si="70"/>
        <v/>
      </c>
      <c r="AE734" s="120"/>
      <c r="AF734" s="128"/>
      <c r="AH734" s="132" t="str">
        <f t="shared" si="71"/>
        <v/>
      </c>
      <c r="AI734" s="120"/>
      <c r="AJ734" s="128"/>
      <c r="AK734" s="128"/>
      <c r="AL734" s="128"/>
      <c r="AM734" s="128"/>
      <c r="AN734" s="128"/>
      <c r="AO734" s="128"/>
      <c r="AT734" s="128"/>
    </row>
    <row r="735" spans="2:46" x14ac:dyDescent="0.25">
      <c r="B735" s="132" t="str">
        <f t="shared" si="69"/>
        <v/>
      </c>
      <c r="C735" s="120"/>
      <c r="D735" s="125"/>
      <c r="E735" s="125"/>
      <c r="N735" s="126">
        <f t="shared" si="66"/>
        <v>0</v>
      </c>
      <c r="O735" s="126">
        <f t="shared" si="67"/>
        <v>0</v>
      </c>
      <c r="P735" s="126">
        <f t="shared" si="68"/>
        <v>0</v>
      </c>
      <c r="AD735" s="132" t="str">
        <f t="shared" si="70"/>
        <v/>
      </c>
      <c r="AE735" s="120"/>
      <c r="AF735" s="128"/>
      <c r="AH735" s="132" t="str">
        <f t="shared" si="71"/>
        <v/>
      </c>
      <c r="AI735" s="120"/>
      <c r="AJ735" s="128"/>
      <c r="AK735" s="128"/>
      <c r="AL735" s="128"/>
      <c r="AM735" s="128"/>
      <c r="AN735" s="128"/>
      <c r="AO735" s="128"/>
      <c r="AT735" s="128"/>
    </row>
    <row r="736" spans="2:46" x14ac:dyDescent="0.25">
      <c r="B736" s="132" t="str">
        <f t="shared" si="69"/>
        <v/>
      </c>
      <c r="C736" s="120"/>
      <c r="D736" s="125"/>
      <c r="E736" s="125"/>
      <c r="N736" s="126">
        <f t="shared" si="66"/>
        <v>0</v>
      </c>
      <c r="O736" s="126">
        <f t="shared" si="67"/>
        <v>0</v>
      </c>
      <c r="P736" s="126">
        <f t="shared" si="68"/>
        <v>0</v>
      </c>
      <c r="AD736" s="132" t="str">
        <f t="shared" si="70"/>
        <v/>
      </c>
      <c r="AE736" s="120"/>
      <c r="AF736" s="128"/>
      <c r="AH736" s="132" t="str">
        <f t="shared" si="71"/>
        <v/>
      </c>
      <c r="AI736" s="120"/>
      <c r="AJ736" s="128"/>
      <c r="AK736" s="128"/>
      <c r="AL736" s="128"/>
      <c r="AM736" s="128"/>
      <c r="AN736" s="128"/>
      <c r="AO736" s="128"/>
      <c r="AT736" s="128"/>
    </row>
    <row r="737" spans="2:46" x14ac:dyDescent="0.25">
      <c r="B737" s="132" t="str">
        <f t="shared" si="69"/>
        <v/>
      </c>
      <c r="C737" s="120"/>
      <c r="D737" s="125"/>
      <c r="E737" s="125"/>
      <c r="N737" s="126">
        <f t="shared" si="66"/>
        <v>0</v>
      </c>
      <c r="O737" s="126">
        <f t="shared" si="67"/>
        <v>0</v>
      </c>
      <c r="P737" s="126">
        <f t="shared" si="68"/>
        <v>0</v>
      </c>
      <c r="AD737" s="132" t="str">
        <f t="shared" si="70"/>
        <v/>
      </c>
      <c r="AE737" s="120"/>
      <c r="AF737" s="128"/>
      <c r="AH737" s="132" t="str">
        <f t="shared" si="71"/>
        <v/>
      </c>
      <c r="AI737" s="120"/>
      <c r="AJ737" s="128"/>
      <c r="AK737" s="128"/>
      <c r="AL737" s="128"/>
      <c r="AM737" s="128"/>
      <c r="AN737" s="128"/>
      <c r="AO737" s="128"/>
      <c r="AT737" s="128"/>
    </row>
    <row r="738" spans="2:46" x14ac:dyDescent="0.25">
      <c r="B738" s="132" t="str">
        <f t="shared" si="69"/>
        <v/>
      </c>
      <c r="C738" s="120"/>
      <c r="D738" s="125"/>
      <c r="E738" s="125"/>
      <c r="N738" s="126">
        <f t="shared" si="66"/>
        <v>0</v>
      </c>
      <c r="O738" s="126">
        <f t="shared" si="67"/>
        <v>0</v>
      </c>
      <c r="P738" s="126">
        <f t="shared" si="68"/>
        <v>0</v>
      </c>
      <c r="AD738" s="132" t="str">
        <f t="shared" si="70"/>
        <v/>
      </c>
      <c r="AE738" s="120"/>
      <c r="AF738" s="128"/>
      <c r="AH738" s="132" t="str">
        <f t="shared" si="71"/>
        <v/>
      </c>
      <c r="AI738" s="120"/>
      <c r="AJ738" s="128"/>
      <c r="AK738" s="128"/>
      <c r="AL738" s="128"/>
      <c r="AM738" s="128"/>
      <c r="AN738" s="128"/>
      <c r="AO738" s="128"/>
      <c r="AT738" s="128"/>
    </row>
    <row r="739" spans="2:46" x14ac:dyDescent="0.25">
      <c r="B739" s="132" t="str">
        <f t="shared" si="69"/>
        <v/>
      </c>
      <c r="C739" s="120"/>
      <c r="D739" s="125"/>
      <c r="E739" s="125"/>
      <c r="N739" s="126">
        <f t="shared" si="66"/>
        <v>0</v>
      </c>
      <c r="O739" s="126">
        <f t="shared" si="67"/>
        <v>0</v>
      </c>
      <c r="P739" s="126">
        <f t="shared" si="68"/>
        <v>0</v>
      </c>
      <c r="AD739" s="132" t="str">
        <f t="shared" si="70"/>
        <v/>
      </c>
      <c r="AE739" s="120"/>
      <c r="AF739" s="128"/>
      <c r="AH739" s="132" t="str">
        <f t="shared" si="71"/>
        <v/>
      </c>
      <c r="AI739" s="120"/>
      <c r="AJ739" s="128"/>
      <c r="AK739" s="128"/>
      <c r="AL739" s="128"/>
      <c r="AM739" s="128"/>
      <c r="AN739" s="128"/>
      <c r="AO739" s="128"/>
      <c r="AT739" s="128"/>
    </row>
    <row r="740" spans="2:46" x14ac:dyDescent="0.25">
      <c r="B740" s="132" t="str">
        <f t="shared" si="69"/>
        <v/>
      </c>
      <c r="C740" s="120"/>
      <c r="D740" s="125"/>
      <c r="E740" s="125"/>
      <c r="N740" s="126">
        <f t="shared" si="66"/>
        <v>0</v>
      </c>
      <c r="O740" s="126">
        <f t="shared" si="67"/>
        <v>0</v>
      </c>
      <c r="P740" s="126">
        <f t="shared" si="68"/>
        <v>0</v>
      </c>
      <c r="AD740" s="132" t="str">
        <f t="shared" si="70"/>
        <v/>
      </c>
      <c r="AE740" s="120"/>
      <c r="AF740" s="128"/>
      <c r="AH740" s="132" t="str">
        <f t="shared" si="71"/>
        <v/>
      </c>
      <c r="AI740" s="120"/>
      <c r="AJ740" s="128"/>
      <c r="AK740" s="128"/>
      <c r="AL740" s="128"/>
      <c r="AM740" s="128"/>
      <c r="AN740" s="128"/>
      <c r="AO740" s="128"/>
      <c r="AT740" s="128"/>
    </row>
    <row r="741" spans="2:46" x14ac:dyDescent="0.25">
      <c r="B741" s="132" t="str">
        <f t="shared" si="69"/>
        <v/>
      </c>
      <c r="C741" s="120"/>
      <c r="D741" s="125"/>
      <c r="E741" s="125"/>
      <c r="N741" s="126">
        <f t="shared" si="66"/>
        <v>0</v>
      </c>
      <c r="O741" s="126">
        <f t="shared" si="67"/>
        <v>0</v>
      </c>
      <c r="P741" s="126">
        <f t="shared" si="68"/>
        <v>0</v>
      </c>
      <c r="AD741" s="132" t="str">
        <f t="shared" si="70"/>
        <v/>
      </c>
      <c r="AE741" s="120"/>
      <c r="AF741" s="128"/>
      <c r="AH741" s="132" t="str">
        <f t="shared" si="71"/>
        <v/>
      </c>
      <c r="AI741" s="120"/>
      <c r="AJ741" s="128"/>
      <c r="AK741" s="128"/>
      <c r="AL741" s="128"/>
      <c r="AM741" s="128"/>
      <c r="AN741" s="128"/>
      <c r="AO741" s="128"/>
      <c r="AT741" s="128"/>
    </row>
    <row r="742" spans="2:46" x14ac:dyDescent="0.25">
      <c r="B742" s="132" t="str">
        <f t="shared" si="69"/>
        <v/>
      </c>
      <c r="C742" s="120"/>
      <c r="D742" s="125"/>
      <c r="E742" s="125"/>
      <c r="N742" s="126">
        <f t="shared" ref="N742:N805" si="72">C742*E742</f>
        <v>0</v>
      </c>
      <c r="O742" s="126">
        <f t="shared" ref="O742:O805" si="73">MIN(N742,C742*ROUND($O$11,0))</f>
        <v>0</v>
      </c>
      <c r="P742" s="126">
        <f t="shared" ref="P742:P805" si="74">MIN(N742,C742*ROUND($P$11,0))</f>
        <v>0</v>
      </c>
      <c r="AD742" s="132" t="str">
        <f t="shared" si="70"/>
        <v/>
      </c>
      <c r="AE742" s="120"/>
      <c r="AF742" s="128"/>
      <c r="AH742" s="132" t="str">
        <f t="shared" si="71"/>
        <v/>
      </c>
      <c r="AI742" s="120"/>
      <c r="AJ742" s="128"/>
      <c r="AK742" s="128"/>
      <c r="AL742" s="128"/>
      <c r="AM742" s="128"/>
      <c r="AN742" s="128"/>
      <c r="AO742" s="128"/>
      <c r="AT742" s="128"/>
    </row>
    <row r="743" spans="2:46" x14ac:dyDescent="0.25">
      <c r="B743" s="132" t="str">
        <f t="shared" si="69"/>
        <v/>
      </c>
      <c r="C743" s="120"/>
      <c r="D743" s="125"/>
      <c r="E743" s="125"/>
      <c r="N743" s="126">
        <f t="shared" si="72"/>
        <v>0</v>
      </c>
      <c r="O743" s="126">
        <f t="shared" si="73"/>
        <v>0</v>
      </c>
      <c r="P743" s="126">
        <f t="shared" si="74"/>
        <v>0</v>
      </c>
      <c r="AD743" s="132" t="str">
        <f t="shared" si="70"/>
        <v/>
      </c>
      <c r="AE743" s="120"/>
      <c r="AF743" s="128"/>
      <c r="AH743" s="132" t="str">
        <f t="shared" si="71"/>
        <v/>
      </c>
      <c r="AI743" s="120"/>
      <c r="AJ743" s="128"/>
      <c r="AK743" s="128"/>
      <c r="AL743" s="128"/>
      <c r="AM743" s="128"/>
      <c r="AN743" s="128"/>
      <c r="AO743" s="128"/>
      <c r="AT743" s="128"/>
    </row>
    <row r="744" spans="2:46" x14ac:dyDescent="0.25">
      <c r="B744" s="132" t="str">
        <f t="shared" si="69"/>
        <v/>
      </c>
      <c r="C744" s="120"/>
      <c r="D744" s="125"/>
      <c r="E744" s="125"/>
      <c r="N744" s="126">
        <f t="shared" si="72"/>
        <v>0</v>
      </c>
      <c r="O744" s="126">
        <f t="shared" si="73"/>
        <v>0</v>
      </c>
      <c r="P744" s="126">
        <f t="shared" si="74"/>
        <v>0</v>
      </c>
      <c r="AD744" s="132" t="str">
        <f t="shared" si="70"/>
        <v/>
      </c>
      <c r="AE744" s="120"/>
      <c r="AF744" s="128"/>
      <c r="AH744" s="132" t="str">
        <f t="shared" si="71"/>
        <v/>
      </c>
      <c r="AI744" s="120"/>
      <c r="AJ744" s="128"/>
      <c r="AK744" s="128"/>
      <c r="AL744" s="128"/>
      <c r="AM744" s="128"/>
      <c r="AN744" s="128"/>
      <c r="AO744" s="128"/>
      <c r="AT744" s="128"/>
    </row>
    <row r="745" spans="2:46" x14ac:dyDescent="0.25">
      <c r="B745" s="132" t="str">
        <f t="shared" si="69"/>
        <v/>
      </c>
      <c r="C745" s="120"/>
      <c r="D745" s="125"/>
      <c r="E745" s="125"/>
      <c r="N745" s="126">
        <f t="shared" si="72"/>
        <v>0</v>
      </c>
      <c r="O745" s="126">
        <f t="shared" si="73"/>
        <v>0</v>
      </c>
      <c r="P745" s="126">
        <f t="shared" si="74"/>
        <v>0</v>
      </c>
      <c r="AD745" s="132" t="str">
        <f t="shared" si="70"/>
        <v/>
      </c>
      <c r="AE745" s="120"/>
      <c r="AF745" s="128"/>
      <c r="AH745" s="132" t="str">
        <f t="shared" si="71"/>
        <v/>
      </c>
      <c r="AI745" s="120"/>
      <c r="AJ745" s="128"/>
      <c r="AK745" s="128"/>
      <c r="AL745" s="128"/>
      <c r="AM745" s="128"/>
      <c r="AN745" s="128"/>
      <c r="AO745" s="128"/>
      <c r="AT745" s="128"/>
    </row>
    <row r="746" spans="2:46" x14ac:dyDescent="0.25">
      <c r="B746" s="132" t="str">
        <f t="shared" si="69"/>
        <v/>
      </c>
      <c r="C746" s="120"/>
      <c r="D746" s="125"/>
      <c r="E746" s="125"/>
      <c r="N746" s="126">
        <f t="shared" si="72"/>
        <v>0</v>
      </c>
      <c r="O746" s="126">
        <f t="shared" si="73"/>
        <v>0</v>
      </c>
      <c r="P746" s="126">
        <f t="shared" si="74"/>
        <v>0</v>
      </c>
      <c r="AD746" s="132" t="str">
        <f t="shared" si="70"/>
        <v/>
      </c>
      <c r="AE746" s="120"/>
      <c r="AF746" s="128"/>
      <c r="AH746" s="132" t="str">
        <f t="shared" si="71"/>
        <v/>
      </c>
      <c r="AI746" s="120"/>
      <c r="AJ746" s="128"/>
      <c r="AK746" s="128"/>
      <c r="AL746" s="128"/>
      <c r="AM746" s="128"/>
      <c r="AN746" s="128"/>
      <c r="AO746" s="128"/>
      <c r="AT746" s="128"/>
    </row>
    <row r="747" spans="2:46" x14ac:dyDescent="0.25">
      <c r="B747" s="132" t="str">
        <f t="shared" si="69"/>
        <v/>
      </c>
      <c r="C747" s="120"/>
      <c r="D747" s="125"/>
      <c r="E747" s="125"/>
      <c r="N747" s="126">
        <f t="shared" si="72"/>
        <v>0</v>
      </c>
      <c r="O747" s="126">
        <f t="shared" si="73"/>
        <v>0</v>
      </c>
      <c r="P747" s="126">
        <f t="shared" si="74"/>
        <v>0</v>
      </c>
      <c r="AD747" s="132" t="str">
        <f t="shared" si="70"/>
        <v/>
      </c>
      <c r="AE747" s="120"/>
      <c r="AF747" s="128"/>
      <c r="AH747" s="132" t="str">
        <f t="shared" si="71"/>
        <v/>
      </c>
      <c r="AI747" s="120"/>
      <c r="AJ747" s="128"/>
      <c r="AK747" s="128"/>
      <c r="AL747" s="128"/>
      <c r="AM747" s="128"/>
      <c r="AN747" s="128"/>
      <c r="AO747" s="128"/>
      <c r="AT747" s="128"/>
    </row>
    <row r="748" spans="2:46" x14ac:dyDescent="0.25">
      <c r="B748" s="132" t="str">
        <f t="shared" si="69"/>
        <v/>
      </c>
      <c r="C748" s="120"/>
      <c r="D748" s="125"/>
      <c r="E748" s="125"/>
      <c r="N748" s="126">
        <f t="shared" si="72"/>
        <v>0</v>
      </c>
      <c r="O748" s="126">
        <f t="shared" si="73"/>
        <v>0</v>
      </c>
      <c r="P748" s="126">
        <f t="shared" si="74"/>
        <v>0</v>
      </c>
      <c r="AD748" s="132" t="str">
        <f t="shared" si="70"/>
        <v/>
      </c>
      <c r="AE748" s="120"/>
      <c r="AF748" s="128"/>
      <c r="AH748" s="132" t="str">
        <f t="shared" si="71"/>
        <v/>
      </c>
      <c r="AI748" s="120"/>
      <c r="AJ748" s="128"/>
      <c r="AK748" s="128"/>
      <c r="AL748" s="128"/>
      <c r="AM748" s="128"/>
      <c r="AN748" s="128"/>
      <c r="AO748" s="128"/>
      <c r="AT748" s="128"/>
    </row>
    <row r="749" spans="2:46" x14ac:dyDescent="0.25">
      <c r="B749" s="132" t="str">
        <f t="shared" si="69"/>
        <v/>
      </c>
      <c r="C749" s="120"/>
      <c r="D749" s="125"/>
      <c r="E749" s="125"/>
      <c r="N749" s="126">
        <f t="shared" si="72"/>
        <v>0</v>
      </c>
      <c r="O749" s="126">
        <f t="shared" si="73"/>
        <v>0</v>
      </c>
      <c r="P749" s="126">
        <f t="shared" si="74"/>
        <v>0</v>
      </c>
      <c r="AD749" s="132" t="str">
        <f t="shared" si="70"/>
        <v/>
      </c>
      <c r="AE749" s="120"/>
      <c r="AF749" s="128"/>
      <c r="AH749" s="132" t="str">
        <f t="shared" si="71"/>
        <v/>
      </c>
      <c r="AI749" s="120"/>
      <c r="AJ749" s="128"/>
      <c r="AK749" s="128"/>
      <c r="AL749" s="128"/>
      <c r="AM749" s="128"/>
      <c r="AN749" s="128"/>
      <c r="AO749" s="128"/>
      <c r="AT749" s="128"/>
    </row>
    <row r="750" spans="2:46" x14ac:dyDescent="0.25">
      <c r="B750" s="132" t="str">
        <f t="shared" si="69"/>
        <v/>
      </c>
      <c r="C750" s="120"/>
      <c r="D750" s="125"/>
      <c r="E750" s="125"/>
      <c r="N750" s="126">
        <f t="shared" si="72"/>
        <v>0</v>
      </c>
      <c r="O750" s="126">
        <f t="shared" si="73"/>
        <v>0</v>
      </c>
      <c r="P750" s="126">
        <f t="shared" si="74"/>
        <v>0</v>
      </c>
      <c r="AD750" s="132" t="str">
        <f t="shared" si="70"/>
        <v/>
      </c>
      <c r="AE750" s="120"/>
      <c r="AF750" s="128"/>
      <c r="AH750" s="132" t="str">
        <f t="shared" si="71"/>
        <v/>
      </c>
      <c r="AI750" s="120"/>
      <c r="AJ750" s="128"/>
      <c r="AK750" s="128"/>
      <c r="AL750" s="128"/>
      <c r="AM750" s="128"/>
      <c r="AN750" s="128"/>
      <c r="AO750" s="128"/>
      <c r="AT750" s="128"/>
    </row>
    <row r="751" spans="2:46" x14ac:dyDescent="0.25">
      <c r="B751" s="132" t="str">
        <f t="shared" si="69"/>
        <v/>
      </c>
      <c r="C751" s="120"/>
      <c r="D751" s="125"/>
      <c r="E751" s="125"/>
      <c r="N751" s="126">
        <f t="shared" si="72"/>
        <v>0</v>
      </c>
      <c r="O751" s="126">
        <f t="shared" si="73"/>
        <v>0</v>
      </c>
      <c r="P751" s="126">
        <f t="shared" si="74"/>
        <v>0</v>
      </c>
      <c r="AD751" s="132" t="str">
        <f t="shared" si="70"/>
        <v/>
      </c>
      <c r="AE751" s="120"/>
      <c r="AF751" s="128"/>
      <c r="AH751" s="132" t="str">
        <f t="shared" si="71"/>
        <v/>
      </c>
      <c r="AI751" s="120"/>
      <c r="AJ751" s="128"/>
      <c r="AK751" s="128"/>
      <c r="AL751" s="128"/>
      <c r="AM751" s="128"/>
      <c r="AN751" s="128"/>
      <c r="AO751" s="128"/>
      <c r="AT751" s="128"/>
    </row>
    <row r="752" spans="2:46" x14ac:dyDescent="0.25">
      <c r="B752" s="132" t="str">
        <f t="shared" si="69"/>
        <v/>
      </c>
      <c r="C752" s="120"/>
      <c r="D752" s="125"/>
      <c r="E752" s="125"/>
      <c r="N752" s="126">
        <f t="shared" si="72"/>
        <v>0</v>
      </c>
      <c r="O752" s="126">
        <f t="shared" si="73"/>
        <v>0</v>
      </c>
      <c r="P752" s="126">
        <f t="shared" si="74"/>
        <v>0</v>
      </c>
      <c r="AD752" s="132" t="str">
        <f t="shared" si="70"/>
        <v/>
      </c>
      <c r="AE752" s="120"/>
      <c r="AF752" s="128"/>
      <c r="AH752" s="132" t="str">
        <f t="shared" si="71"/>
        <v/>
      </c>
      <c r="AI752" s="120"/>
      <c r="AJ752" s="128"/>
      <c r="AK752" s="128"/>
      <c r="AL752" s="128"/>
      <c r="AM752" s="128"/>
      <c r="AN752" s="128"/>
      <c r="AO752" s="128"/>
      <c r="AT752" s="128"/>
    </row>
    <row r="753" spans="2:46" x14ac:dyDescent="0.25">
      <c r="B753" s="132" t="str">
        <f t="shared" si="69"/>
        <v/>
      </c>
      <c r="C753" s="120"/>
      <c r="D753" s="125"/>
      <c r="E753" s="125"/>
      <c r="N753" s="126">
        <f t="shared" si="72"/>
        <v>0</v>
      </c>
      <c r="O753" s="126">
        <f t="shared" si="73"/>
        <v>0</v>
      </c>
      <c r="P753" s="126">
        <f t="shared" si="74"/>
        <v>0</v>
      </c>
      <c r="AD753" s="132" t="str">
        <f t="shared" si="70"/>
        <v/>
      </c>
      <c r="AE753" s="120"/>
      <c r="AF753" s="128"/>
      <c r="AH753" s="132" t="str">
        <f t="shared" si="71"/>
        <v/>
      </c>
      <c r="AI753" s="120"/>
      <c r="AJ753" s="128"/>
      <c r="AK753" s="128"/>
      <c r="AL753" s="128"/>
      <c r="AM753" s="128"/>
      <c r="AN753" s="128"/>
      <c r="AO753" s="128"/>
      <c r="AT753" s="128"/>
    </row>
    <row r="754" spans="2:46" x14ac:dyDescent="0.25">
      <c r="B754" s="132" t="str">
        <f t="shared" si="69"/>
        <v/>
      </c>
      <c r="C754" s="120"/>
      <c r="D754" s="125"/>
      <c r="E754" s="125"/>
      <c r="N754" s="126">
        <f t="shared" si="72"/>
        <v>0</v>
      </c>
      <c r="O754" s="126">
        <f t="shared" si="73"/>
        <v>0</v>
      </c>
      <c r="P754" s="126">
        <f t="shared" si="74"/>
        <v>0</v>
      </c>
      <c r="AD754" s="132" t="str">
        <f t="shared" si="70"/>
        <v/>
      </c>
      <c r="AE754" s="120"/>
      <c r="AF754" s="128"/>
      <c r="AH754" s="132" t="str">
        <f t="shared" si="71"/>
        <v/>
      </c>
      <c r="AI754" s="120"/>
      <c r="AJ754" s="128"/>
      <c r="AK754" s="128"/>
      <c r="AL754" s="128"/>
      <c r="AM754" s="128"/>
      <c r="AN754" s="128"/>
      <c r="AO754" s="128"/>
      <c r="AT754" s="128"/>
    </row>
    <row r="755" spans="2:46" x14ac:dyDescent="0.25">
      <c r="B755" s="132" t="str">
        <f t="shared" si="69"/>
        <v/>
      </c>
      <c r="C755" s="120"/>
      <c r="D755" s="125"/>
      <c r="E755" s="125"/>
      <c r="N755" s="126">
        <f t="shared" si="72"/>
        <v>0</v>
      </c>
      <c r="O755" s="126">
        <f t="shared" si="73"/>
        <v>0</v>
      </c>
      <c r="P755" s="126">
        <f t="shared" si="74"/>
        <v>0</v>
      </c>
      <c r="AD755" s="132" t="str">
        <f t="shared" si="70"/>
        <v/>
      </c>
      <c r="AE755" s="120"/>
      <c r="AF755" s="128"/>
      <c r="AH755" s="132" t="str">
        <f t="shared" si="71"/>
        <v/>
      </c>
      <c r="AI755" s="120"/>
      <c r="AJ755" s="128"/>
      <c r="AK755" s="128"/>
      <c r="AL755" s="128"/>
      <c r="AM755" s="128"/>
      <c r="AN755" s="128"/>
      <c r="AO755" s="128"/>
      <c r="AT755" s="128"/>
    </row>
    <row r="756" spans="2:46" x14ac:dyDescent="0.25">
      <c r="B756" s="132" t="str">
        <f t="shared" si="69"/>
        <v/>
      </c>
      <c r="C756" s="120"/>
      <c r="D756" s="125"/>
      <c r="E756" s="125"/>
      <c r="N756" s="126">
        <f t="shared" si="72"/>
        <v>0</v>
      </c>
      <c r="O756" s="126">
        <f t="shared" si="73"/>
        <v>0</v>
      </c>
      <c r="P756" s="126">
        <f t="shared" si="74"/>
        <v>0</v>
      </c>
      <c r="AD756" s="132" t="str">
        <f t="shared" si="70"/>
        <v/>
      </c>
      <c r="AE756" s="120"/>
      <c r="AF756" s="128"/>
      <c r="AH756" s="132" t="str">
        <f t="shared" si="71"/>
        <v/>
      </c>
      <c r="AI756" s="120"/>
      <c r="AJ756" s="128"/>
      <c r="AK756" s="128"/>
      <c r="AL756" s="128"/>
      <c r="AM756" s="128"/>
      <c r="AN756" s="128"/>
      <c r="AO756" s="128"/>
      <c r="AT756" s="128"/>
    </row>
    <row r="757" spans="2:46" x14ac:dyDescent="0.25">
      <c r="B757" s="132" t="str">
        <f t="shared" si="69"/>
        <v/>
      </c>
      <c r="C757" s="120"/>
      <c r="D757" s="125"/>
      <c r="E757" s="125"/>
      <c r="N757" s="126">
        <f t="shared" si="72"/>
        <v>0</v>
      </c>
      <c r="O757" s="126">
        <f t="shared" si="73"/>
        <v>0</v>
      </c>
      <c r="P757" s="126">
        <f t="shared" si="74"/>
        <v>0</v>
      </c>
      <c r="AD757" s="132" t="str">
        <f t="shared" si="70"/>
        <v/>
      </c>
      <c r="AE757" s="120"/>
      <c r="AF757" s="128"/>
      <c r="AH757" s="132" t="str">
        <f t="shared" si="71"/>
        <v/>
      </c>
      <c r="AI757" s="120"/>
      <c r="AJ757" s="128"/>
      <c r="AK757" s="128"/>
      <c r="AL757" s="128"/>
      <c r="AM757" s="128"/>
      <c r="AN757" s="128"/>
      <c r="AO757" s="128"/>
      <c r="AT757" s="128"/>
    </row>
    <row r="758" spans="2:46" x14ac:dyDescent="0.25">
      <c r="B758" s="132" t="str">
        <f t="shared" si="69"/>
        <v/>
      </c>
      <c r="C758" s="120"/>
      <c r="D758" s="125"/>
      <c r="E758" s="125"/>
      <c r="N758" s="126">
        <f t="shared" si="72"/>
        <v>0</v>
      </c>
      <c r="O758" s="126">
        <f t="shared" si="73"/>
        <v>0</v>
      </c>
      <c r="P758" s="126">
        <f t="shared" si="74"/>
        <v>0</v>
      </c>
      <c r="AD758" s="132" t="str">
        <f t="shared" si="70"/>
        <v/>
      </c>
      <c r="AE758" s="120"/>
      <c r="AF758" s="128"/>
      <c r="AH758" s="132" t="str">
        <f t="shared" si="71"/>
        <v/>
      </c>
      <c r="AI758" s="120"/>
      <c r="AJ758" s="128"/>
      <c r="AK758" s="128"/>
      <c r="AL758" s="128"/>
      <c r="AM758" s="128"/>
      <c r="AN758" s="128"/>
      <c r="AO758" s="128"/>
      <c r="AT758" s="128"/>
    </row>
    <row r="759" spans="2:46" x14ac:dyDescent="0.25">
      <c r="B759" s="132" t="str">
        <f t="shared" si="69"/>
        <v/>
      </c>
      <c r="C759" s="120"/>
      <c r="D759" s="125"/>
      <c r="E759" s="125"/>
      <c r="N759" s="126">
        <f t="shared" si="72"/>
        <v>0</v>
      </c>
      <c r="O759" s="126">
        <f t="shared" si="73"/>
        <v>0</v>
      </c>
      <c r="P759" s="126">
        <f t="shared" si="74"/>
        <v>0</v>
      </c>
      <c r="AD759" s="132" t="str">
        <f t="shared" si="70"/>
        <v/>
      </c>
      <c r="AE759" s="120"/>
      <c r="AF759" s="128"/>
      <c r="AH759" s="132" t="str">
        <f t="shared" si="71"/>
        <v/>
      </c>
      <c r="AI759" s="120"/>
      <c r="AJ759" s="128"/>
      <c r="AK759" s="128"/>
      <c r="AL759" s="128"/>
      <c r="AM759" s="128"/>
      <c r="AN759" s="128"/>
      <c r="AO759" s="128"/>
      <c r="AT759" s="128"/>
    </row>
    <row r="760" spans="2:46" x14ac:dyDescent="0.25">
      <c r="B760" s="132" t="str">
        <f t="shared" si="69"/>
        <v/>
      </c>
      <c r="C760" s="120"/>
      <c r="D760" s="125"/>
      <c r="E760" s="125"/>
      <c r="N760" s="126">
        <f t="shared" si="72"/>
        <v>0</v>
      </c>
      <c r="O760" s="126">
        <f t="shared" si="73"/>
        <v>0</v>
      </c>
      <c r="P760" s="126">
        <f t="shared" si="74"/>
        <v>0</v>
      </c>
      <c r="AD760" s="132" t="str">
        <f t="shared" si="70"/>
        <v/>
      </c>
      <c r="AE760" s="120"/>
      <c r="AF760" s="128"/>
      <c r="AH760" s="132" t="str">
        <f t="shared" si="71"/>
        <v/>
      </c>
      <c r="AI760" s="120"/>
      <c r="AJ760" s="128"/>
      <c r="AK760" s="128"/>
      <c r="AL760" s="128"/>
      <c r="AM760" s="128"/>
      <c r="AN760" s="128"/>
      <c r="AO760" s="128"/>
      <c r="AT760" s="128"/>
    </row>
    <row r="761" spans="2:46" x14ac:dyDescent="0.25">
      <c r="B761" s="132" t="str">
        <f t="shared" si="69"/>
        <v/>
      </c>
      <c r="C761" s="120"/>
      <c r="D761" s="125"/>
      <c r="E761" s="125"/>
      <c r="N761" s="126">
        <f t="shared" si="72"/>
        <v>0</v>
      </c>
      <c r="O761" s="126">
        <f t="shared" si="73"/>
        <v>0</v>
      </c>
      <c r="P761" s="126">
        <f t="shared" si="74"/>
        <v>0</v>
      </c>
      <c r="AD761" s="132" t="str">
        <f t="shared" si="70"/>
        <v/>
      </c>
      <c r="AE761" s="120"/>
      <c r="AF761" s="128"/>
      <c r="AH761" s="132" t="str">
        <f t="shared" si="71"/>
        <v/>
      </c>
      <c r="AI761" s="120"/>
      <c r="AJ761" s="128"/>
      <c r="AK761" s="128"/>
      <c r="AL761" s="128"/>
      <c r="AM761" s="128"/>
      <c r="AN761" s="128"/>
      <c r="AO761" s="128"/>
      <c r="AT761" s="128"/>
    </row>
    <row r="762" spans="2:46" x14ac:dyDescent="0.25">
      <c r="B762" s="132" t="str">
        <f t="shared" si="69"/>
        <v/>
      </c>
      <c r="C762" s="120"/>
      <c r="D762" s="125"/>
      <c r="E762" s="125"/>
      <c r="N762" s="126">
        <f t="shared" si="72"/>
        <v>0</v>
      </c>
      <c r="O762" s="126">
        <f t="shared" si="73"/>
        <v>0</v>
      </c>
      <c r="P762" s="126">
        <f t="shared" si="74"/>
        <v>0</v>
      </c>
      <c r="AD762" s="132" t="str">
        <f t="shared" si="70"/>
        <v/>
      </c>
      <c r="AE762" s="120"/>
      <c r="AF762" s="128"/>
      <c r="AH762" s="132" t="str">
        <f t="shared" si="71"/>
        <v/>
      </c>
      <c r="AI762" s="120"/>
      <c r="AJ762" s="128"/>
      <c r="AK762" s="128"/>
      <c r="AL762" s="128"/>
      <c r="AM762" s="128"/>
      <c r="AN762" s="128"/>
      <c r="AO762" s="128"/>
      <c r="AT762" s="128"/>
    </row>
    <row r="763" spans="2:46" x14ac:dyDescent="0.25">
      <c r="B763" s="132" t="str">
        <f t="shared" si="69"/>
        <v/>
      </c>
      <c r="C763" s="120"/>
      <c r="D763" s="125"/>
      <c r="E763" s="125"/>
      <c r="N763" s="126">
        <f t="shared" si="72"/>
        <v>0</v>
      </c>
      <c r="O763" s="126">
        <f t="shared" si="73"/>
        <v>0</v>
      </c>
      <c r="P763" s="126">
        <f t="shared" si="74"/>
        <v>0</v>
      </c>
      <c r="AD763" s="132" t="str">
        <f t="shared" si="70"/>
        <v/>
      </c>
      <c r="AE763" s="120"/>
      <c r="AF763" s="128"/>
      <c r="AH763" s="132" t="str">
        <f t="shared" si="71"/>
        <v/>
      </c>
      <c r="AI763" s="120"/>
      <c r="AJ763" s="128"/>
      <c r="AK763" s="128"/>
      <c r="AL763" s="128"/>
      <c r="AM763" s="128"/>
      <c r="AN763" s="128"/>
      <c r="AO763" s="128"/>
      <c r="AT763" s="128"/>
    </row>
    <row r="764" spans="2:46" x14ac:dyDescent="0.25">
      <c r="B764" s="132" t="str">
        <f t="shared" si="69"/>
        <v/>
      </c>
      <c r="C764" s="120"/>
      <c r="D764" s="125"/>
      <c r="E764" s="125"/>
      <c r="N764" s="126">
        <f t="shared" si="72"/>
        <v>0</v>
      </c>
      <c r="O764" s="126">
        <f t="shared" si="73"/>
        <v>0</v>
      </c>
      <c r="P764" s="126">
        <f t="shared" si="74"/>
        <v>0</v>
      </c>
      <c r="AD764" s="132" t="str">
        <f t="shared" si="70"/>
        <v/>
      </c>
      <c r="AE764" s="120"/>
      <c r="AF764" s="128"/>
      <c r="AH764" s="132" t="str">
        <f t="shared" si="71"/>
        <v/>
      </c>
      <c r="AI764" s="120"/>
      <c r="AJ764" s="128"/>
      <c r="AK764" s="128"/>
      <c r="AL764" s="128"/>
      <c r="AM764" s="128"/>
      <c r="AN764" s="128"/>
      <c r="AO764" s="128"/>
      <c r="AT764" s="128"/>
    </row>
    <row r="765" spans="2:46" x14ac:dyDescent="0.25">
      <c r="B765" s="132" t="str">
        <f t="shared" si="69"/>
        <v/>
      </c>
      <c r="C765" s="120"/>
      <c r="D765" s="125"/>
      <c r="E765" s="125"/>
      <c r="N765" s="126">
        <f t="shared" si="72"/>
        <v>0</v>
      </c>
      <c r="O765" s="126">
        <f t="shared" si="73"/>
        <v>0</v>
      </c>
      <c r="P765" s="126">
        <f t="shared" si="74"/>
        <v>0</v>
      </c>
      <c r="AD765" s="132" t="str">
        <f t="shared" si="70"/>
        <v/>
      </c>
      <c r="AE765" s="120"/>
      <c r="AF765" s="128"/>
      <c r="AH765" s="132" t="str">
        <f t="shared" si="71"/>
        <v/>
      </c>
      <c r="AI765" s="120"/>
      <c r="AJ765" s="128"/>
      <c r="AK765" s="128"/>
      <c r="AL765" s="128"/>
      <c r="AM765" s="128"/>
      <c r="AN765" s="128"/>
      <c r="AO765" s="128"/>
      <c r="AT765" s="128"/>
    </row>
    <row r="766" spans="2:46" x14ac:dyDescent="0.25">
      <c r="B766" s="132" t="str">
        <f t="shared" si="69"/>
        <v/>
      </c>
      <c r="C766" s="120"/>
      <c r="D766" s="125"/>
      <c r="E766" s="125"/>
      <c r="N766" s="126">
        <f t="shared" si="72"/>
        <v>0</v>
      </c>
      <c r="O766" s="126">
        <f t="shared" si="73"/>
        <v>0</v>
      </c>
      <c r="P766" s="126">
        <f t="shared" si="74"/>
        <v>0</v>
      </c>
      <c r="AD766" s="132" t="str">
        <f t="shared" si="70"/>
        <v/>
      </c>
      <c r="AE766" s="120"/>
      <c r="AF766" s="128"/>
      <c r="AH766" s="132" t="str">
        <f t="shared" si="71"/>
        <v/>
      </c>
      <c r="AI766" s="120"/>
      <c r="AJ766" s="128"/>
      <c r="AK766" s="128"/>
      <c r="AL766" s="128"/>
      <c r="AM766" s="128"/>
      <c r="AN766" s="128"/>
      <c r="AO766" s="128"/>
      <c r="AT766" s="128"/>
    </row>
    <row r="767" spans="2:46" x14ac:dyDescent="0.25">
      <c r="B767" s="132" t="str">
        <f t="shared" si="69"/>
        <v/>
      </c>
      <c r="C767" s="120"/>
      <c r="D767" s="125"/>
      <c r="E767" s="125"/>
      <c r="N767" s="126">
        <f t="shared" si="72"/>
        <v>0</v>
      </c>
      <c r="O767" s="126">
        <f t="shared" si="73"/>
        <v>0</v>
      </c>
      <c r="P767" s="126">
        <f t="shared" si="74"/>
        <v>0</v>
      </c>
      <c r="AD767" s="132" t="str">
        <f t="shared" si="70"/>
        <v/>
      </c>
      <c r="AE767" s="120"/>
      <c r="AF767" s="128"/>
      <c r="AH767" s="132" t="str">
        <f t="shared" si="71"/>
        <v/>
      </c>
      <c r="AI767" s="120"/>
      <c r="AJ767" s="128"/>
      <c r="AK767" s="128"/>
      <c r="AL767" s="128"/>
      <c r="AM767" s="128"/>
      <c r="AN767" s="128"/>
      <c r="AO767" s="128"/>
      <c r="AT767" s="128"/>
    </row>
    <row r="768" spans="2:46" x14ac:dyDescent="0.25">
      <c r="B768" s="132" t="str">
        <f t="shared" si="69"/>
        <v/>
      </c>
      <c r="C768" s="120"/>
      <c r="D768" s="125"/>
      <c r="E768" s="125"/>
      <c r="N768" s="126">
        <f t="shared" si="72"/>
        <v>0</v>
      </c>
      <c r="O768" s="126">
        <f t="shared" si="73"/>
        <v>0</v>
      </c>
      <c r="P768" s="126">
        <f t="shared" si="74"/>
        <v>0</v>
      </c>
      <c r="AD768" s="132" t="str">
        <f t="shared" si="70"/>
        <v/>
      </c>
      <c r="AE768" s="120"/>
      <c r="AF768" s="128"/>
      <c r="AH768" s="132" t="str">
        <f t="shared" si="71"/>
        <v/>
      </c>
      <c r="AI768" s="120"/>
      <c r="AJ768" s="128"/>
      <c r="AK768" s="128"/>
      <c r="AL768" s="128"/>
      <c r="AM768" s="128"/>
      <c r="AN768" s="128"/>
      <c r="AO768" s="128"/>
      <c r="AT768" s="128"/>
    </row>
    <row r="769" spans="2:46" x14ac:dyDescent="0.25">
      <c r="B769" s="132" t="str">
        <f t="shared" si="69"/>
        <v/>
      </c>
      <c r="C769" s="120"/>
      <c r="D769" s="125"/>
      <c r="E769" s="125"/>
      <c r="N769" s="126">
        <f t="shared" si="72"/>
        <v>0</v>
      </c>
      <c r="O769" s="126">
        <f t="shared" si="73"/>
        <v>0</v>
      </c>
      <c r="P769" s="126">
        <f t="shared" si="74"/>
        <v>0</v>
      </c>
      <c r="AD769" s="132" t="str">
        <f t="shared" si="70"/>
        <v/>
      </c>
      <c r="AE769" s="120"/>
      <c r="AF769" s="128"/>
      <c r="AH769" s="132" t="str">
        <f t="shared" si="71"/>
        <v/>
      </c>
      <c r="AI769" s="120"/>
      <c r="AJ769" s="128"/>
      <c r="AK769" s="128"/>
      <c r="AL769" s="128"/>
      <c r="AM769" s="128"/>
      <c r="AN769" s="128"/>
      <c r="AO769" s="128"/>
      <c r="AT769" s="128"/>
    </row>
    <row r="770" spans="2:46" x14ac:dyDescent="0.25">
      <c r="B770" s="132" t="str">
        <f t="shared" si="69"/>
        <v/>
      </c>
      <c r="C770" s="120"/>
      <c r="D770" s="125"/>
      <c r="E770" s="125"/>
      <c r="N770" s="126">
        <f t="shared" si="72"/>
        <v>0</v>
      </c>
      <c r="O770" s="126">
        <f t="shared" si="73"/>
        <v>0</v>
      </c>
      <c r="P770" s="126">
        <f t="shared" si="74"/>
        <v>0</v>
      </c>
      <c r="AD770" s="132" t="str">
        <f t="shared" si="70"/>
        <v/>
      </c>
      <c r="AE770" s="120"/>
      <c r="AF770" s="128"/>
      <c r="AH770" s="132" t="str">
        <f t="shared" si="71"/>
        <v/>
      </c>
      <c r="AI770" s="120"/>
      <c r="AJ770" s="128"/>
      <c r="AK770" s="128"/>
      <c r="AL770" s="128"/>
      <c r="AM770" s="128"/>
      <c r="AN770" s="128"/>
      <c r="AO770" s="128"/>
      <c r="AT770" s="128"/>
    </row>
    <row r="771" spans="2:46" x14ac:dyDescent="0.25">
      <c r="B771" s="132" t="str">
        <f t="shared" si="69"/>
        <v/>
      </c>
      <c r="C771" s="120"/>
      <c r="D771" s="125"/>
      <c r="E771" s="125"/>
      <c r="N771" s="126">
        <f t="shared" si="72"/>
        <v>0</v>
      </c>
      <c r="O771" s="126">
        <f t="shared" si="73"/>
        <v>0</v>
      </c>
      <c r="P771" s="126">
        <f t="shared" si="74"/>
        <v>0</v>
      </c>
      <c r="AD771" s="132" t="str">
        <f t="shared" si="70"/>
        <v/>
      </c>
      <c r="AE771" s="120"/>
      <c r="AF771" s="128"/>
      <c r="AH771" s="132" t="str">
        <f t="shared" si="71"/>
        <v/>
      </c>
      <c r="AI771" s="120"/>
      <c r="AJ771" s="128"/>
      <c r="AK771" s="128"/>
      <c r="AL771" s="128"/>
      <c r="AM771" s="128"/>
      <c r="AN771" s="128"/>
      <c r="AO771" s="128"/>
      <c r="AT771" s="128"/>
    </row>
    <row r="772" spans="2:46" x14ac:dyDescent="0.25">
      <c r="B772" s="132" t="str">
        <f t="shared" si="69"/>
        <v/>
      </c>
      <c r="C772" s="120"/>
      <c r="D772" s="125"/>
      <c r="E772" s="125"/>
      <c r="N772" s="126">
        <f t="shared" si="72"/>
        <v>0</v>
      </c>
      <c r="O772" s="126">
        <f t="shared" si="73"/>
        <v>0</v>
      </c>
      <c r="P772" s="126">
        <f t="shared" si="74"/>
        <v>0</v>
      </c>
      <c r="AD772" s="132" t="str">
        <f t="shared" si="70"/>
        <v/>
      </c>
      <c r="AE772" s="120"/>
      <c r="AF772" s="128"/>
      <c r="AH772" s="132" t="str">
        <f t="shared" si="71"/>
        <v/>
      </c>
      <c r="AI772" s="120"/>
      <c r="AJ772" s="128"/>
      <c r="AK772" s="128"/>
      <c r="AL772" s="128"/>
      <c r="AM772" s="128"/>
      <c r="AN772" s="128"/>
      <c r="AO772" s="128"/>
      <c r="AT772" s="128"/>
    </row>
    <row r="773" spans="2:46" x14ac:dyDescent="0.25">
      <c r="B773" s="132" t="str">
        <f t="shared" si="69"/>
        <v/>
      </c>
      <c r="C773" s="120"/>
      <c r="D773" s="125"/>
      <c r="E773" s="125"/>
      <c r="N773" s="126">
        <f t="shared" si="72"/>
        <v>0</v>
      </c>
      <c r="O773" s="126">
        <f t="shared" si="73"/>
        <v>0</v>
      </c>
      <c r="P773" s="126">
        <f t="shared" si="74"/>
        <v>0</v>
      </c>
      <c r="AD773" s="132" t="str">
        <f t="shared" si="70"/>
        <v/>
      </c>
      <c r="AE773" s="120"/>
      <c r="AF773" s="128"/>
      <c r="AH773" s="132" t="str">
        <f t="shared" si="71"/>
        <v/>
      </c>
      <c r="AI773" s="120"/>
      <c r="AJ773" s="128"/>
      <c r="AK773" s="128"/>
      <c r="AL773" s="128"/>
      <c r="AM773" s="128"/>
      <c r="AN773" s="128"/>
      <c r="AO773" s="128"/>
      <c r="AT773" s="128"/>
    </row>
    <row r="774" spans="2:46" x14ac:dyDescent="0.25">
      <c r="B774" s="132" t="str">
        <f t="shared" si="69"/>
        <v/>
      </c>
      <c r="C774" s="120"/>
      <c r="D774" s="125"/>
      <c r="E774" s="125"/>
      <c r="N774" s="126">
        <f t="shared" si="72"/>
        <v>0</v>
      </c>
      <c r="O774" s="126">
        <f t="shared" si="73"/>
        <v>0</v>
      </c>
      <c r="P774" s="126">
        <f t="shared" si="74"/>
        <v>0</v>
      </c>
      <c r="AD774" s="132" t="str">
        <f t="shared" si="70"/>
        <v/>
      </c>
      <c r="AE774" s="120"/>
      <c r="AF774" s="128"/>
      <c r="AH774" s="132" t="str">
        <f t="shared" si="71"/>
        <v/>
      </c>
      <c r="AI774" s="120"/>
      <c r="AJ774" s="128"/>
      <c r="AK774" s="128"/>
      <c r="AL774" s="128"/>
      <c r="AM774" s="128"/>
      <c r="AN774" s="128"/>
      <c r="AO774" s="128"/>
      <c r="AT774" s="128"/>
    </row>
    <row r="775" spans="2:46" x14ac:dyDescent="0.25">
      <c r="B775" s="132" t="str">
        <f t="shared" si="69"/>
        <v/>
      </c>
      <c r="C775" s="120"/>
      <c r="D775" s="125"/>
      <c r="E775" s="125"/>
      <c r="N775" s="126">
        <f t="shared" si="72"/>
        <v>0</v>
      </c>
      <c r="O775" s="126">
        <f t="shared" si="73"/>
        <v>0</v>
      </c>
      <c r="P775" s="126">
        <f t="shared" si="74"/>
        <v>0</v>
      </c>
      <c r="AD775" s="132" t="str">
        <f t="shared" si="70"/>
        <v/>
      </c>
      <c r="AE775" s="120"/>
      <c r="AF775" s="128"/>
      <c r="AH775" s="132" t="str">
        <f t="shared" si="71"/>
        <v/>
      </c>
      <c r="AI775" s="120"/>
      <c r="AJ775" s="128"/>
      <c r="AK775" s="128"/>
      <c r="AL775" s="128"/>
      <c r="AM775" s="128"/>
      <c r="AN775" s="128"/>
      <c r="AO775" s="128"/>
      <c r="AT775" s="128"/>
    </row>
    <row r="776" spans="2:46" x14ac:dyDescent="0.25">
      <c r="B776" s="132" t="str">
        <f t="shared" si="69"/>
        <v/>
      </c>
      <c r="C776" s="120"/>
      <c r="D776" s="125"/>
      <c r="E776" s="125"/>
      <c r="N776" s="126">
        <f t="shared" si="72"/>
        <v>0</v>
      </c>
      <c r="O776" s="126">
        <f t="shared" si="73"/>
        <v>0</v>
      </c>
      <c r="P776" s="126">
        <f t="shared" si="74"/>
        <v>0</v>
      </c>
      <c r="AD776" s="132" t="str">
        <f t="shared" si="70"/>
        <v/>
      </c>
      <c r="AE776" s="120"/>
      <c r="AF776" s="128"/>
      <c r="AH776" s="132" t="str">
        <f t="shared" si="71"/>
        <v/>
      </c>
      <c r="AI776" s="120"/>
      <c r="AJ776" s="128"/>
      <c r="AK776" s="128"/>
      <c r="AL776" s="128"/>
      <c r="AM776" s="128"/>
      <c r="AN776" s="128"/>
      <c r="AO776" s="128"/>
      <c r="AT776" s="128"/>
    </row>
    <row r="777" spans="2:46" x14ac:dyDescent="0.25">
      <c r="B777" s="132" t="str">
        <f t="shared" si="69"/>
        <v/>
      </c>
      <c r="C777" s="120"/>
      <c r="D777" s="125"/>
      <c r="E777" s="125"/>
      <c r="N777" s="126">
        <f t="shared" si="72"/>
        <v>0</v>
      </c>
      <c r="O777" s="126">
        <f t="shared" si="73"/>
        <v>0</v>
      </c>
      <c r="P777" s="126">
        <f t="shared" si="74"/>
        <v>0</v>
      </c>
      <c r="AD777" s="132" t="str">
        <f t="shared" si="70"/>
        <v/>
      </c>
      <c r="AE777" s="120"/>
      <c r="AF777" s="128"/>
      <c r="AH777" s="132" t="str">
        <f t="shared" si="71"/>
        <v/>
      </c>
      <c r="AI777" s="120"/>
      <c r="AJ777" s="128"/>
      <c r="AK777" s="128"/>
      <c r="AL777" s="128"/>
      <c r="AM777" s="128"/>
      <c r="AN777" s="128"/>
      <c r="AO777" s="128"/>
      <c r="AT777" s="128"/>
    </row>
    <row r="778" spans="2:46" x14ac:dyDescent="0.25">
      <c r="B778" s="132" t="str">
        <f t="shared" si="69"/>
        <v/>
      </c>
      <c r="C778" s="120"/>
      <c r="D778" s="125"/>
      <c r="E778" s="125"/>
      <c r="N778" s="126">
        <f t="shared" si="72"/>
        <v>0</v>
      </c>
      <c r="O778" s="126">
        <f t="shared" si="73"/>
        <v>0</v>
      </c>
      <c r="P778" s="126">
        <f t="shared" si="74"/>
        <v>0</v>
      </c>
      <c r="AD778" s="132" t="str">
        <f t="shared" si="70"/>
        <v/>
      </c>
      <c r="AE778" s="120"/>
      <c r="AF778" s="128"/>
      <c r="AH778" s="132" t="str">
        <f t="shared" si="71"/>
        <v/>
      </c>
      <c r="AI778" s="120"/>
      <c r="AJ778" s="128"/>
      <c r="AK778" s="128"/>
      <c r="AL778" s="128"/>
      <c r="AM778" s="128"/>
      <c r="AN778" s="128"/>
      <c r="AO778" s="128"/>
      <c r="AT778" s="128"/>
    </row>
    <row r="779" spans="2:46" x14ac:dyDescent="0.25">
      <c r="B779" s="132" t="str">
        <f t="shared" si="69"/>
        <v/>
      </c>
      <c r="C779" s="120"/>
      <c r="D779" s="125"/>
      <c r="E779" s="125"/>
      <c r="N779" s="126">
        <f t="shared" si="72"/>
        <v>0</v>
      </c>
      <c r="O779" s="126">
        <f t="shared" si="73"/>
        <v>0</v>
      </c>
      <c r="P779" s="126">
        <f t="shared" si="74"/>
        <v>0</v>
      </c>
      <c r="AD779" s="132" t="str">
        <f t="shared" si="70"/>
        <v/>
      </c>
      <c r="AE779" s="120"/>
      <c r="AF779" s="128"/>
      <c r="AH779" s="132" t="str">
        <f t="shared" si="71"/>
        <v/>
      </c>
      <c r="AI779" s="120"/>
      <c r="AJ779" s="128"/>
      <c r="AK779" s="128"/>
      <c r="AL779" s="128"/>
      <c r="AM779" s="128"/>
      <c r="AN779" s="128"/>
      <c r="AO779" s="128"/>
      <c r="AT779" s="128"/>
    </row>
    <row r="780" spans="2:46" x14ac:dyDescent="0.25">
      <c r="B780" s="132" t="str">
        <f t="shared" si="69"/>
        <v/>
      </c>
      <c r="C780" s="120"/>
      <c r="D780" s="125"/>
      <c r="E780" s="125"/>
      <c r="N780" s="126">
        <f t="shared" si="72"/>
        <v>0</v>
      </c>
      <c r="O780" s="126">
        <f t="shared" si="73"/>
        <v>0</v>
      </c>
      <c r="P780" s="126">
        <f t="shared" si="74"/>
        <v>0</v>
      </c>
      <c r="AD780" s="132" t="str">
        <f t="shared" si="70"/>
        <v/>
      </c>
      <c r="AE780" s="120"/>
      <c r="AF780" s="128"/>
      <c r="AH780" s="132" t="str">
        <f t="shared" si="71"/>
        <v/>
      </c>
      <c r="AI780" s="120"/>
      <c r="AJ780" s="128"/>
      <c r="AK780" s="128"/>
      <c r="AL780" s="128"/>
      <c r="AM780" s="128"/>
      <c r="AN780" s="128"/>
      <c r="AO780" s="128"/>
      <c r="AT780" s="128"/>
    </row>
    <row r="781" spans="2:46" x14ac:dyDescent="0.25">
      <c r="B781" s="132" t="str">
        <f t="shared" si="69"/>
        <v/>
      </c>
      <c r="C781" s="120"/>
      <c r="D781" s="125"/>
      <c r="E781" s="125"/>
      <c r="N781" s="126">
        <f t="shared" si="72"/>
        <v>0</v>
      </c>
      <c r="O781" s="126">
        <f t="shared" si="73"/>
        <v>0</v>
      </c>
      <c r="P781" s="126">
        <f t="shared" si="74"/>
        <v>0</v>
      </c>
      <c r="AD781" s="132" t="str">
        <f t="shared" si="70"/>
        <v/>
      </c>
      <c r="AE781" s="120"/>
      <c r="AF781" s="128"/>
      <c r="AH781" s="132" t="str">
        <f t="shared" si="71"/>
        <v/>
      </c>
      <c r="AI781" s="120"/>
      <c r="AJ781" s="128"/>
      <c r="AK781" s="128"/>
      <c r="AL781" s="128"/>
      <c r="AM781" s="128"/>
      <c r="AN781" s="128"/>
      <c r="AO781" s="128"/>
      <c r="AT781" s="128"/>
    </row>
    <row r="782" spans="2:46" x14ac:dyDescent="0.25">
      <c r="B782" s="132" t="str">
        <f t="shared" si="69"/>
        <v/>
      </c>
      <c r="C782" s="120"/>
      <c r="D782" s="125"/>
      <c r="E782" s="125"/>
      <c r="N782" s="126">
        <f t="shared" si="72"/>
        <v>0</v>
      </c>
      <c r="O782" s="126">
        <f t="shared" si="73"/>
        <v>0</v>
      </c>
      <c r="P782" s="126">
        <f t="shared" si="74"/>
        <v>0</v>
      </c>
      <c r="AD782" s="132" t="str">
        <f t="shared" si="70"/>
        <v/>
      </c>
      <c r="AE782" s="120"/>
      <c r="AF782" s="128"/>
      <c r="AH782" s="132" t="str">
        <f t="shared" si="71"/>
        <v/>
      </c>
      <c r="AI782" s="120"/>
      <c r="AJ782" s="128"/>
      <c r="AK782" s="128"/>
      <c r="AL782" s="128"/>
      <c r="AM782" s="128"/>
      <c r="AN782" s="128"/>
      <c r="AO782" s="128"/>
      <c r="AT782" s="128"/>
    </row>
    <row r="783" spans="2:46" x14ac:dyDescent="0.25">
      <c r="B783" s="132" t="str">
        <f t="shared" ref="B783:B846" si="75">IF(C783="","",B782+C783)</f>
        <v/>
      </c>
      <c r="C783" s="120"/>
      <c r="D783" s="125"/>
      <c r="E783" s="125"/>
      <c r="N783" s="126">
        <f t="shared" si="72"/>
        <v>0</v>
      </c>
      <c r="O783" s="126">
        <f t="shared" si="73"/>
        <v>0</v>
      </c>
      <c r="P783" s="126">
        <f t="shared" si="74"/>
        <v>0</v>
      </c>
      <c r="AD783" s="132" t="str">
        <f t="shared" si="70"/>
        <v/>
      </c>
      <c r="AE783" s="120"/>
      <c r="AF783" s="128"/>
      <c r="AH783" s="132" t="str">
        <f t="shared" si="71"/>
        <v/>
      </c>
      <c r="AI783" s="120"/>
      <c r="AJ783" s="128"/>
      <c r="AK783" s="128"/>
      <c r="AL783" s="128"/>
      <c r="AM783" s="128"/>
      <c r="AN783" s="128"/>
      <c r="AO783" s="128"/>
      <c r="AT783" s="128"/>
    </row>
    <row r="784" spans="2:46" x14ac:dyDescent="0.25">
      <c r="B784" s="132" t="str">
        <f t="shared" si="75"/>
        <v/>
      </c>
      <c r="C784" s="120"/>
      <c r="D784" s="125"/>
      <c r="E784" s="125"/>
      <c r="N784" s="126">
        <f t="shared" si="72"/>
        <v>0</v>
      </c>
      <c r="O784" s="126">
        <f t="shared" si="73"/>
        <v>0</v>
      </c>
      <c r="P784" s="126">
        <f t="shared" si="74"/>
        <v>0</v>
      </c>
      <c r="AD784" s="132" t="str">
        <f t="shared" si="70"/>
        <v/>
      </c>
      <c r="AE784" s="120"/>
      <c r="AF784" s="128"/>
      <c r="AH784" s="132" t="str">
        <f t="shared" si="71"/>
        <v/>
      </c>
      <c r="AI784" s="120"/>
      <c r="AJ784" s="128"/>
      <c r="AK784" s="128"/>
      <c r="AL784" s="128"/>
      <c r="AM784" s="128"/>
      <c r="AN784" s="128"/>
      <c r="AO784" s="128"/>
      <c r="AT784" s="128"/>
    </row>
    <row r="785" spans="2:46" x14ac:dyDescent="0.25">
      <c r="B785" s="132" t="str">
        <f t="shared" si="75"/>
        <v/>
      </c>
      <c r="C785" s="120"/>
      <c r="D785" s="125"/>
      <c r="E785" s="125"/>
      <c r="N785" s="126">
        <f t="shared" si="72"/>
        <v>0</v>
      </c>
      <c r="O785" s="126">
        <f t="shared" si="73"/>
        <v>0</v>
      </c>
      <c r="P785" s="126">
        <f t="shared" si="74"/>
        <v>0</v>
      </c>
      <c r="AD785" s="132" t="str">
        <f t="shared" ref="AD785:AD848" si="76">IF(AE785="","",AD784+AE785)</f>
        <v/>
      </c>
      <c r="AE785" s="120"/>
      <c r="AF785" s="128"/>
      <c r="AH785" s="132" t="str">
        <f t="shared" ref="AH785:AH848" si="77">IF(AI785="","",AH784+AI785)</f>
        <v/>
      </c>
      <c r="AI785" s="120"/>
      <c r="AJ785" s="128"/>
      <c r="AK785" s="128"/>
      <c r="AL785" s="128"/>
      <c r="AM785" s="128"/>
      <c r="AN785" s="128"/>
      <c r="AO785" s="128"/>
      <c r="AT785" s="128"/>
    </row>
    <row r="786" spans="2:46" x14ac:dyDescent="0.25">
      <c r="B786" s="132" t="str">
        <f t="shared" si="75"/>
        <v/>
      </c>
      <c r="C786" s="120"/>
      <c r="D786" s="125"/>
      <c r="E786" s="125"/>
      <c r="N786" s="126">
        <f t="shared" si="72"/>
        <v>0</v>
      </c>
      <c r="O786" s="126">
        <f t="shared" si="73"/>
        <v>0</v>
      </c>
      <c r="P786" s="126">
        <f t="shared" si="74"/>
        <v>0</v>
      </c>
      <c r="AD786" s="132" t="str">
        <f t="shared" si="76"/>
        <v/>
      </c>
      <c r="AE786" s="120"/>
      <c r="AF786" s="128"/>
      <c r="AH786" s="132" t="str">
        <f t="shared" si="77"/>
        <v/>
      </c>
      <c r="AI786" s="120"/>
      <c r="AJ786" s="128"/>
      <c r="AK786" s="128"/>
      <c r="AL786" s="128"/>
      <c r="AM786" s="128"/>
      <c r="AN786" s="128"/>
      <c r="AO786" s="128"/>
      <c r="AT786" s="128"/>
    </row>
    <row r="787" spans="2:46" x14ac:dyDescent="0.25">
      <c r="B787" s="132" t="str">
        <f t="shared" si="75"/>
        <v/>
      </c>
      <c r="C787" s="120"/>
      <c r="D787" s="125"/>
      <c r="E787" s="125"/>
      <c r="N787" s="126">
        <f t="shared" si="72"/>
        <v>0</v>
      </c>
      <c r="O787" s="126">
        <f t="shared" si="73"/>
        <v>0</v>
      </c>
      <c r="P787" s="126">
        <f t="shared" si="74"/>
        <v>0</v>
      </c>
      <c r="AD787" s="132" t="str">
        <f t="shared" si="76"/>
        <v/>
      </c>
      <c r="AE787" s="120"/>
      <c r="AF787" s="128"/>
      <c r="AH787" s="132" t="str">
        <f t="shared" si="77"/>
        <v/>
      </c>
      <c r="AI787" s="120"/>
      <c r="AJ787" s="128"/>
      <c r="AK787" s="128"/>
      <c r="AL787" s="128"/>
      <c r="AM787" s="128"/>
      <c r="AN787" s="128"/>
      <c r="AO787" s="128"/>
      <c r="AT787" s="128"/>
    </row>
    <row r="788" spans="2:46" x14ac:dyDescent="0.25">
      <c r="B788" s="132" t="str">
        <f t="shared" si="75"/>
        <v/>
      </c>
      <c r="C788" s="120"/>
      <c r="D788" s="125"/>
      <c r="E788" s="125"/>
      <c r="N788" s="126">
        <f t="shared" si="72"/>
        <v>0</v>
      </c>
      <c r="O788" s="126">
        <f t="shared" si="73"/>
        <v>0</v>
      </c>
      <c r="P788" s="126">
        <f t="shared" si="74"/>
        <v>0</v>
      </c>
      <c r="AD788" s="132" t="str">
        <f t="shared" si="76"/>
        <v/>
      </c>
      <c r="AE788" s="120"/>
      <c r="AF788" s="128"/>
      <c r="AH788" s="132" t="str">
        <f t="shared" si="77"/>
        <v/>
      </c>
      <c r="AI788" s="120"/>
      <c r="AJ788" s="128"/>
      <c r="AK788" s="128"/>
      <c r="AL788" s="128"/>
      <c r="AM788" s="128"/>
      <c r="AN788" s="128"/>
      <c r="AO788" s="128"/>
      <c r="AT788" s="128"/>
    </row>
    <row r="789" spans="2:46" x14ac:dyDescent="0.25">
      <c r="B789" s="132" t="str">
        <f t="shared" si="75"/>
        <v/>
      </c>
      <c r="C789" s="120"/>
      <c r="D789" s="125"/>
      <c r="E789" s="125"/>
      <c r="N789" s="126">
        <f t="shared" si="72"/>
        <v>0</v>
      </c>
      <c r="O789" s="126">
        <f t="shared" si="73"/>
        <v>0</v>
      </c>
      <c r="P789" s="126">
        <f t="shared" si="74"/>
        <v>0</v>
      </c>
      <c r="AD789" s="132" t="str">
        <f t="shared" si="76"/>
        <v/>
      </c>
      <c r="AE789" s="120"/>
      <c r="AF789" s="128"/>
      <c r="AH789" s="132" t="str">
        <f t="shared" si="77"/>
        <v/>
      </c>
      <c r="AI789" s="120"/>
      <c r="AJ789" s="128"/>
      <c r="AK789" s="128"/>
      <c r="AL789" s="128"/>
      <c r="AM789" s="128"/>
      <c r="AN789" s="128"/>
      <c r="AO789" s="128"/>
      <c r="AT789" s="128"/>
    </row>
    <row r="790" spans="2:46" x14ac:dyDescent="0.25">
      <c r="B790" s="132" t="str">
        <f t="shared" si="75"/>
        <v/>
      </c>
      <c r="C790" s="120"/>
      <c r="D790" s="125"/>
      <c r="E790" s="125"/>
      <c r="N790" s="126">
        <f t="shared" si="72"/>
        <v>0</v>
      </c>
      <c r="O790" s="126">
        <f t="shared" si="73"/>
        <v>0</v>
      </c>
      <c r="P790" s="126">
        <f t="shared" si="74"/>
        <v>0</v>
      </c>
      <c r="AD790" s="132" t="str">
        <f t="shared" si="76"/>
        <v/>
      </c>
      <c r="AE790" s="120"/>
      <c r="AF790" s="128"/>
      <c r="AH790" s="132" t="str">
        <f t="shared" si="77"/>
        <v/>
      </c>
      <c r="AI790" s="120"/>
      <c r="AJ790" s="128"/>
      <c r="AK790" s="128"/>
      <c r="AL790" s="128"/>
      <c r="AM790" s="128"/>
      <c r="AN790" s="128"/>
      <c r="AO790" s="128"/>
      <c r="AT790" s="128"/>
    </row>
    <row r="791" spans="2:46" x14ac:dyDescent="0.25">
      <c r="B791" s="132" t="str">
        <f t="shared" si="75"/>
        <v/>
      </c>
      <c r="C791" s="120"/>
      <c r="D791" s="125"/>
      <c r="E791" s="125"/>
      <c r="N791" s="126">
        <f t="shared" si="72"/>
        <v>0</v>
      </c>
      <c r="O791" s="126">
        <f t="shared" si="73"/>
        <v>0</v>
      </c>
      <c r="P791" s="126">
        <f t="shared" si="74"/>
        <v>0</v>
      </c>
      <c r="AD791" s="132" t="str">
        <f t="shared" si="76"/>
        <v/>
      </c>
      <c r="AE791" s="120"/>
      <c r="AF791" s="128"/>
      <c r="AH791" s="132" t="str">
        <f t="shared" si="77"/>
        <v/>
      </c>
      <c r="AI791" s="120"/>
      <c r="AJ791" s="128"/>
      <c r="AK791" s="128"/>
      <c r="AL791" s="128"/>
      <c r="AM791" s="128"/>
      <c r="AN791" s="128"/>
      <c r="AO791" s="128"/>
      <c r="AT791" s="128"/>
    </row>
    <row r="792" spans="2:46" x14ac:dyDescent="0.25">
      <c r="B792" s="132" t="str">
        <f t="shared" si="75"/>
        <v/>
      </c>
      <c r="C792" s="120"/>
      <c r="D792" s="125"/>
      <c r="E792" s="125"/>
      <c r="N792" s="126">
        <f t="shared" si="72"/>
        <v>0</v>
      </c>
      <c r="O792" s="126">
        <f t="shared" si="73"/>
        <v>0</v>
      </c>
      <c r="P792" s="126">
        <f t="shared" si="74"/>
        <v>0</v>
      </c>
      <c r="AD792" s="132" t="str">
        <f t="shared" si="76"/>
        <v/>
      </c>
      <c r="AE792" s="120"/>
      <c r="AF792" s="128"/>
      <c r="AH792" s="132" t="str">
        <f t="shared" si="77"/>
        <v/>
      </c>
      <c r="AI792" s="120"/>
      <c r="AJ792" s="128"/>
      <c r="AK792" s="128"/>
      <c r="AL792" s="128"/>
      <c r="AM792" s="128"/>
      <c r="AN792" s="128"/>
      <c r="AO792" s="128"/>
      <c r="AT792" s="128"/>
    </row>
    <row r="793" spans="2:46" x14ac:dyDescent="0.25">
      <c r="B793" s="132" t="str">
        <f t="shared" si="75"/>
        <v/>
      </c>
      <c r="C793" s="120"/>
      <c r="D793" s="125"/>
      <c r="E793" s="125"/>
      <c r="N793" s="126">
        <f t="shared" si="72"/>
        <v>0</v>
      </c>
      <c r="O793" s="126">
        <f t="shared" si="73"/>
        <v>0</v>
      </c>
      <c r="P793" s="126">
        <f t="shared" si="74"/>
        <v>0</v>
      </c>
      <c r="AD793" s="132" t="str">
        <f t="shared" si="76"/>
        <v/>
      </c>
      <c r="AE793" s="120"/>
      <c r="AF793" s="128"/>
      <c r="AH793" s="132" t="str">
        <f t="shared" si="77"/>
        <v/>
      </c>
      <c r="AI793" s="120"/>
      <c r="AJ793" s="128"/>
      <c r="AK793" s="128"/>
      <c r="AL793" s="128"/>
      <c r="AM793" s="128"/>
      <c r="AN793" s="128"/>
      <c r="AO793" s="128"/>
      <c r="AT793" s="128"/>
    </row>
    <row r="794" spans="2:46" x14ac:dyDescent="0.25">
      <c r="B794" s="132" t="str">
        <f t="shared" si="75"/>
        <v/>
      </c>
      <c r="C794" s="120"/>
      <c r="D794" s="125"/>
      <c r="E794" s="125"/>
      <c r="N794" s="126">
        <f t="shared" si="72"/>
        <v>0</v>
      </c>
      <c r="O794" s="126">
        <f t="shared" si="73"/>
        <v>0</v>
      </c>
      <c r="P794" s="126">
        <f t="shared" si="74"/>
        <v>0</v>
      </c>
      <c r="AD794" s="132" t="str">
        <f t="shared" si="76"/>
        <v/>
      </c>
      <c r="AE794" s="120"/>
      <c r="AF794" s="128"/>
      <c r="AH794" s="132" t="str">
        <f t="shared" si="77"/>
        <v/>
      </c>
      <c r="AI794" s="120"/>
      <c r="AJ794" s="128"/>
      <c r="AK794" s="128"/>
      <c r="AL794" s="128"/>
      <c r="AM794" s="128"/>
      <c r="AN794" s="128"/>
      <c r="AO794" s="128"/>
      <c r="AT794" s="128"/>
    </row>
    <row r="795" spans="2:46" x14ac:dyDescent="0.25">
      <c r="B795" s="132" t="str">
        <f t="shared" si="75"/>
        <v/>
      </c>
      <c r="C795" s="120"/>
      <c r="D795" s="125"/>
      <c r="E795" s="125"/>
      <c r="N795" s="126">
        <f t="shared" si="72"/>
        <v>0</v>
      </c>
      <c r="O795" s="126">
        <f t="shared" si="73"/>
        <v>0</v>
      </c>
      <c r="P795" s="126">
        <f t="shared" si="74"/>
        <v>0</v>
      </c>
      <c r="AD795" s="132" t="str">
        <f t="shared" si="76"/>
        <v/>
      </c>
      <c r="AE795" s="120"/>
      <c r="AF795" s="128"/>
      <c r="AH795" s="132" t="str">
        <f t="shared" si="77"/>
        <v/>
      </c>
      <c r="AI795" s="120"/>
      <c r="AJ795" s="128"/>
      <c r="AK795" s="128"/>
      <c r="AL795" s="128"/>
      <c r="AM795" s="128"/>
      <c r="AN795" s="128"/>
      <c r="AO795" s="128"/>
      <c r="AT795" s="128"/>
    </row>
    <row r="796" spans="2:46" x14ac:dyDescent="0.25">
      <c r="B796" s="132" t="str">
        <f t="shared" si="75"/>
        <v/>
      </c>
      <c r="C796" s="120"/>
      <c r="D796" s="125"/>
      <c r="E796" s="125"/>
      <c r="N796" s="126">
        <f t="shared" si="72"/>
        <v>0</v>
      </c>
      <c r="O796" s="126">
        <f t="shared" si="73"/>
        <v>0</v>
      </c>
      <c r="P796" s="126">
        <f t="shared" si="74"/>
        <v>0</v>
      </c>
      <c r="AD796" s="132" t="str">
        <f t="shared" si="76"/>
        <v/>
      </c>
      <c r="AE796" s="120"/>
      <c r="AF796" s="128"/>
      <c r="AH796" s="132" t="str">
        <f t="shared" si="77"/>
        <v/>
      </c>
      <c r="AI796" s="120"/>
      <c r="AJ796" s="128"/>
      <c r="AK796" s="128"/>
      <c r="AL796" s="128"/>
      <c r="AM796" s="128"/>
      <c r="AN796" s="128"/>
      <c r="AO796" s="128"/>
      <c r="AT796" s="128"/>
    </row>
    <row r="797" spans="2:46" x14ac:dyDescent="0.25">
      <c r="B797" s="132" t="str">
        <f t="shared" si="75"/>
        <v/>
      </c>
      <c r="C797" s="120"/>
      <c r="D797" s="125"/>
      <c r="E797" s="125"/>
      <c r="N797" s="126">
        <f t="shared" si="72"/>
        <v>0</v>
      </c>
      <c r="O797" s="126">
        <f t="shared" si="73"/>
        <v>0</v>
      </c>
      <c r="P797" s="126">
        <f t="shared" si="74"/>
        <v>0</v>
      </c>
      <c r="AD797" s="132" t="str">
        <f t="shared" si="76"/>
        <v/>
      </c>
      <c r="AE797" s="120"/>
      <c r="AF797" s="128"/>
      <c r="AH797" s="132" t="str">
        <f t="shared" si="77"/>
        <v/>
      </c>
      <c r="AI797" s="120"/>
      <c r="AJ797" s="128"/>
      <c r="AK797" s="128"/>
      <c r="AL797" s="128"/>
      <c r="AM797" s="128"/>
      <c r="AN797" s="128"/>
      <c r="AO797" s="128"/>
      <c r="AT797" s="128"/>
    </row>
    <row r="798" spans="2:46" x14ac:dyDescent="0.25">
      <c r="B798" s="132" t="str">
        <f t="shared" si="75"/>
        <v/>
      </c>
      <c r="C798" s="120"/>
      <c r="D798" s="125"/>
      <c r="E798" s="125"/>
      <c r="N798" s="126">
        <f t="shared" si="72"/>
        <v>0</v>
      </c>
      <c r="O798" s="126">
        <f t="shared" si="73"/>
        <v>0</v>
      </c>
      <c r="P798" s="126">
        <f t="shared" si="74"/>
        <v>0</v>
      </c>
      <c r="AD798" s="132" t="str">
        <f t="shared" si="76"/>
        <v/>
      </c>
      <c r="AE798" s="120"/>
      <c r="AF798" s="128"/>
      <c r="AH798" s="132" t="str">
        <f t="shared" si="77"/>
        <v/>
      </c>
      <c r="AI798" s="120"/>
      <c r="AJ798" s="128"/>
      <c r="AK798" s="128"/>
      <c r="AL798" s="128"/>
      <c r="AM798" s="128"/>
      <c r="AN798" s="128"/>
      <c r="AO798" s="128"/>
      <c r="AT798" s="128"/>
    </row>
    <row r="799" spans="2:46" x14ac:dyDescent="0.25">
      <c r="B799" s="132" t="str">
        <f t="shared" si="75"/>
        <v/>
      </c>
      <c r="C799" s="120"/>
      <c r="D799" s="125"/>
      <c r="E799" s="125"/>
      <c r="N799" s="126">
        <f t="shared" si="72"/>
        <v>0</v>
      </c>
      <c r="O799" s="126">
        <f t="shared" si="73"/>
        <v>0</v>
      </c>
      <c r="P799" s="126">
        <f t="shared" si="74"/>
        <v>0</v>
      </c>
      <c r="AD799" s="132" t="str">
        <f t="shared" si="76"/>
        <v/>
      </c>
      <c r="AE799" s="120"/>
      <c r="AF799" s="128"/>
      <c r="AH799" s="132" t="str">
        <f t="shared" si="77"/>
        <v/>
      </c>
      <c r="AI799" s="120"/>
      <c r="AJ799" s="128"/>
      <c r="AK799" s="128"/>
      <c r="AL799" s="128"/>
      <c r="AM799" s="128"/>
      <c r="AN799" s="128"/>
      <c r="AO799" s="128"/>
      <c r="AT799" s="128"/>
    </row>
    <row r="800" spans="2:46" x14ac:dyDescent="0.25">
      <c r="B800" s="132" t="str">
        <f t="shared" si="75"/>
        <v/>
      </c>
      <c r="C800" s="120"/>
      <c r="D800" s="125"/>
      <c r="E800" s="125"/>
      <c r="N800" s="126">
        <f t="shared" si="72"/>
        <v>0</v>
      </c>
      <c r="O800" s="126">
        <f t="shared" si="73"/>
        <v>0</v>
      </c>
      <c r="P800" s="126">
        <f t="shared" si="74"/>
        <v>0</v>
      </c>
      <c r="AD800" s="132" t="str">
        <f t="shared" si="76"/>
        <v/>
      </c>
      <c r="AE800" s="120"/>
      <c r="AF800" s="128"/>
      <c r="AH800" s="132" t="str">
        <f t="shared" si="77"/>
        <v/>
      </c>
      <c r="AI800" s="120"/>
      <c r="AJ800" s="128"/>
      <c r="AK800" s="128"/>
      <c r="AL800" s="128"/>
      <c r="AM800" s="128"/>
      <c r="AN800" s="128"/>
      <c r="AO800" s="128"/>
      <c r="AT800" s="128"/>
    </row>
    <row r="801" spans="2:46" x14ac:dyDescent="0.25">
      <c r="B801" s="132" t="str">
        <f t="shared" si="75"/>
        <v/>
      </c>
      <c r="C801" s="120"/>
      <c r="D801" s="125"/>
      <c r="E801" s="125"/>
      <c r="N801" s="126">
        <f t="shared" si="72"/>
        <v>0</v>
      </c>
      <c r="O801" s="126">
        <f t="shared" si="73"/>
        <v>0</v>
      </c>
      <c r="P801" s="126">
        <f t="shared" si="74"/>
        <v>0</v>
      </c>
      <c r="AD801" s="132" t="str">
        <f t="shared" si="76"/>
        <v/>
      </c>
      <c r="AE801" s="120"/>
      <c r="AF801" s="128"/>
      <c r="AH801" s="132" t="str">
        <f t="shared" si="77"/>
        <v/>
      </c>
      <c r="AI801" s="120"/>
      <c r="AJ801" s="128"/>
      <c r="AK801" s="128"/>
      <c r="AL801" s="128"/>
      <c r="AM801" s="128"/>
      <c r="AN801" s="128"/>
      <c r="AO801" s="128"/>
      <c r="AT801" s="128"/>
    </row>
    <row r="802" spans="2:46" x14ac:dyDescent="0.25">
      <c r="B802" s="132" t="str">
        <f t="shared" si="75"/>
        <v/>
      </c>
      <c r="C802" s="120"/>
      <c r="D802" s="125"/>
      <c r="E802" s="125"/>
      <c r="N802" s="126">
        <f t="shared" si="72"/>
        <v>0</v>
      </c>
      <c r="O802" s="126">
        <f t="shared" si="73"/>
        <v>0</v>
      </c>
      <c r="P802" s="126">
        <f t="shared" si="74"/>
        <v>0</v>
      </c>
      <c r="AD802" s="132" t="str">
        <f t="shared" si="76"/>
        <v/>
      </c>
      <c r="AE802" s="120"/>
      <c r="AF802" s="128"/>
      <c r="AH802" s="132" t="str">
        <f t="shared" si="77"/>
        <v/>
      </c>
      <c r="AI802" s="120"/>
      <c r="AJ802" s="128"/>
      <c r="AK802" s="128"/>
      <c r="AL802" s="128"/>
      <c r="AM802" s="128"/>
      <c r="AN802" s="128"/>
      <c r="AO802" s="128"/>
      <c r="AT802" s="128"/>
    </row>
    <row r="803" spans="2:46" x14ac:dyDescent="0.25">
      <c r="B803" s="132" t="str">
        <f t="shared" si="75"/>
        <v/>
      </c>
      <c r="C803" s="120"/>
      <c r="D803" s="125"/>
      <c r="E803" s="125"/>
      <c r="N803" s="126">
        <f t="shared" si="72"/>
        <v>0</v>
      </c>
      <c r="O803" s="126">
        <f t="shared" si="73"/>
        <v>0</v>
      </c>
      <c r="P803" s="126">
        <f t="shared" si="74"/>
        <v>0</v>
      </c>
      <c r="AD803" s="132" t="str">
        <f t="shared" si="76"/>
        <v/>
      </c>
      <c r="AE803" s="120"/>
      <c r="AF803" s="128"/>
      <c r="AH803" s="132" t="str">
        <f t="shared" si="77"/>
        <v/>
      </c>
      <c r="AI803" s="120"/>
      <c r="AJ803" s="128"/>
      <c r="AK803" s="128"/>
      <c r="AL803" s="128"/>
      <c r="AM803" s="128"/>
      <c r="AN803" s="128"/>
      <c r="AO803" s="128"/>
      <c r="AT803" s="128"/>
    </row>
    <row r="804" spans="2:46" x14ac:dyDescent="0.25">
      <c r="B804" s="132" t="str">
        <f t="shared" si="75"/>
        <v/>
      </c>
      <c r="C804" s="120"/>
      <c r="D804" s="125"/>
      <c r="E804" s="125"/>
      <c r="N804" s="126">
        <f t="shared" si="72"/>
        <v>0</v>
      </c>
      <c r="O804" s="126">
        <f t="shared" si="73"/>
        <v>0</v>
      </c>
      <c r="P804" s="126">
        <f t="shared" si="74"/>
        <v>0</v>
      </c>
      <c r="AD804" s="132" t="str">
        <f t="shared" si="76"/>
        <v/>
      </c>
      <c r="AE804" s="120"/>
      <c r="AF804" s="128"/>
      <c r="AH804" s="132" t="str">
        <f t="shared" si="77"/>
        <v/>
      </c>
      <c r="AI804" s="120"/>
      <c r="AJ804" s="128"/>
      <c r="AK804" s="128"/>
      <c r="AL804" s="128"/>
      <c r="AM804" s="128"/>
      <c r="AN804" s="128"/>
      <c r="AO804" s="128"/>
      <c r="AT804" s="128"/>
    </row>
    <row r="805" spans="2:46" x14ac:dyDescent="0.25">
      <c r="B805" s="132" t="str">
        <f t="shared" si="75"/>
        <v/>
      </c>
      <c r="C805" s="120"/>
      <c r="D805" s="125"/>
      <c r="E805" s="125"/>
      <c r="N805" s="126">
        <f t="shared" si="72"/>
        <v>0</v>
      </c>
      <c r="O805" s="126">
        <f t="shared" si="73"/>
        <v>0</v>
      </c>
      <c r="P805" s="126">
        <f t="shared" si="74"/>
        <v>0</v>
      </c>
      <c r="AD805" s="132" t="str">
        <f t="shared" si="76"/>
        <v/>
      </c>
      <c r="AE805" s="120"/>
      <c r="AF805" s="128"/>
      <c r="AH805" s="132" t="str">
        <f t="shared" si="77"/>
        <v/>
      </c>
      <c r="AI805" s="120"/>
      <c r="AJ805" s="128"/>
      <c r="AK805" s="128"/>
      <c r="AL805" s="128"/>
      <c r="AM805" s="128"/>
      <c r="AN805" s="128"/>
      <c r="AO805" s="128"/>
      <c r="AT805" s="128"/>
    </row>
    <row r="806" spans="2:46" x14ac:dyDescent="0.25">
      <c r="B806" s="132" t="str">
        <f t="shared" si="75"/>
        <v/>
      </c>
      <c r="C806" s="120"/>
      <c r="D806" s="125"/>
      <c r="E806" s="125"/>
      <c r="N806" s="126">
        <f t="shared" ref="N806:N869" si="78">C806*E806</f>
        <v>0</v>
      </c>
      <c r="O806" s="126">
        <f t="shared" ref="O806:O869" si="79">MIN(N806,C806*ROUND($O$11,0))</f>
        <v>0</v>
      </c>
      <c r="P806" s="126">
        <f t="shared" ref="P806:P869" si="80">MIN(N806,C806*ROUND($P$11,0))</f>
        <v>0</v>
      </c>
      <c r="AD806" s="132" t="str">
        <f t="shared" si="76"/>
        <v/>
      </c>
      <c r="AE806" s="120"/>
      <c r="AF806" s="128"/>
      <c r="AH806" s="132" t="str">
        <f t="shared" si="77"/>
        <v/>
      </c>
      <c r="AI806" s="120"/>
      <c r="AJ806" s="128"/>
      <c r="AK806" s="128"/>
      <c r="AL806" s="128"/>
      <c r="AM806" s="128"/>
      <c r="AN806" s="128"/>
      <c r="AO806" s="128"/>
      <c r="AT806" s="128"/>
    </row>
    <row r="807" spans="2:46" x14ac:dyDescent="0.25">
      <c r="B807" s="132" t="str">
        <f t="shared" si="75"/>
        <v/>
      </c>
      <c r="C807" s="120"/>
      <c r="D807" s="125"/>
      <c r="E807" s="125"/>
      <c r="N807" s="126">
        <f t="shared" si="78"/>
        <v>0</v>
      </c>
      <c r="O807" s="126">
        <f t="shared" si="79"/>
        <v>0</v>
      </c>
      <c r="P807" s="126">
        <f t="shared" si="80"/>
        <v>0</v>
      </c>
      <c r="AD807" s="132" t="str">
        <f t="shared" si="76"/>
        <v/>
      </c>
      <c r="AE807" s="120"/>
      <c r="AF807" s="128"/>
      <c r="AH807" s="132" t="str">
        <f t="shared" si="77"/>
        <v/>
      </c>
      <c r="AI807" s="120"/>
      <c r="AJ807" s="128"/>
      <c r="AK807" s="128"/>
      <c r="AL807" s="128"/>
      <c r="AM807" s="128"/>
      <c r="AN807" s="128"/>
      <c r="AO807" s="128"/>
      <c r="AT807" s="128"/>
    </row>
    <row r="808" spans="2:46" x14ac:dyDescent="0.25">
      <c r="B808" s="132" t="str">
        <f t="shared" si="75"/>
        <v/>
      </c>
      <c r="C808" s="120"/>
      <c r="D808" s="125"/>
      <c r="E808" s="125"/>
      <c r="N808" s="126">
        <f t="shared" si="78"/>
        <v>0</v>
      </c>
      <c r="O808" s="126">
        <f t="shared" si="79"/>
        <v>0</v>
      </c>
      <c r="P808" s="126">
        <f t="shared" si="80"/>
        <v>0</v>
      </c>
      <c r="AD808" s="132" t="str">
        <f t="shared" si="76"/>
        <v/>
      </c>
      <c r="AE808" s="120"/>
      <c r="AF808" s="128"/>
      <c r="AH808" s="132" t="str">
        <f t="shared" si="77"/>
        <v/>
      </c>
      <c r="AI808" s="120"/>
      <c r="AJ808" s="128"/>
      <c r="AK808" s="128"/>
      <c r="AL808" s="128"/>
      <c r="AM808" s="128"/>
      <c r="AN808" s="128"/>
      <c r="AO808" s="128"/>
      <c r="AT808" s="128"/>
    </row>
    <row r="809" spans="2:46" x14ac:dyDescent="0.25">
      <c r="B809" s="132" t="str">
        <f t="shared" si="75"/>
        <v/>
      </c>
      <c r="C809" s="120"/>
      <c r="D809" s="125"/>
      <c r="E809" s="125"/>
      <c r="N809" s="126">
        <f t="shared" si="78"/>
        <v>0</v>
      </c>
      <c r="O809" s="126">
        <f t="shared" si="79"/>
        <v>0</v>
      </c>
      <c r="P809" s="126">
        <f t="shared" si="80"/>
        <v>0</v>
      </c>
      <c r="AD809" s="132" t="str">
        <f t="shared" si="76"/>
        <v/>
      </c>
      <c r="AE809" s="120"/>
      <c r="AF809" s="128"/>
      <c r="AH809" s="132" t="str">
        <f t="shared" si="77"/>
        <v/>
      </c>
      <c r="AI809" s="120"/>
      <c r="AJ809" s="128"/>
      <c r="AK809" s="128"/>
      <c r="AL809" s="128"/>
      <c r="AM809" s="128"/>
      <c r="AN809" s="128"/>
      <c r="AO809" s="128"/>
      <c r="AT809" s="128"/>
    </row>
    <row r="810" spans="2:46" x14ac:dyDescent="0.25">
      <c r="B810" s="132" t="str">
        <f t="shared" si="75"/>
        <v/>
      </c>
      <c r="C810" s="120"/>
      <c r="D810" s="125"/>
      <c r="E810" s="125"/>
      <c r="N810" s="126">
        <f t="shared" si="78"/>
        <v>0</v>
      </c>
      <c r="O810" s="126">
        <f t="shared" si="79"/>
        <v>0</v>
      </c>
      <c r="P810" s="126">
        <f t="shared" si="80"/>
        <v>0</v>
      </c>
      <c r="AD810" s="132" t="str">
        <f t="shared" si="76"/>
        <v/>
      </c>
      <c r="AE810" s="120"/>
      <c r="AF810" s="128"/>
      <c r="AH810" s="132" t="str">
        <f t="shared" si="77"/>
        <v/>
      </c>
      <c r="AI810" s="120"/>
      <c r="AJ810" s="128"/>
      <c r="AK810" s="128"/>
      <c r="AL810" s="128"/>
      <c r="AM810" s="128"/>
      <c r="AN810" s="128"/>
      <c r="AO810" s="128"/>
      <c r="AT810" s="128"/>
    </row>
    <row r="811" spans="2:46" x14ac:dyDescent="0.25">
      <c r="B811" s="132" t="str">
        <f t="shared" si="75"/>
        <v/>
      </c>
      <c r="C811" s="120"/>
      <c r="D811" s="125"/>
      <c r="E811" s="125"/>
      <c r="N811" s="126">
        <f t="shared" si="78"/>
        <v>0</v>
      </c>
      <c r="O811" s="126">
        <f t="shared" si="79"/>
        <v>0</v>
      </c>
      <c r="P811" s="126">
        <f t="shared" si="80"/>
        <v>0</v>
      </c>
      <c r="AD811" s="132" t="str">
        <f t="shared" si="76"/>
        <v/>
      </c>
      <c r="AE811" s="120"/>
      <c r="AF811" s="128"/>
      <c r="AH811" s="132" t="str">
        <f t="shared" si="77"/>
        <v/>
      </c>
      <c r="AI811" s="120"/>
      <c r="AJ811" s="128"/>
      <c r="AK811" s="128"/>
      <c r="AL811" s="128"/>
      <c r="AM811" s="128"/>
      <c r="AN811" s="128"/>
      <c r="AO811" s="128"/>
      <c r="AT811" s="128"/>
    </row>
    <row r="812" spans="2:46" x14ac:dyDescent="0.25">
      <c r="B812" s="132" t="str">
        <f t="shared" si="75"/>
        <v/>
      </c>
      <c r="C812" s="120"/>
      <c r="D812" s="125"/>
      <c r="E812" s="125"/>
      <c r="N812" s="126">
        <f t="shared" si="78"/>
        <v>0</v>
      </c>
      <c r="O812" s="126">
        <f t="shared" si="79"/>
        <v>0</v>
      </c>
      <c r="P812" s="126">
        <f t="shared" si="80"/>
        <v>0</v>
      </c>
      <c r="AD812" s="132" t="str">
        <f t="shared" si="76"/>
        <v/>
      </c>
      <c r="AE812" s="120"/>
      <c r="AF812" s="128"/>
      <c r="AH812" s="132" t="str">
        <f t="shared" si="77"/>
        <v/>
      </c>
      <c r="AI812" s="120"/>
      <c r="AJ812" s="128"/>
      <c r="AK812" s="128"/>
      <c r="AL812" s="128"/>
      <c r="AM812" s="128"/>
      <c r="AN812" s="128"/>
      <c r="AO812" s="128"/>
      <c r="AT812" s="128"/>
    </row>
    <row r="813" spans="2:46" x14ac:dyDescent="0.25">
      <c r="B813" s="132" t="str">
        <f t="shared" si="75"/>
        <v/>
      </c>
      <c r="C813" s="120"/>
      <c r="D813" s="125"/>
      <c r="E813" s="125"/>
      <c r="N813" s="126">
        <f t="shared" si="78"/>
        <v>0</v>
      </c>
      <c r="O813" s="126">
        <f t="shared" si="79"/>
        <v>0</v>
      </c>
      <c r="P813" s="126">
        <f t="shared" si="80"/>
        <v>0</v>
      </c>
      <c r="AD813" s="132" t="str">
        <f t="shared" si="76"/>
        <v/>
      </c>
      <c r="AE813" s="120"/>
      <c r="AF813" s="128"/>
      <c r="AH813" s="132" t="str">
        <f t="shared" si="77"/>
        <v/>
      </c>
      <c r="AI813" s="120"/>
      <c r="AJ813" s="128"/>
      <c r="AK813" s="128"/>
      <c r="AL813" s="128"/>
      <c r="AM813" s="128"/>
      <c r="AN813" s="128"/>
      <c r="AO813" s="128"/>
      <c r="AT813" s="128"/>
    </row>
    <row r="814" spans="2:46" x14ac:dyDescent="0.25">
      <c r="B814" s="132" t="str">
        <f t="shared" si="75"/>
        <v/>
      </c>
      <c r="C814" s="120"/>
      <c r="D814" s="125"/>
      <c r="E814" s="125"/>
      <c r="N814" s="126">
        <f t="shared" si="78"/>
        <v>0</v>
      </c>
      <c r="O814" s="126">
        <f t="shared" si="79"/>
        <v>0</v>
      </c>
      <c r="P814" s="126">
        <f t="shared" si="80"/>
        <v>0</v>
      </c>
      <c r="AD814" s="132" t="str">
        <f t="shared" si="76"/>
        <v/>
      </c>
      <c r="AE814" s="120"/>
      <c r="AF814" s="128"/>
      <c r="AH814" s="132" t="str">
        <f t="shared" si="77"/>
        <v/>
      </c>
      <c r="AI814" s="120"/>
      <c r="AJ814" s="128"/>
      <c r="AK814" s="128"/>
      <c r="AL814" s="128"/>
      <c r="AM814" s="128"/>
      <c r="AN814" s="128"/>
      <c r="AO814" s="128"/>
      <c r="AT814" s="128"/>
    </row>
    <row r="815" spans="2:46" x14ac:dyDescent="0.25">
      <c r="B815" s="132" t="str">
        <f t="shared" si="75"/>
        <v/>
      </c>
      <c r="C815" s="120"/>
      <c r="D815" s="125"/>
      <c r="E815" s="125"/>
      <c r="N815" s="126">
        <f t="shared" si="78"/>
        <v>0</v>
      </c>
      <c r="O815" s="126">
        <f t="shared" si="79"/>
        <v>0</v>
      </c>
      <c r="P815" s="126">
        <f t="shared" si="80"/>
        <v>0</v>
      </c>
      <c r="AD815" s="132" t="str">
        <f t="shared" si="76"/>
        <v/>
      </c>
      <c r="AE815" s="120"/>
      <c r="AF815" s="128"/>
      <c r="AH815" s="132" t="str">
        <f t="shared" si="77"/>
        <v/>
      </c>
      <c r="AI815" s="120"/>
      <c r="AJ815" s="128"/>
      <c r="AK815" s="128"/>
      <c r="AL815" s="128"/>
      <c r="AM815" s="128"/>
      <c r="AN815" s="128"/>
      <c r="AO815" s="128"/>
      <c r="AT815" s="128"/>
    </row>
    <row r="816" spans="2:46" x14ac:dyDescent="0.25">
      <c r="B816" s="132" t="str">
        <f t="shared" si="75"/>
        <v/>
      </c>
      <c r="C816" s="120"/>
      <c r="D816" s="125"/>
      <c r="E816" s="125"/>
      <c r="N816" s="126">
        <f t="shared" si="78"/>
        <v>0</v>
      </c>
      <c r="O816" s="126">
        <f t="shared" si="79"/>
        <v>0</v>
      </c>
      <c r="P816" s="126">
        <f t="shared" si="80"/>
        <v>0</v>
      </c>
      <c r="AD816" s="132" t="str">
        <f t="shared" si="76"/>
        <v/>
      </c>
      <c r="AE816" s="120"/>
      <c r="AF816" s="128"/>
      <c r="AH816" s="132" t="str">
        <f t="shared" si="77"/>
        <v/>
      </c>
      <c r="AI816" s="120"/>
      <c r="AJ816" s="128"/>
      <c r="AK816" s="128"/>
      <c r="AL816" s="128"/>
      <c r="AM816" s="128"/>
      <c r="AN816" s="128"/>
      <c r="AO816" s="128"/>
      <c r="AT816" s="128"/>
    </row>
    <row r="817" spans="2:46" x14ac:dyDescent="0.25">
      <c r="B817" s="132" t="str">
        <f t="shared" si="75"/>
        <v/>
      </c>
      <c r="C817" s="120"/>
      <c r="D817" s="125"/>
      <c r="E817" s="125"/>
      <c r="N817" s="126">
        <f t="shared" si="78"/>
        <v>0</v>
      </c>
      <c r="O817" s="126">
        <f t="shared" si="79"/>
        <v>0</v>
      </c>
      <c r="P817" s="126">
        <f t="shared" si="80"/>
        <v>0</v>
      </c>
      <c r="AD817" s="132" t="str">
        <f t="shared" si="76"/>
        <v/>
      </c>
      <c r="AE817" s="120"/>
      <c r="AF817" s="128"/>
      <c r="AH817" s="132" t="str">
        <f t="shared" si="77"/>
        <v/>
      </c>
      <c r="AI817" s="120"/>
      <c r="AJ817" s="128"/>
      <c r="AK817" s="128"/>
      <c r="AL817" s="128"/>
      <c r="AM817" s="128"/>
      <c r="AN817" s="128"/>
      <c r="AO817" s="128"/>
      <c r="AT817" s="128"/>
    </row>
    <row r="818" spans="2:46" x14ac:dyDescent="0.25">
      <c r="B818" s="132" t="str">
        <f t="shared" si="75"/>
        <v/>
      </c>
      <c r="C818" s="120"/>
      <c r="D818" s="125"/>
      <c r="E818" s="125"/>
      <c r="N818" s="126">
        <f t="shared" si="78"/>
        <v>0</v>
      </c>
      <c r="O818" s="126">
        <f t="shared" si="79"/>
        <v>0</v>
      </c>
      <c r="P818" s="126">
        <f t="shared" si="80"/>
        <v>0</v>
      </c>
      <c r="AD818" s="132" t="str">
        <f t="shared" si="76"/>
        <v/>
      </c>
      <c r="AE818" s="120"/>
      <c r="AF818" s="128"/>
      <c r="AH818" s="132" t="str">
        <f t="shared" si="77"/>
        <v/>
      </c>
      <c r="AI818" s="120"/>
      <c r="AJ818" s="128"/>
      <c r="AK818" s="128"/>
      <c r="AL818" s="128"/>
      <c r="AM818" s="128"/>
      <c r="AN818" s="128"/>
      <c r="AO818" s="128"/>
      <c r="AT818" s="128"/>
    </row>
    <row r="819" spans="2:46" x14ac:dyDescent="0.25">
      <c r="B819" s="132" t="str">
        <f t="shared" si="75"/>
        <v/>
      </c>
      <c r="C819" s="120"/>
      <c r="D819" s="125"/>
      <c r="E819" s="125"/>
      <c r="N819" s="126">
        <f t="shared" si="78"/>
        <v>0</v>
      </c>
      <c r="O819" s="126">
        <f t="shared" si="79"/>
        <v>0</v>
      </c>
      <c r="P819" s="126">
        <f t="shared" si="80"/>
        <v>0</v>
      </c>
      <c r="AD819" s="132" t="str">
        <f t="shared" si="76"/>
        <v/>
      </c>
      <c r="AE819" s="120"/>
      <c r="AF819" s="128"/>
      <c r="AH819" s="132" t="str">
        <f t="shared" si="77"/>
        <v/>
      </c>
      <c r="AI819" s="120"/>
      <c r="AJ819" s="128"/>
      <c r="AK819" s="128"/>
      <c r="AL819" s="128"/>
      <c r="AM819" s="128"/>
      <c r="AN819" s="128"/>
      <c r="AO819" s="128"/>
      <c r="AT819" s="128"/>
    </row>
    <row r="820" spans="2:46" x14ac:dyDescent="0.25">
      <c r="B820" s="132" t="str">
        <f t="shared" si="75"/>
        <v/>
      </c>
      <c r="C820" s="120"/>
      <c r="D820" s="125"/>
      <c r="E820" s="125"/>
      <c r="N820" s="126">
        <f t="shared" si="78"/>
        <v>0</v>
      </c>
      <c r="O820" s="126">
        <f t="shared" si="79"/>
        <v>0</v>
      </c>
      <c r="P820" s="126">
        <f t="shared" si="80"/>
        <v>0</v>
      </c>
      <c r="AD820" s="132" t="str">
        <f t="shared" si="76"/>
        <v/>
      </c>
      <c r="AE820" s="120"/>
      <c r="AF820" s="128"/>
      <c r="AH820" s="132" t="str">
        <f t="shared" si="77"/>
        <v/>
      </c>
      <c r="AI820" s="120"/>
      <c r="AJ820" s="128"/>
      <c r="AK820" s="128"/>
      <c r="AL820" s="128"/>
      <c r="AM820" s="128"/>
      <c r="AN820" s="128"/>
      <c r="AO820" s="128"/>
      <c r="AT820" s="128"/>
    </row>
    <row r="821" spans="2:46" x14ac:dyDescent="0.25">
      <c r="B821" s="132" t="str">
        <f t="shared" si="75"/>
        <v/>
      </c>
      <c r="C821" s="120"/>
      <c r="D821" s="125"/>
      <c r="E821" s="125"/>
      <c r="N821" s="126">
        <f t="shared" si="78"/>
        <v>0</v>
      </c>
      <c r="O821" s="126">
        <f t="shared" si="79"/>
        <v>0</v>
      </c>
      <c r="P821" s="126">
        <f t="shared" si="80"/>
        <v>0</v>
      </c>
      <c r="AD821" s="132" t="str">
        <f t="shared" si="76"/>
        <v/>
      </c>
      <c r="AE821" s="120"/>
      <c r="AF821" s="128"/>
      <c r="AH821" s="132" t="str">
        <f t="shared" si="77"/>
        <v/>
      </c>
      <c r="AI821" s="120"/>
      <c r="AJ821" s="128"/>
      <c r="AK821" s="128"/>
      <c r="AL821" s="128"/>
      <c r="AM821" s="128"/>
      <c r="AN821" s="128"/>
      <c r="AO821" s="128"/>
      <c r="AT821" s="128"/>
    </row>
    <row r="822" spans="2:46" x14ac:dyDescent="0.25">
      <c r="B822" s="132" t="str">
        <f t="shared" si="75"/>
        <v/>
      </c>
      <c r="C822" s="120"/>
      <c r="D822" s="125"/>
      <c r="E822" s="125"/>
      <c r="N822" s="126">
        <f t="shared" si="78"/>
        <v>0</v>
      </c>
      <c r="O822" s="126">
        <f t="shared" si="79"/>
        <v>0</v>
      </c>
      <c r="P822" s="126">
        <f t="shared" si="80"/>
        <v>0</v>
      </c>
      <c r="AD822" s="132" t="str">
        <f t="shared" si="76"/>
        <v/>
      </c>
      <c r="AE822" s="120"/>
      <c r="AF822" s="128"/>
      <c r="AH822" s="132" t="str">
        <f t="shared" si="77"/>
        <v/>
      </c>
      <c r="AI822" s="120"/>
      <c r="AJ822" s="128"/>
      <c r="AK822" s="128"/>
      <c r="AL822" s="128"/>
      <c r="AM822" s="128"/>
      <c r="AN822" s="128"/>
      <c r="AO822" s="128"/>
      <c r="AT822" s="128"/>
    </row>
    <row r="823" spans="2:46" x14ac:dyDescent="0.25">
      <c r="B823" s="132" t="str">
        <f t="shared" si="75"/>
        <v/>
      </c>
      <c r="C823" s="120"/>
      <c r="D823" s="125"/>
      <c r="E823" s="125"/>
      <c r="N823" s="126">
        <f t="shared" si="78"/>
        <v>0</v>
      </c>
      <c r="O823" s="126">
        <f t="shared" si="79"/>
        <v>0</v>
      </c>
      <c r="P823" s="126">
        <f t="shared" si="80"/>
        <v>0</v>
      </c>
      <c r="AD823" s="132" t="str">
        <f t="shared" si="76"/>
        <v/>
      </c>
      <c r="AE823" s="120"/>
      <c r="AF823" s="128"/>
      <c r="AH823" s="132" t="str">
        <f t="shared" si="77"/>
        <v/>
      </c>
      <c r="AI823" s="120"/>
      <c r="AJ823" s="128"/>
      <c r="AK823" s="128"/>
      <c r="AL823" s="128"/>
      <c r="AM823" s="128"/>
      <c r="AN823" s="128"/>
      <c r="AO823" s="128"/>
      <c r="AT823" s="128"/>
    </row>
    <row r="824" spans="2:46" x14ac:dyDescent="0.25">
      <c r="B824" s="132" t="str">
        <f t="shared" si="75"/>
        <v/>
      </c>
      <c r="C824" s="120"/>
      <c r="D824" s="125"/>
      <c r="E824" s="125"/>
      <c r="N824" s="126">
        <f t="shared" si="78"/>
        <v>0</v>
      </c>
      <c r="O824" s="126">
        <f t="shared" si="79"/>
        <v>0</v>
      </c>
      <c r="P824" s="126">
        <f t="shared" si="80"/>
        <v>0</v>
      </c>
      <c r="AD824" s="132" t="str">
        <f t="shared" si="76"/>
        <v/>
      </c>
      <c r="AE824" s="120"/>
      <c r="AF824" s="128"/>
      <c r="AH824" s="132" t="str">
        <f t="shared" si="77"/>
        <v/>
      </c>
      <c r="AI824" s="120"/>
      <c r="AJ824" s="128"/>
      <c r="AK824" s="128"/>
      <c r="AL824" s="128"/>
      <c r="AM824" s="128"/>
      <c r="AN824" s="128"/>
      <c r="AO824" s="128"/>
      <c r="AT824" s="128"/>
    </row>
    <row r="825" spans="2:46" x14ac:dyDescent="0.25">
      <c r="B825" s="132" t="str">
        <f t="shared" si="75"/>
        <v/>
      </c>
      <c r="C825" s="120"/>
      <c r="D825" s="125"/>
      <c r="E825" s="125"/>
      <c r="N825" s="126">
        <f t="shared" si="78"/>
        <v>0</v>
      </c>
      <c r="O825" s="126">
        <f t="shared" si="79"/>
        <v>0</v>
      </c>
      <c r="P825" s="126">
        <f t="shared" si="80"/>
        <v>0</v>
      </c>
      <c r="AD825" s="132" t="str">
        <f t="shared" si="76"/>
        <v/>
      </c>
      <c r="AE825" s="120"/>
      <c r="AF825" s="128"/>
      <c r="AH825" s="132" t="str">
        <f t="shared" si="77"/>
        <v/>
      </c>
      <c r="AI825" s="120"/>
      <c r="AJ825" s="128"/>
      <c r="AK825" s="128"/>
      <c r="AL825" s="128"/>
      <c r="AM825" s="128"/>
      <c r="AN825" s="128"/>
      <c r="AO825" s="128"/>
      <c r="AT825" s="128"/>
    </row>
    <row r="826" spans="2:46" x14ac:dyDescent="0.25">
      <c r="B826" s="132" t="str">
        <f t="shared" si="75"/>
        <v/>
      </c>
      <c r="C826" s="120"/>
      <c r="D826" s="125"/>
      <c r="E826" s="125"/>
      <c r="N826" s="126">
        <f t="shared" si="78"/>
        <v>0</v>
      </c>
      <c r="O826" s="126">
        <f t="shared" si="79"/>
        <v>0</v>
      </c>
      <c r="P826" s="126">
        <f t="shared" si="80"/>
        <v>0</v>
      </c>
      <c r="AD826" s="132" t="str">
        <f t="shared" si="76"/>
        <v/>
      </c>
      <c r="AE826" s="120"/>
      <c r="AF826" s="128"/>
      <c r="AH826" s="132" t="str">
        <f t="shared" si="77"/>
        <v/>
      </c>
      <c r="AI826" s="120"/>
      <c r="AJ826" s="128"/>
      <c r="AK826" s="128"/>
      <c r="AL826" s="128"/>
      <c r="AM826" s="128"/>
      <c r="AN826" s="128"/>
      <c r="AO826" s="128"/>
      <c r="AT826" s="128"/>
    </row>
    <row r="827" spans="2:46" x14ac:dyDescent="0.25">
      <c r="B827" s="132" t="str">
        <f t="shared" si="75"/>
        <v/>
      </c>
      <c r="C827" s="120"/>
      <c r="D827" s="125"/>
      <c r="E827" s="125"/>
      <c r="N827" s="126">
        <f t="shared" si="78"/>
        <v>0</v>
      </c>
      <c r="O827" s="126">
        <f t="shared" si="79"/>
        <v>0</v>
      </c>
      <c r="P827" s="126">
        <f t="shared" si="80"/>
        <v>0</v>
      </c>
      <c r="AD827" s="132" t="str">
        <f t="shared" si="76"/>
        <v/>
      </c>
      <c r="AE827" s="120"/>
      <c r="AF827" s="128"/>
      <c r="AH827" s="132" t="str">
        <f t="shared" si="77"/>
        <v/>
      </c>
      <c r="AI827" s="120"/>
      <c r="AJ827" s="128"/>
      <c r="AK827" s="128"/>
      <c r="AL827" s="128"/>
      <c r="AM827" s="128"/>
      <c r="AN827" s="128"/>
      <c r="AO827" s="128"/>
      <c r="AT827" s="128"/>
    </row>
    <row r="828" spans="2:46" x14ac:dyDescent="0.25">
      <c r="B828" s="132" t="str">
        <f t="shared" si="75"/>
        <v/>
      </c>
      <c r="C828" s="120"/>
      <c r="D828" s="125"/>
      <c r="E828" s="125"/>
      <c r="N828" s="126">
        <f t="shared" si="78"/>
        <v>0</v>
      </c>
      <c r="O828" s="126">
        <f t="shared" si="79"/>
        <v>0</v>
      </c>
      <c r="P828" s="126">
        <f t="shared" si="80"/>
        <v>0</v>
      </c>
      <c r="AD828" s="132" t="str">
        <f t="shared" si="76"/>
        <v/>
      </c>
      <c r="AE828" s="120"/>
      <c r="AF828" s="128"/>
      <c r="AH828" s="132" t="str">
        <f t="shared" si="77"/>
        <v/>
      </c>
      <c r="AI828" s="120"/>
      <c r="AJ828" s="128"/>
      <c r="AK828" s="128"/>
      <c r="AL828" s="128"/>
      <c r="AM828" s="128"/>
      <c r="AN828" s="128"/>
      <c r="AO828" s="128"/>
      <c r="AT828" s="128"/>
    </row>
    <row r="829" spans="2:46" x14ac:dyDescent="0.25">
      <c r="B829" s="132" t="str">
        <f t="shared" si="75"/>
        <v/>
      </c>
      <c r="C829" s="120"/>
      <c r="D829" s="125"/>
      <c r="E829" s="125"/>
      <c r="N829" s="126">
        <f t="shared" si="78"/>
        <v>0</v>
      </c>
      <c r="O829" s="126">
        <f t="shared" si="79"/>
        <v>0</v>
      </c>
      <c r="P829" s="126">
        <f t="shared" si="80"/>
        <v>0</v>
      </c>
      <c r="AD829" s="132" t="str">
        <f t="shared" si="76"/>
        <v/>
      </c>
      <c r="AE829" s="120"/>
      <c r="AF829" s="128"/>
      <c r="AH829" s="132" t="str">
        <f t="shared" si="77"/>
        <v/>
      </c>
      <c r="AI829" s="120"/>
      <c r="AJ829" s="128"/>
      <c r="AK829" s="128"/>
      <c r="AL829" s="128"/>
      <c r="AM829" s="128"/>
      <c r="AN829" s="128"/>
      <c r="AO829" s="128"/>
      <c r="AT829" s="128"/>
    </row>
    <row r="830" spans="2:46" x14ac:dyDescent="0.25">
      <c r="B830" s="132" t="str">
        <f t="shared" si="75"/>
        <v/>
      </c>
      <c r="C830" s="120"/>
      <c r="D830" s="125"/>
      <c r="E830" s="125"/>
      <c r="N830" s="126">
        <f t="shared" si="78"/>
        <v>0</v>
      </c>
      <c r="O830" s="126">
        <f t="shared" si="79"/>
        <v>0</v>
      </c>
      <c r="P830" s="126">
        <f t="shared" si="80"/>
        <v>0</v>
      </c>
      <c r="AD830" s="132" t="str">
        <f t="shared" si="76"/>
        <v/>
      </c>
      <c r="AE830" s="120"/>
      <c r="AF830" s="128"/>
      <c r="AH830" s="132" t="str">
        <f t="shared" si="77"/>
        <v/>
      </c>
      <c r="AI830" s="120"/>
      <c r="AJ830" s="128"/>
      <c r="AK830" s="128"/>
      <c r="AL830" s="128"/>
      <c r="AM830" s="128"/>
      <c r="AN830" s="128"/>
      <c r="AO830" s="128"/>
      <c r="AT830" s="128"/>
    </row>
    <row r="831" spans="2:46" x14ac:dyDescent="0.25">
      <c r="B831" s="132" t="str">
        <f t="shared" si="75"/>
        <v/>
      </c>
      <c r="C831" s="120"/>
      <c r="D831" s="125"/>
      <c r="E831" s="125"/>
      <c r="N831" s="126">
        <f t="shared" si="78"/>
        <v>0</v>
      </c>
      <c r="O831" s="126">
        <f t="shared" si="79"/>
        <v>0</v>
      </c>
      <c r="P831" s="126">
        <f t="shared" si="80"/>
        <v>0</v>
      </c>
      <c r="AD831" s="132" t="str">
        <f t="shared" si="76"/>
        <v/>
      </c>
      <c r="AE831" s="120"/>
      <c r="AF831" s="128"/>
      <c r="AH831" s="132" t="str">
        <f t="shared" si="77"/>
        <v/>
      </c>
      <c r="AI831" s="120"/>
      <c r="AJ831" s="128"/>
      <c r="AK831" s="128"/>
      <c r="AL831" s="128"/>
      <c r="AM831" s="128"/>
      <c r="AN831" s="128"/>
      <c r="AO831" s="128"/>
      <c r="AT831" s="128"/>
    </row>
    <row r="832" spans="2:46" x14ac:dyDescent="0.25">
      <c r="B832" s="132" t="str">
        <f t="shared" si="75"/>
        <v/>
      </c>
      <c r="C832" s="120"/>
      <c r="D832" s="125"/>
      <c r="E832" s="125"/>
      <c r="N832" s="126">
        <f t="shared" si="78"/>
        <v>0</v>
      </c>
      <c r="O832" s="126">
        <f t="shared" si="79"/>
        <v>0</v>
      </c>
      <c r="P832" s="126">
        <f t="shared" si="80"/>
        <v>0</v>
      </c>
      <c r="AD832" s="132" t="str">
        <f t="shared" si="76"/>
        <v/>
      </c>
      <c r="AE832" s="120"/>
      <c r="AF832" s="128"/>
      <c r="AH832" s="132" t="str">
        <f t="shared" si="77"/>
        <v/>
      </c>
      <c r="AI832" s="120"/>
      <c r="AJ832" s="128"/>
      <c r="AK832" s="128"/>
      <c r="AL832" s="128"/>
      <c r="AM832" s="128"/>
      <c r="AN832" s="128"/>
      <c r="AO832" s="128"/>
      <c r="AT832" s="128"/>
    </row>
    <row r="833" spans="2:46" x14ac:dyDescent="0.25">
      <c r="B833" s="132" t="str">
        <f t="shared" si="75"/>
        <v/>
      </c>
      <c r="C833" s="120"/>
      <c r="D833" s="125"/>
      <c r="E833" s="125"/>
      <c r="N833" s="126">
        <f t="shared" si="78"/>
        <v>0</v>
      </c>
      <c r="O833" s="126">
        <f t="shared" si="79"/>
        <v>0</v>
      </c>
      <c r="P833" s="126">
        <f t="shared" si="80"/>
        <v>0</v>
      </c>
      <c r="AD833" s="132" t="str">
        <f t="shared" si="76"/>
        <v/>
      </c>
      <c r="AE833" s="120"/>
      <c r="AF833" s="128"/>
      <c r="AH833" s="132" t="str">
        <f t="shared" si="77"/>
        <v/>
      </c>
      <c r="AI833" s="120"/>
      <c r="AJ833" s="128"/>
      <c r="AK833" s="128"/>
      <c r="AL833" s="128"/>
      <c r="AM833" s="128"/>
      <c r="AN833" s="128"/>
      <c r="AO833" s="128"/>
      <c r="AT833" s="128"/>
    </row>
    <row r="834" spans="2:46" x14ac:dyDescent="0.25">
      <c r="B834" s="132" t="str">
        <f t="shared" si="75"/>
        <v/>
      </c>
      <c r="C834" s="120"/>
      <c r="D834" s="125"/>
      <c r="E834" s="125"/>
      <c r="N834" s="126">
        <f t="shared" si="78"/>
        <v>0</v>
      </c>
      <c r="O834" s="126">
        <f t="shared" si="79"/>
        <v>0</v>
      </c>
      <c r="P834" s="126">
        <f t="shared" si="80"/>
        <v>0</v>
      </c>
      <c r="AD834" s="132" t="str">
        <f t="shared" si="76"/>
        <v/>
      </c>
      <c r="AE834" s="120"/>
      <c r="AF834" s="128"/>
      <c r="AH834" s="132" t="str">
        <f t="shared" si="77"/>
        <v/>
      </c>
      <c r="AI834" s="120"/>
      <c r="AJ834" s="128"/>
      <c r="AK834" s="128"/>
      <c r="AL834" s="128"/>
      <c r="AM834" s="128"/>
      <c r="AN834" s="128"/>
      <c r="AO834" s="128"/>
      <c r="AT834" s="128"/>
    </row>
    <row r="835" spans="2:46" x14ac:dyDescent="0.25">
      <c r="B835" s="132" t="str">
        <f t="shared" si="75"/>
        <v/>
      </c>
      <c r="C835" s="120"/>
      <c r="D835" s="125"/>
      <c r="E835" s="125"/>
      <c r="N835" s="126">
        <f t="shared" si="78"/>
        <v>0</v>
      </c>
      <c r="O835" s="126">
        <f t="shared" si="79"/>
        <v>0</v>
      </c>
      <c r="P835" s="126">
        <f t="shared" si="80"/>
        <v>0</v>
      </c>
      <c r="AD835" s="132" t="str">
        <f t="shared" si="76"/>
        <v/>
      </c>
      <c r="AE835" s="120"/>
      <c r="AF835" s="128"/>
      <c r="AH835" s="132" t="str">
        <f t="shared" si="77"/>
        <v/>
      </c>
      <c r="AI835" s="120"/>
      <c r="AJ835" s="128"/>
      <c r="AK835" s="128"/>
      <c r="AL835" s="128"/>
      <c r="AM835" s="128"/>
      <c r="AN835" s="128"/>
      <c r="AO835" s="128"/>
      <c r="AT835" s="128"/>
    </row>
    <row r="836" spans="2:46" x14ac:dyDescent="0.25">
      <c r="B836" s="132" t="str">
        <f t="shared" si="75"/>
        <v/>
      </c>
      <c r="C836" s="120"/>
      <c r="D836" s="125"/>
      <c r="E836" s="125"/>
      <c r="N836" s="126">
        <f t="shared" si="78"/>
        <v>0</v>
      </c>
      <c r="O836" s="126">
        <f t="shared" si="79"/>
        <v>0</v>
      </c>
      <c r="P836" s="126">
        <f t="shared" si="80"/>
        <v>0</v>
      </c>
      <c r="AD836" s="132" t="str">
        <f t="shared" si="76"/>
        <v/>
      </c>
      <c r="AE836" s="120"/>
      <c r="AF836" s="128"/>
      <c r="AH836" s="132" t="str">
        <f t="shared" si="77"/>
        <v/>
      </c>
      <c r="AI836" s="120"/>
      <c r="AJ836" s="128"/>
      <c r="AK836" s="128"/>
      <c r="AL836" s="128"/>
      <c r="AM836" s="128"/>
      <c r="AN836" s="128"/>
      <c r="AO836" s="128"/>
      <c r="AT836" s="128"/>
    </row>
    <row r="837" spans="2:46" x14ac:dyDescent="0.25">
      <c r="B837" s="132" t="str">
        <f t="shared" si="75"/>
        <v/>
      </c>
      <c r="C837" s="120"/>
      <c r="D837" s="125"/>
      <c r="E837" s="125"/>
      <c r="N837" s="126">
        <f t="shared" si="78"/>
        <v>0</v>
      </c>
      <c r="O837" s="126">
        <f t="shared" si="79"/>
        <v>0</v>
      </c>
      <c r="P837" s="126">
        <f t="shared" si="80"/>
        <v>0</v>
      </c>
      <c r="AD837" s="132" t="str">
        <f t="shared" si="76"/>
        <v/>
      </c>
      <c r="AE837" s="120"/>
      <c r="AF837" s="128"/>
      <c r="AH837" s="132" t="str">
        <f t="shared" si="77"/>
        <v/>
      </c>
      <c r="AI837" s="120"/>
      <c r="AJ837" s="128"/>
      <c r="AK837" s="128"/>
      <c r="AL837" s="128"/>
      <c r="AM837" s="128"/>
      <c r="AN837" s="128"/>
      <c r="AO837" s="128"/>
      <c r="AT837" s="128"/>
    </row>
    <row r="838" spans="2:46" x14ac:dyDescent="0.25">
      <c r="B838" s="132" t="str">
        <f t="shared" si="75"/>
        <v/>
      </c>
      <c r="C838" s="120"/>
      <c r="D838" s="125"/>
      <c r="E838" s="125"/>
      <c r="N838" s="126">
        <f t="shared" si="78"/>
        <v>0</v>
      </c>
      <c r="O838" s="126">
        <f t="shared" si="79"/>
        <v>0</v>
      </c>
      <c r="P838" s="126">
        <f t="shared" si="80"/>
        <v>0</v>
      </c>
      <c r="AD838" s="132" t="str">
        <f t="shared" si="76"/>
        <v/>
      </c>
      <c r="AE838" s="120"/>
      <c r="AF838" s="128"/>
      <c r="AH838" s="132" t="str">
        <f t="shared" si="77"/>
        <v/>
      </c>
      <c r="AI838" s="120"/>
      <c r="AJ838" s="128"/>
      <c r="AK838" s="128"/>
      <c r="AL838" s="128"/>
      <c r="AM838" s="128"/>
      <c r="AN838" s="128"/>
      <c r="AO838" s="128"/>
      <c r="AT838" s="128"/>
    </row>
    <row r="839" spans="2:46" x14ac:dyDescent="0.25">
      <c r="B839" s="132" t="str">
        <f t="shared" si="75"/>
        <v/>
      </c>
      <c r="C839" s="120"/>
      <c r="D839" s="125"/>
      <c r="E839" s="125"/>
      <c r="N839" s="126">
        <f t="shared" si="78"/>
        <v>0</v>
      </c>
      <c r="O839" s="126">
        <f t="shared" si="79"/>
        <v>0</v>
      </c>
      <c r="P839" s="126">
        <f t="shared" si="80"/>
        <v>0</v>
      </c>
      <c r="AD839" s="132" t="str">
        <f t="shared" si="76"/>
        <v/>
      </c>
      <c r="AE839" s="120"/>
      <c r="AF839" s="128"/>
      <c r="AH839" s="132" t="str">
        <f t="shared" si="77"/>
        <v/>
      </c>
      <c r="AI839" s="120"/>
      <c r="AJ839" s="128"/>
      <c r="AK839" s="128"/>
      <c r="AL839" s="128"/>
      <c r="AM839" s="128"/>
      <c r="AN839" s="128"/>
      <c r="AO839" s="128"/>
      <c r="AT839" s="128"/>
    </row>
    <row r="840" spans="2:46" x14ac:dyDescent="0.25">
      <c r="B840" s="132" t="str">
        <f t="shared" si="75"/>
        <v/>
      </c>
      <c r="C840" s="120"/>
      <c r="D840" s="125"/>
      <c r="E840" s="125"/>
      <c r="N840" s="126">
        <f t="shared" si="78"/>
        <v>0</v>
      </c>
      <c r="O840" s="126">
        <f t="shared" si="79"/>
        <v>0</v>
      </c>
      <c r="P840" s="126">
        <f t="shared" si="80"/>
        <v>0</v>
      </c>
      <c r="AD840" s="132" t="str">
        <f t="shared" si="76"/>
        <v/>
      </c>
      <c r="AE840" s="120"/>
      <c r="AF840" s="128"/>
      <c r="AH840" s="132" t="str">
        <f t="shared" si="77"/>
        <v/>
      </c>
      <c r="AI840" s="120"/>
      <c r="AJ840" s="128"/>
      <c r="AK840" s="128"/>
      <c r="AL840" s="128"/>
      <c r="AM840" s="128"/>
      <c r="AN840" s="128"/>
      <c r="AO840" s="128"/>
      <c r="AT840" s="128"/>
    </row>
    <row r="841" spans="2:46" x14ac:dyDescent="0.25">
      <c r="B841" s="132" t="str">
        <f t="shared" si="75"/>
        <v/>
      </c>
      <c r="C841" s="120"/>
      <c r="D841" s="125"/>
      <c r="E841" s="125"/>
      <c r="N841" s="126">
        <f t="shared" si="78"/>
        <v>0</v>
      </c>
      <c r="O841" s="126">
        <f t="shared" si="79"/>
        <v>0</v>
      </c>
      <c r="P841" s="126">
        <f t="shared" si="80"/>
        <v>0</v>
      </c>
      <c r="AD841" s="132" t="str">
        <f t="shared" si="76"/>
        <v/>
      </c>
      <c r="AE841" s="120"/>
      <c r="AF841" s="128"/>
      <c r="AH841" s="132" t="str">
        <f t="shared" si="77"/>
        <v/>
      </c>
      <c r="AI841" s="120"/>
      <c r="AJ841" s="128"/>
      <c r="AK841" s="128"/>
      <c r="AL841" s="128"/>
      <c r="AM841" s="128"/>
      <c r="AN841" s="128"/>
      <c r="AO841" s="128"/>
      <c r="AT841" s="128"/>
    </row>
    <row r="842" spans="2:46" x14ac:dyDescent="0.25">
      <c r="B842" s="132" t="str">
        <f t="shared" si="75"/>
        <v/>
      </c>
      <c r="C842" s="120"/>
      <c r="D842" s="125"/>
      <c r="E842" s="125"/>
      <c r="N842" s="126">
        <f t="shared" si="78"/>
        <v>0</v>
      </c>
      <c r="O842" s="126">
        <f t="shared" si="79"/>
        <v>0</v>
      </c>
      <c r="P842" s="126">
        <f t="shared" si="80"/>
        <v>0</v>
      </c>
      <c r="AD842" s="132" t="str">
        <f t="shared" si="76"/>
        <v/>
      </c>
      <c r="AE842" s="120"/>
      <c r="AF842" s="128"/>
      <c r="AH842" s="132" t="str">
        <f t="shared" si="77"/>
        <v/>
      </c>
      <c r="AI842" s="120"/>
      <c r="AJ842" s="128"/>
      <c r="AK842" s="128"/>
      <c r="AL842" s="128"/>
      <c r="AM842" s="128"/>
      <c r="AN842" s="128"/>
      <c r="AO842" s="128"/>
      <c r="AT842" s="128"/>
    </row>
    <row r="843" spans="2:46" x14ac:dyDescent="0.25">
      <c r="B843" s="132" t="str">
        <f t="shared" si="75"/>
        <v/>
      </c>
      <c r="C843" s="120"/>
      <c r="D843" s="125"/>
      <c r="E843" s="125"/>
      <c r="N843" s="126">
        <f t="shared" si="78"/>
        <v>0</v>
      </c>
      <c r="O843" s="126">
        <f t="shared" si="79"/>
        <v>0</v>
      </c>
      <c r="P843" s="126">
        <f t="shared" si="80"/>
        <v>0</v>
      </c>
      <c r="AD843" s="132" t="str">
        <f t="shared" si="76"/>
        <v/>
      </c>
      <c r="AE843" s="120"/>
      <c r="AF843" s="128"/>
      <c r="AH843" s="132" t="str">
        <f t="shared" si="77"/>
        <v/>
      </c>
      <c r="AI843" s="120"/>
      <c r="AJ843" s="128"/>
      <c r="AK843" s="128"/>
      <c r="AL843" s="128"/>
      <c r="AM843" s="128"/>
      <c r="AN843" s="128"/>
      <c r="AO843" s="128"/>
      <c r="AT843" s="128"/>
    </row>
    <row r="844" spans="2:46" x14ac:dyDescent="0.25">
      <c r="B844" s="132" t="str">
        <f t="shared" si="75"/>
        <v/>
      </c>
      <c r="C844" s="120"/>
      <c r="D844" s="125"/>
      <c r="E844" s="125"/>
      <c r="N844" s="126">
        <f t="shared" si="78"/>
        <v>0</v>
      </c>
      <c r="O844" s="126">
        <f t="shared" si="79"/>
        <v>0</v>
      </c>
      <c r="P844" s="126">
        <f t="shared" si="80"/>
        <v>0</v>
      </c>
      <c r="AD844" s="132" t="str">
        <f t="shared" si="76"/>
        <v/>
      </c>
      <c r="AE844" s="120"/>
      <c r="AF844" s="128"/>
      <c r="AH844" s="132" t="str">
        <f t="shared" si="77"/>
        <v/>
      </c>
      <c r="AI844" s="120"/>
      <c r="AJ844" s="128"/>
      <c r="AK844" s="128"/>
      <c r="AL844" s="128"/>
      <c r="AM844" s="128"/>
      <c r="AN844" s="128"/>
      <c r="AO844" s="128"/>
      <c r="AT844" s="128"/>
    </row>
    <row r="845" spans="2:46" x14ac:dyDescent="0.25">
      <c r="B845" s="132" t="str">
        <f t="shared" si="75"/>
        <v/>
      </c>
      <c r="C845" s="120"/>
      <c r="D845" s="125"/>
      <c r="E845" s="125"/>
      <c r="N845" s="126">
        <f t="shared" si="78"/>
        <v>0</v>
      </c>
      <c r="O845" s="126">
        <f t="shared" si="79"/>
        <v>0</v>
      </c>
      <c r="P845" s="126">
        <f t="shared" si="80"/>
        <v>0</v>
      </c>
      <c r="AD845" s="132" t="str">
        <f t="shared" si="76"/>
        <v/>
      </c>
      <c r="AE845" s="120"/>
      <c r="AF845" s="128"/>
      <c r="AH845" s="132" t="str">
        <f t="shared" si="77"/>
        <v/>
      </c>
      <c r="AI845" s="120"/>
      <c r="AJ845" s="128"/>
      <c r="AK845" s="128"/>
      <c r="AL845" s="128"/>
      <c r="AM845" s="128"/>
      <c r="AN845" s="128"/>
      <c r="AO845" s="128"/>
      <c r="AT845" s="128"/>
    </row>
    <row r="846" spans="2:46" x14ac:dyDescent="0.25">
      <c r="B846" s="132" t="str">
        <f t="shared" si="75"/>
        <v/>
      </c>
      <c r="C846" s="120"/>
      <c r="D846" s="125"/>
      <c r="E846" s="125"/>
      <c r="N846" s="126">
        <f t="shared" si="78"/>
        <v>0</v>
      </c>
      <c r="O846" s="126">
        <f t="shared" si="79"/>
        <v>0</v>
      </c>
      <c r="P846" s="126">
        <f t="shared" si="80"/>
        <v>0</v>
      </c>
      <c r="AD846" s="132" t="str">
        <f t="shared" si="76"/>
        <v/>
      </c>
      <c r="AE846" s="120"/>
      <c r="AF846" s="128"/>
      <c r="AH846" s="132" t="str">
        <f t="shared" si="77"/>
        <v/>
      </c>
      <c r="AI846" s="120"/>
      <c r="AJ846" s="128"/>
      <c r="AK846" s="128"/>
      <c r="AL846" s="128"/>
      <c r="AM846" s="128"/>
      <c r="AN846" s="128"/>
      <c r="AO846" s="128"/>
      <c r="AT846" s="128"/>
    </row>
    <row r="847" spans="2:46" x14ac:dyDescent="0.25">
      <c r="B847" s="132" t="str">
        <f t="shared" ref="B847:B910" si="81">IF(C847="","",B846+C847)</f>
        <v/>
      </c>
      <c r="C847" s="120"/>
      <c r="D847" s="125"/>
      <c r="E847" s="125"/>
      <c r="N847" s="126">
        <f t="shared" si="78"/>
        <v>0</v>
      </c>
      <c r="O847" s="126">
        <f t="shared" si="79"/>
        <v>0</v>
      </c>
      <c r="P847" s="126">
        <f t="shared" si="80"/>
        <v>0</v>
      </c>
      <c r="AD847" s="132" t="str">
        <f t="shared" si="76"/>
        <v/>
      </c>
      <c r="AE847" s="120"/>
      <c r="AF847" s="128"/>
      <c r="AH847" s="132" t="str">
        <f t="shared" si="77"/>
        <v/>
      </c>
      <c r="AI847" s="120"/>
      <c r="AJ847" s="128"/>
      <c r="AK847" s="128"/>
      <c r="AL847" s="128"/>
      <c r="AM847" s="128"/>
      <c r="AN847" s="128"/>
      <c r="AO847" s="128"/>
      <c r="AT847" s="128"/>
    </row>
    <row r="848" spans="2:46" x14ac:dyDescent="0.25">
      <c r="B848" s="132" t="str">
        <f t="shared" si="81"/>
        <v/>
      </c>
      <c r="C848" s="120"/>
      <c r="D848" s="125"/>
      <c r="E848" s="125"/>
      <c r="N848" s="126">
        <f t="shared" si="78"/>
        <v>0</v>
      </c>
      <c r="O848" s="126">
        <f t="shared" si="79"/>
        <v>0</v>
      </c>
      <c r="P848" s="126">
        <f t="shared" si="80"/>
        <v>0</v>
      </c>
      <c r="AD848" s="132" t="str">
        <f t="shared" si="76"/>
        <v/>
      </c>
      <c r="AE848" s="120"/>
      <c r="AF848" s="128"/>
      <c r="AH848" s="132" t="str">
        <f t="shared" si="77"/>
        <v/>
      </c>
      <c r="AI848" s="120"/>
      <c r="AJ848" s="128"/>
      <c r="AK848" s="128"/>
      <c r="AL848" s="128"/>
      <c r="AM848" s="128"/>
      <c r="AN848" s="128"/>
      <c r="AO848" s="128"/>
      <c r="AT848" s="128"/>
    </row>
    <row r="849" spans="2:46" x14ac:dyDescent="0.25">
      <c r="B849" s="132" t="str">
        <f t="shared" si="81"/>
        <v/>
      </c>
      <c r="C849" s="120"/>
      <c r="D849" s="125"/>
      <c r="E849" s="125"/>
      <c r="N849" s="126">
        <f t="shared" si="78"/>
        <v>0</v>
      </c>
      <c r="O849" s="126">
        <f t="shared" si="79"/>
        <v>0</v>
      </c>
      <c r="P849" s="126">
        <f t="shared" si="80"/>
        <v>0</v>
      </c>
      <c r="AD849" s="132" t="str">
        <f t="shared" ref="AD849:AD912" si="82">IF(AE849="","",AD848+AE849)</f>
        <v/>
      </c>
      <c r="AE849" s="120"/>
      <c r="AF849" s="128"/>
      <c r="AH849" s="132" t="str">
        <f t="shared" ref="AH849:AH912" si="83">IF(AI849="","",AH848+AI849)</f>
        <v/>
      </c>
      <c r="AI849" s="120"/>
      <c r="AJ849" s="128"/>
      <c r="AK849" s="128"/>
      <c r="AL849" s="128"/>
      <c r="AM849" s="128"/>
      <c r="AN849" s="128"/>
      <c r="AO849" s="128"/>
      <c r="AT849" s="128"/>
    </row>
    <row r="850" spans="2:46" x14ac:dyDescent="0.25">
      <c r="B850" s="132" t="str">
        <f t="shared" si="81"/>
        <v/>
      </c>
      <c r="C850" s="120"/>
      <c r="D850" s="125"/>
      <c r="E850" s="125"/>
      <c r="N850" s="126">
        <f t="shared" si="78"/>
        <v>0</v>
      </c>
      <c r="O850" s="126">
        <f t="shared" si="79"/>
        <v>0</v>
      </c>
      <c r="P850" s="126">
        <f t="shared" si="80"/>
        <v>0</v>
      </c>
      <c r="AD850" s="132" t="str">
        <f t="shared" si="82"/>
        <v/>
      </c>
      <c r="AE850" s="120"/>
      <c r="AF850" s="128"/>
      <c r="AH850" s="132" t="str">
        <f t="shared" si="83"/>
        <v/>
      </c>
      <c r="AI850" s="120"/>
      <c r="AJ850" s="128"/>
      <c r="AK850" s="128"/>
      <c r="AL850" s="128"/>
      <c r="AM850" s="128"/>
      <c r="AN850" s="128"/>
      <c r="AO850" s="128"/>
      <c r="AT850" s="128"/>
    </row>
    <row r="851" spans="2:46" x14ac:dyDescent="0.25">
      <c r="B851" s="132" t="str">
        <f t="shared" si="81"/>
        <v/>
      </c>
      <c r="C851" s="120"/>
      <c r="D851" s="125"/>
      <c r="E851" s="125"/>
      <c r="N851" s="126">
        <f t="shared" si="78"/>
        <v>0</v>
      </c>
      <c r="O851" s="126">
        <f t="shared" si="79"/>
        <v>0</v>
      </c>
      <c r="P851" s="126">
        <f t="shared" si="80"/>
        <v>0</v>
      </c>
      <c r="AD851" s="132" t="str">
        <f t="shared" si="82"/>
        <v/>
      </c>
      <c r="AE851" s="120"/>
      <c r="AF851" s="128"/>
      <c r="AH851" s="132" t="str">
        <f t="shared" si="83"/>
        <v/>
      </c>
      <c r="AI851" s="120"/>
      <c r="AJ851" s="128"/>
      <c r="AK851" s="128"/>
      <c r="AL851" s="128"/>
      <c r="AM851" s="128"/>
      <c r="AN851" s="128"/>
      <c r="AO851" s="128"/>
      <c r="AT851" s="128"/>
    </row>
    <row r="852" spans="2:46" x14ac:dyDescent="0.25">
      <c r="B852" s="132" t="str">
        <f t="shared" si="81"/>
        <v/>
      </c>
      <c r="C852" s="120"/>
      <c r="D852" s="125"/>
      <c r="E852" s="125"/>
      <c r="N852" s="126">
        <f t="shared" si="78"/>
        <v>0</v>
      </c>
      <c r="O852" s="126">
        <f t="shared" si="79"/>
        <v>0</v>
      </c>
      <c r="P852" s="126">
        <f t="shared" si="80"/>
        <v>0</v>
      </c>
      <c r="AD852" s="132" t="str">
        <f t="shared" si="82"/>
        <v/>
      </c>
      <c r="AE852" s="120"/>
      <c r="AF852" s="128"/>
      <c r="AH852" s="132" t="str">
        <f t="shared" si="83"/>
        <v/>
      </c>
      <c r="AI852" s="120"/>
      <c r="AJ852" s="128"/>
      <c r="AK852" s="128"/>
      <c r="AL852" s="128"/>
      <c r="AM852" s="128"/>
      <c r="AN852" s="128"/>
      <c r="AO852" s="128"/>
      <c r="AT852" s="128"/>
    </row>
    <row r="853" spans="2:46" x14ac:dyDescent="0.25">
      <c r="B853" s="132" t="str">
        <f t="shared" si="81"/>
        <v/>
      </c>
      <c r="C853" s="120"/>
      <c r="D853" s="125"/>
      <c r="E853" s="125"/>
      <c r="N853" s="126">
        <f t="shared" si="78"/>
        <v>0</v>
      </c>
      <c r="O853" s="126">
        <f t="shared" si="79"/>
        <v>0</v>
      </c>
      <c r="P853" s="126">
        <f t="shared" si="80"/>
        <v>0</v>
      </c>
      <c r="AD853" s="132" t="str">
        <f t="shared" si="82"/>
        <v/>
      </c>
      <c r="AE853" s="120"/>
      <c r="AF853" s="128"/>
      <c r="AH853" s="132" t="str">
        <f t="shared" si="83"/>
        <v/>
      </c>
      <c r="AI853" s="120"/>
      <c r="AJ853" s="128"/>
      <c r="AK853" s="128"/>
      <c r="AL853" s="128"/>
      <c r="AM853" s="128"/>
      <c r="AN853" s="128"/>
      <c r="AO853" s="128"/>
      <c r="AT853" s="128"/>
    </row>
    <row r="854" spans="2:46" x14ac:dyDescent="0.25">
      <c r="B854" s="132" t="str">
        <f t="shared" si="81"/>
        <v/>
      </c>
      <c r="C854" s="120"/>
      <c r="D854" s="125"/>
      <c r="E854" s="125"/>
      <c r="N854" s="126">
        <f t="shared" si="78"/>
        <v>0</v>
      </c>
      <c r="O854" s="126">
        <f t="shared" si="79"/>
        <v>0</v>
      </c>
      <c r="P854" s="126">
        <f t="shared" si="80"/>
        <v>0</v>
      </c>
      <c r="AD854" s="132" t="str">
        <f t="shared" si="82"/>
        <v/>
      </c>
      <c r="AE854" s="120"/>
      <c r="AF854" s="128"/>
      <c r="AH854" s="132" t="str">
        <f t="shared" si="83"/>
        <v/>
      </c>
      <c r="AI854" s="120"/>
      <c r="AJ854" s="128"/>
      <c r="AK854" s="128"/>
      <c r="AL854" s="128"/>
      <c r="AM854" s="128"/>
      <c r="AN854" s="128"/>
      <c r="AO854" s="128"/>
      <c r="AT854" s="128"/>
    </row>
    <row r="855" spans="2:46" x14ac:dyDescent="0.25">
      <c r="B855" s="132" t="str">
        <f t="shared" si="81"/>
        <v/>
      </c>
      <c r="C855" s="120"/>
      <c r="D855" s="125"/>
      <c r="E855" s="125"/>
      <c r="N855" s="126">
        <f t="shared" si="78"/>
        <v>0</v>
      </c>
      <c r="O855" s="126">
        <f t="shared" si="79"/>
        <v>0</v>
      </c>
      <c r="P855" s="126">
        <f t="shared" si="80"/>
        <v>0</v>
      </c>
      <c r="AD855" s="132" t="str">
        <f t="shared" si="82"/>
        <v/>
      </c>
      <c r="AE855" s="120"/>
      <c r="AF855" s="128"/>
      <c r="AH855" s="132" t="str">
        <f t="shared" si="83"/>
        <v/>
      </c>
      <c r="AI855" s="120"/>
      <c r="AJ855" s="128"/>
      <c r="AK855" s="128"/>
      <c r="AL855" s="128"/>
      <c r="AM855" s="128"/>
      <c r="AN855" s="128"/>
      <c r="AO855" s="128"/>
      <c r="AT855" s="128"/>
    </row>
    <row r="856" spans="2:46" x14ac:dyDescent="0.25">
      <c r="B856" s="132" t="str">
        <f t="shared" si="81"/>
        <v/>
      </c>
      <c r="C856" s="120"/>
      <c r="D856" s="125"/>
      <c r="E856" s="125"/>
      <c r="N856" s="126">
        <f t="shared" si="78"/>
        <v>0</v>
      </c>
      <c r="O856" s="126">
        <f t="shared" si="79"/>
        <v>0</v>
      </c>
      <c r="P856" s="126">
        <f t="shared" si="80"/>
        <v>0</v>
      </c>
      <c r="AD856" s="132" t="str">
        <f t="shared" si="82"/>
        <v/>
      </c>
      <c r="AE856" s="120"/>
      <c r="AF856" s="128"/>
      <c r="AH856" s="132" t="str">
        <f t="shared" si="83"/>
        <v/>
      </c>
      <c r="AI856" s="120"/>
      <c r="AJ856" s="128"/>
      <c r="AK856" s="128"/>
      <c r="AL856" s="128"/>
      <c r="AM856" s="128"/>
      <c r="AN856" s="128"/>
      <c r="AO856" s="128"/>
      <c r="AT856" s="128"/>
    </row>
    <row r="857" spans="2:46" x14ac:dyDescent="0.25">
      <c r="B857" s="132" t="str">
        <f t="shared" si="81"/>
        <v/>
      </c>
      <c r="C857" s="120"/>
      <c r="D857" s="125"/>
      <c r="E857" s="125"/>
      <c r="N857" s="126">
        <f t="shared" si="78"/>
        <v>0</v>
      </c>
      <c r="O857" s="126">
        <f t="shared" si="79"/>
        <v>0</v>
      </c>
      <c r="P857" s="126">
        <f t="shared" si="80"/>
        <v>0</v>
      </c>
      <c r="AD857" s="132" t="str">
        <f t="shared" si="82"/>
        <v/>
      </c>
      <c r="AE857" s="120"/>
      <c r="AF857" s="128"/>
      <c r="AH857" s="132" t="str">
        <f t="shared" si="83"/>
        <v/>
      </c>
      <c r="AI857" s="120"/>
      <c r="AJ857" s="128"/>
      <c r="AK857" s="128"/>
      <c r="AL857" s="128"/>
      <c r="AM857" s="128"/>
      <c r="AN857" s="128"/>
      <c r="AO857" s="128"/>
      <c r="AT857" s="128"/>
    </row>
    <row r="858" spans="2:46" x14ac:dyDescent="0.25">
      <c r="B858" s="132" t="str">
        <f t="shared" si="81"/>
        <v/>
      </c>
      <c r="C858" s="120"/>
      <c r="D858" s="125"/>
      <c r="E858" s="125"/>
      <c r="N858" s="126">
        <f t="shared" si="78"/>
        <v>0</v>
      </c>
      <c r="O858" s="126">
        <f t="shared" si="79"/>
        <v>0</v>
      </c>
      <c r="P858" s="126">
        <f t="shared" si="80"/>
        <v>0</v>
      </c>
      <c r="AD858" s="132" t="str">
        <f t="shared" si="82"/>
        <v/>
      </c>
      <c r="AE858" s="120"/>
      <c r="AF858" s="128"/>
      <c r="AH858" s="132" t="str">
        <f t="shared" si="83"/>
        <v/>
      </c>
      <c r="AI858" s="120"/>
      <c r="AJ858" s="128"/>
      <c r="AK858" s="128"/>
      <c r="AL858" s="128"/>
      <c r="AM858" s="128"/>
      <c r="AN858" s="128"/>
      <c r="AO858" s="128"/>
      <c r="AT858" s="128"/>
    </row>
    <row r="859" spans="2:46" x14ac:dyDescent="0.25">
      <c r="B859" s="132" t="str">
        <f t="shared" si="81"/>
        <v/>
      </c>
      <c r="C859" s="120"/>
      <c r="D859" s="125"/>
      <c r="E859" s="125"/>
      <c r="N859" s="126">
        <f t="shared" si="78"/>
        <v>0</v>
      </c>
      <c r="O859" s="126">
        <f t="shared" si="79"/>
        <v>0</v>
      </c>
      <c r="P859" s="126">
        <f t="shared" si="80"/>
        <v>0</v>
      </c>
      <c r="AD859" s="132" t="str">
        <f t="shared" si="82"/>
        <v/>
      </c>
      <c r="AE859" s="120"/>
      <c r="AF859" s="128"/>
      <c r="AH859" s="132" t="str">
        <f t="shared" si="83"/>
        <v/>
      </c>
      <c r="AI859" s="120"/>
      <c r="AJ859" s="128"/>
      <c r="AK859" s="128"/>
      <c r="AL859" s="128"/>
      <c r="AM859" s="128"/>
      <c r="AN859" s="128"/>
      <c r="AO859" s="128"/>
      <c r="AT859" s="128"/>
    </row>
    <row r="860" spans="2:46" x14ac:dyDescent="0.25">
      <c r="B860" s="132" t="str">
        <f t="shared" si="81"/>
        <v/>
      </c>
      <c r="C860" s="120"/>
      <c r="D860" s="125"/>
      <c r="E860" s="125"/>
      <c r="N860" s="126">
        <f t="shared" si="78"/>
        <v>0</v>
      </c>
      <c r="O860" s="126">
        <f t="shared" si="79"/>
        <v>0</v>
      </c>
      <c r="P860" s="126">
        <f t="shared" si="80"/>
        <v>0</v>
      </c>
      <c r="AD860" s="132" t="str">
        <f t="shared" si="82"/>
        <v/>
      </c>
      <c r="AE860" s="120"/>
      <c r="AF860" s="128"/>
      <c r="AH860" s="132" t="str">
        <f t="shared" si="83"/>
        <v/>
      </c>
      <c r="AI860" s="120"/>
      <c r="AJ860" s="128"/>
      <c r="AK860" s="128"/>
      <c r="AL860" s="128"/>
      <c r="AM860" s="128"/>
      <c r="AN860" s="128"/>
      <c r="AO860" s="128"/>
      <c r="AT860" s="128"/>
    </row>
    <row r="861" spans="2:46" x14ac:dyDescent="0.25">
      <c r="B861" s="132" t="str">
        <f t="shared" si="81"/>
        <v/>
      </c>
      <c r="C861" s="120"/>
      <c r="D861" s="125"/>
      <c r="E861" s="125"/>
      <c r="N861" s="126">
        <f t="shared" si="78"/>
        <v>0</v>
      </c>
      <c r="O861" s="126">
        <f t="shared" si="79"/>
        <v>0</v>
      </c>
      <c r="P861" s="126">
        <f t="shared" si="80"/>
        <v>0</v>
      </c>
      <c r="AD861" s="132" t="str">
        <f t="shared" si="82"/>
        <v/>
      </c>
      <c r="AE861" s="120"/>
      <c r="AF861" s="128"/>
      <c r="AH861" s="132" t="str">
        <f t="shared" si="83"/>
        <v/>
      </c>
      <c r="AI861" s="120"/>
      <c r="AJ861" s="128"/>
      <c r="AK861" s="128"/>
      <c r="AL861" s="128"/>
      <c r="AM861" s="128"/>
      <c r="AN861" s="128"/>
      <c r="AO861" s="128"/>
      <c r="AT861" s="128"/>
    </row>
    <row r="862" spans="2:46" x14ac:dyDescent="0.25">
      <c r="B862" s="132" t="str">
        <f t="shared" si="81"/>
        <v/>
      </c>
      <c r="C862" s="120"/>
      <c r="D862" s="125"/>
      <c r="E862" s="125"/>
      <c r="N862" s="126">
        <f t="shared" si="78"/>
        <v>0</v>
      </c>
      <c r="O862" s="126">
        <f t="shared" si="79"/>
        <v>0</v>
      </c>
      <c r="P862" s="126">
        <f t="shared" si="80"/>
        <v>0</v>
      </c>
      <c r="AD862" s="132" t="str">
        <f t="shared" si="82"/>
        <v/>
      </c>
      <c r="AE862" s="120"/>
      <c r="AF862" s="128"/>
      <c r="AH862" s="132" t="str">
        <f t="shared" si="83"/>
        <v/>
      </c>
      <c r="AI862" s="120"/>
      <c r="AJ862" s="128"/>
      <c r="AK862" s="128"/>
      <c r="AL862" s="128"/>
      <c r="AM862" s="128"/>
      <c r="AN862" s="128"/>
      <c r="AO862" s="128"/>
      <c r="AT862" s="128"/>
    </row>
    <row r="863" spans="2:46" x14ac:dyDescent="0.25">
      <c r="B863" s="132" t="str">
        <f t="shared" si="81"/>
        <v/>
      </c>
      <c r="C863" s="120"/>
      <c r="D863" s="125"/>
      <c r="E863" s="125"/>
      <c r="N863" s="126">
        <f t="shared" si="78"/>
        <v>0</v>
      </c>
      <c r="O863" s="126">
        <f t="shared" si="79"/>
        <v>0</v>
      </c>
      <c r="P863" s="126">
        <f t="shared" si="80"/>
        <v>0</v>
      </c>
      <c r="AD863" s="132" t="str">
        <f t="shared" si="82"/>
        <v/>
      </c>
      <c r="AE863" s="120"/>
      <c r="AF863" s="128"/>
      <c r="AH863" s="132" t="str">
        <f t="shared" si="83"/>
        <v/>
      </c>
      <c r="AI863" s="120"/>
      <c r="AJ863" s="128"/>
      <c r="AK863" s="128"/>
      <c r="AL863" s="128"/>
      <c r="AM863" s="128"/>
      <c r="AN863" s="128"/>
      <c r="AO863" s="128"/>
      <c r="AT863" s="128"/>
    </row>
    <row r="864" spans="2:46" x14ac:dyDescent="0.25">
      <c r="B864" s="132" t="str">
        <f t="shared" si="81"/>
        <v/>
      </c>
      <c r="C864" s="120"/>
      <c r="D864" s="125"/>
      <c r="E864" s="125"/>
      <c r="N864" s="126">
        <f t="shared" si="78"/>
        <v>0</v>
      </c>
      <c r="O864" s="126">
        <f t="shared" si="79"/>
        <v>0</v>
      </c>
      <c r="P864" s="126">
        <f t="shared" si="80"/>
        <v>0</v>
      </c>
      <c r="AD864" s="132" t="str">
        <f t="shared" si="82"/>
        <v/>
      </c>
      <c r="AE864" s="120"/>
      <c r="AF864" s="128"/>
      <c r="AH864" s="132" t="str">
        <f t="shared" si="83"/>
        <v/>
      </c>
      <c r="AI864" s="120"/>
      <c r="AJ864" s="128"/>
      <c r="AK864" s="128"/>
      <c r="AL864" s="128"/>
      <c r="AM864" s="128"/>
      <c r="AN864" s="128"/>
      <c r="AO864" s="128"/>
      <c r="AT864" s="128"/>
    </row>
    <row r="865" spans="2:46" x14ac:dyDescent="0.25">
      <c r="B865" s="132" t="str">
        <f t="shared" si="81"/>
        <v/>
      </c>
      <c r="C865" s="120"/>
      <c r="D865" s="125"/>
      <c r="E865" s="125"/>
      <c r="N865" s="126">
        <f t="shared" si="78"/>
        <v>0</v>
      </c>
      <c r="O865" s="126">
        <f t="shared" si="79"/>
        <v>0</v>
      </c>
      <c r="P865" s="126">
        <f t="shared" si="80"/>
        <v>0</v>
      </c>
      <c r="AD865" s="132" t="str">
        <f t="shared" si="82"/>
        <v/>
      </c>
      <c r="AE865" s="120"/>
      <c r="AF865" s="128"/>
      <c r="AH865" s="132" t="str">
        <f t="shared" si="83"/>
        <v/>
      </c>
      <c r="AI865" s="120"/>
      <c r="AJ865" s="128"/>
      <c r="AK865" s="128"/>
      <c r="AL865" s="128"/>
      <c r="AM865" s="128"/>
      <c r="AN865" s="128"/>
      <c r="AO865" s="128"/>
      <c r="AT865" s="128"/>
    </row>
    <row r="866" spans="2:46" x14ac:dyDescent="0.25">
      <c r="B866" s="132" t="str">
        <f t="shared" si="81"/>
        <v/>
      </c>
      <c r="C866" s="120"/>
      <c r="D866" s="125"/>
      <c r="E866" s="125"/>
      <c r="N866" s="126">
        <f t="shared" si="78"/>
        <v>0</v>
      </c>
      <c r="O866" s="126">
        <f t="shared" si="79"/>
        <v>0</v>
      </c>
      <c r="P866" s="126">
        <f t="shared" si="80"/>
        <v>0</v>
      </c>
      <c r="AD866" s="132" t="str">
        <f t="shared" si="82"/>
        <v/>
      </c>
      <c r="AE866" s="120"/>
      <c r="AF866" s="128"/>
      <c r="AH866" s="132" t="str">
        <f t="shared" si="83"/>
        <v/>
      </c>
      <c r="AI866" s="120"/>
      <c r="AJ866" s="128"/>
      <c r="AK866" s="128"/>
      <c r="AL866" s="128"/>
      <c r="AM866" s="128"/>
      <c r="AN866" s="128"/>
      <c r="AO866" s="128"/>
      <c r="AT866" s="128"/>
    </row>
    <row r="867" spans="2:46" x14ac:dyDescent="0.25">
      <c r="B867" s="132" t="str">
        <f t="shared" si="81"/>
        <v/>
      </c>
      <c r="C867" s="120"/>
      <c r="D867" s="125"/>
      <c r="E867" s="125"/>
      <c r="N867" s="126">
        <f t="shared" si="78"/>
        <v>0</v>
      </c>
      <c r="O867" s="126">
        <f t="shared" si="79"/>
        <v>0</v>
      </c>
      <c r="P867" s="126">
        <f t="shared" si="80"/>
        <v>0</v>
      </c>
      <c r="AD867" s="132" t="str">
        <f t="shared" si="82"/>
        <v/>
      </c>
      <c r="AE867" s="120"/>
      <c r="AF867" s="128"/>
      <c r="AH867" s="132" t="str">
        <f t="shared" si="83"/>
        <v/>
      </c>
      <c r="AI867" s="120"/>
      <c r="AJ867" s="128"/>
      <c r="AK867" s="128"/>
      <c r="AL867" s="128"/>
      <c r="AM867" s="128"/>
      <c r="AN867" s="128"/>
      <c r="AO867" s="128"/>
      <c r="AT867" s="128"/>
    </row>
    <row r="868" spans="2:46" x14ac:dyDescent="0.25">
      <c r="B868" s="132" t="str">
        <f t="shared" si="81"/>
        <v/>
      </c>
      <c r="C868" s="120"/>
      <c r="D868" s="125"/>
      <c r="E868" s="125"/>
      <c r="N868" s="126">
        <f t="shared" si="78"/>
        <v>0</v>
      </c>
      <c r="O868" s="126">
        <f t="shared" si="79"/>
        <v>0</v>
      </c>
      <c r="P868" s="126">
        <f t="shared" si="80"/>
        <v>0</v>
      </c>
      <c r="AD868" s="132" t="str">
        <f t="shared" si="82"/>
        <v/>
      </c>
      <c r="AE868" s="120"/>
      <c r="AF868" s="128"/>
      <c r="AH868" s="132" t="str">
        <f t="shared" si="83"/>
        <v/>
      </c>
      <c r="AI868" s="120"/>
      <c r="AJ868" s="128"/>
      <c r="AK868" s="128"/>
      <c r="AL868" s="128"/>
      <c r="AM868" s="128"/>
      <c r="AN868" s="128"/>
      <c r="AO868" s="128"/>
      <c r="AT868" s="128"/>
    </row>
    <row r="869" spans="2:46" x14ac:dyDescent="0.25">
      <c r="B869" s="132" t="str">
        <f t="shared" si="81"/>
        <v/>
      </c>
      <c r="C869" s="120"/>
      <c r="D869" s="125"/>
      <c r="E869" s="125"/>
      <c r="N869" s="126">
        <f t="shared" si="78"/>
        <v>0</v>
      </c>
      <c r="O869" s="126">
        <f t="shared" si="79"/>
        <v>0</v>
      </c>
      <c r="P869" s="126">
        <f t="shared" si="80"/>
        <v>0</v>
      </c>
      <c r="AD869" s="132" t="str">
        <f t="shared" si="82"/>
        <v/>
      </c>
      <c r="AE869" s="120"/>
      <c r="AF869" s="128"/>
      <c r="AH869" s="132" t="str">
        <f t="shared" si="83"/>
        <v/>
      </c>
      <c r="AI869" s="120"/>
      <c r="AJ869" s="128"/>
      <c r="AK869" s="128"/>
      <c r="AL869" s="128"/>
      <c r="AM869" s="128"/>
      <c r="AN869" s="128"/>
      <c r="AO869" s="128"/>
      <c r="AT869" s="128"/>
    </row>
    <row r="870" spans="2:46" x14ac:dyDescent="0.25">
      <c r="B870" s="132" t="str">
        <f t="shared" si="81"/>
        <v/>
      </c>
      <c r="C870" s="120"/>
      <c r="D870" s="125"/>
      <c r="E870" s="125"/>
      <c r="N870" s="126">
        <f t="shared" ref="N870:N933" si="84">C870*E870</f>
        <v>0</v>
      </c>
      <c r="O870" s="126">
        <f t="shared" ref="O870:O933" si="85">MIN(N870,C870*ROUND($O$11,0))</f>
        <v>0</v>
      </c>
      <c r="P870" s="126">
        <f t="shared" ref="P870:P933" si="86">MIN(N870,C870*ROUND($P$11,0))</f>
        <v>0</v>
      </c>
      <c r="AD870" s="132" t="str">
        <f t="shared" si="82"/>
        <v/>
      </c>
      <c r="AE870" s="120"/>
      <c r="AF870" s="128"/>
      <c r="AH870" s="132" t="str">
        <f t="shared" si="83"/>
        <v/>
      </c>
      <c r="AI870" s="120"/>
      <c r="AJ870" s="128"/>
      <c r="AK870" s="128"/>
      <c r="AL870" s="128"/>
      <c r="AM870" s="128"/>
      <c r="AN870" s="128"/>
      <c r="AO870" s="128"/>
      <c r="AT870" s="128"/>
    </row>
    <row r="871" spans="2:46" x14ac:dyDescent="0.25">
      <c r="B871" s="132" t="str">
        <f t="shared" si="81"/>
        <v/>
      </c>
      <c r="C871" s="120"/>
      <c r="D871" s="125"/>
      <c r="E871" s="125"/>
      <c r="N871" s="126">
        <f t="shared" si="84"/>
        <v>0</v>
      </c>
      <c r="O871" s="126">
        <f t="shared" si="85"/>
        <v>0</v>
      </c>
      <c r="P871" s="126">
        <f t="shared" si="86"/>
        <v>0</v>
      </c>
      <c r="AD871" s="132" t="str">
        <f t="shared" si="82"/>
        <v/>
      </c>
      <c r="AE871" s="120"/>
      <c r="AF871" s="128"/>
      <c r="AH871" s="132" t="str">
        <f t="shared" si="83"/>
        <v/>
      </c>
      <c r="AI871" s="120"/>
      <c r="AJ871" s="128"/>
      <c r="AK871" s="128"/>
      <c r="AL871" s="128"/>
      <c r="AM871" s="128"/>
      <c r="AN871" s="128"/>
      <c r="AO871" s="128"/>
      <c r="AT871" s="128"/>
    </row>
    <row r="872" spans="2:46" x14ac:dyDescent="0.25">
      <c r="B872" s="132" t="str">
        <f t="shared" si="81"/>
        <v/>
      </c>
      <c r="C872" s="120"/>
      <c r="D872" s="125"/>
      <c r="E872" s="125"/>
      <c r="N872" s="126">
        <f t="shared" si="84"/>
        <v>0</v>
      </c>
      <c r="O872" s="126">
        <f t="shared" si="85"/>
        <v>0</v>
      </c>
      <c r="P872" s="126">
        <f t="shared" si="86"/>
        <v>0</v>
      </c>
      <c r="AD872" s="132" t="str">
        <f t="shared" si="82"/>
        <v/>
      </c>
      <c r="AE872" s="120"/>
      <c r="AF872" s="128"/>
      <c r="AH872" s="132" t="str">
        <f t="shared" si="83"/>
        <v/>
      </c>
      <c r="AI872" s="120"/>
      <c r="AJ872" s="128"/>
      <c r="AK872" s="128"/>
      <c r="AL872" s="128"/>
      <c r="AM872" s="128"/>
      <c r="AN872" s="128"/>
      <c r="AO872" s="128"/>
      <c r="AT872" s="128"/>
    </row>
    <row r="873" spans="2:46" x14ac:dyDescent="0.25">
      <c r="B873" s="132" t="str">
        <f t="shared" si="81"/>
        <v/>
      </c>
      <c r="C873" s="120"/>
      <c r="D873" s="125"/>
      <c r="E873" s="125"/>
      <c r="N873" s="126">
        <f t="shared" si="84"/>
        <v>0</v>
      </c>
      <c r="O873" s="126">
        <f t="shared" si="85"/>
        <v>0</v>
      </c>
      <c r="P873" s="126">
        <f t="shared" si="86"/>
        <v>0</v>
      </c>
      <c r="AD873" s="132" t="str">
        <f t="shared" si="82"/>
        <v/>
      </c>
      <c r="AE873" s="120"/>
      <c r="AF873" s="128"/>
      <c r="AH873" s="132" t="str">
        <f t="shared" si="83"/>
        <v/>
      </c>
      <c r="AI873" s="120"/>
      <c r="AJ873" s="128"/>
      <c r="AK873" s="128"/>
      <c r="AL873" s="128"/>
      <c r="AM873" s="128"/>
      <c r="AN873" s="128"/>
      <c r="AO873" s="128"/>
      <c r="AT873" s="128"/>
    </row>
    <row r="874" spans="2:46" x14ac:dyDescent="0.25">
      <c r="B874" s="132" t="str">
        <f t="shared" si="81"/>
        <v/>
      </c>
      <c r="C874" s="120"/>
      <c r="D874" s="125"/>
      <c r="E874" s="125"/>
      <c r="N874" s="126">
        <f t="shared" si="84"/>
        <v>0</v>
      </c>
      <c r="O874" s="126">
        <f t="shared" si="85"/>
        <v>0</v>
      </c>
      <c r="P874" s="126">
        <f t="shared" si="86"/>
        <v>0</v>
      </c>
      <c r="AD874" s="132" t="str">
        <f t="shared" si="82"/>
        <v/>
      </c>
      <c r="AE874" s="120"/>
      <c r="AF874" s="128"/>
      <c r="AH874" s="132" t="str">
        <f t="shared" si="83"/>
        <v/>
      </c>
      <c r="AI874" s="120"/>
      <c r="AJ874" s="128"/>
      <c r="AK874" s="128"/>
      <c r="AL874" s="128"/>
      <c r="AM874" s="128"/>
      <c r="AN874" s="128"/>
      <c r="AO874" s="128"/>
      <c r="AT874" s="128"/>
    </row>
    <row r="875" spans="2:46" x14ac:dyDescent="0.25">
      <c r="B875" s="132" t="str">
        <f t="shared" si="81"/>
        <v/>
      </c>
      <c r="C875" s="120"/>
      <c r="D875" s="125"/>
      <c r="E875" s="125"/>
      <c r="N875" s="126">
        <f t="shared" si="84"/>
        <v>0</v>
      </c>
      <c r="O875" s="126">
        <f t="shared" si="85"/>
        <v>0</v>
      </c>
      <c r="P875" s="126">
        <f t="shared" si="86"/>
        <v>0</v>
      </c>
      <c r="AD875" s="132" t="str">
        <f t="shared" si="82"/>
        <v/>
      </c>
      <c r="AE875" s="120"/>
      <c r="AF875" s="128"/>
      <c r="AH875" s="132" t="str">
        <f t="shared" si="83"/>
        <v/>
      </c>
      <c r="AI875" s="120"/>
      <c r="AJ875" s="128"/>
      <c r="AK875" s="128"/>
      <c r="AL875" s="128"/>
      <c r="AM875" s="128"/>
      <c r="AN875" s="128"/>
      <c r="AO875" s="128"/>
      <c r="AT875" s="128"/>
    </row>
    <row r="876" spans="2:46" x14ac:dyDescent="0.25">
      <c r="B876" s="132" t="str">
        <f t="shared" si="81"/>
        <v/>
      </c>
      <c r="C876" s="120"/>
      <c r="D876" s="125"/>
      <c r="E876" s="125"/>
      <c r="N876" s="126">
        <f t="shared" si="84"/>
        <v>0</v>
      </c>
      <c r="O876" s="126">
        <f t="shared" si="85"/>
        <v>0</v>
      </c>
      <c r="P876" s="126">
        <f t="shared" si="86"/>
        <v>0</v>
      </c>
      <c r="AD876" s="132" t="str">
        <f t="shared" si="82"/>
        <v/>
      </c>
      <c r="AE876" s="120"/>
      <c r="AF876" s="128"/>
      <c r="AH876" s="132" t="str">
        <f t="shared" si="83"/>
        <v/>
      </c>
      <c r="AI876" s="120"/>
      <c r="AJ876" s="128"/>
      <c r="AK876" s="128"/>
      <c r="AL876" s="128"/>
      <c r="AM876" s="128"/>
      <c r="AN876" s="128"/>
      <c r="AO876" s="128"/>
      <c r="AT876" s="128"/>
    </row>
    <row r="877" spans="2:46" x14ac:dyDescent="0.25">
      <c r="B877" s="132" t="str">
        <f t="shared" si="81"/>
        <v/>
      </c>
      <c r="C877" s="120"/>
      <c r="D877" s="125"/>
      <c r="E877" s="125"/>
      <c r="N877" s="126">
        <f t="shared" si="84"/>
        <v>0</v>
      </c>
      <c r="O877" s="126">
        <f t="shared" si="85"/>
        <v>0</v>
      </c>
      <c r="P877" s="126">
        <f t="shared" si="86"/>
        <v>0</v>
      </c>
      <c r="AD877" s="132" t="str">
        <f t="shared" si="82"/>
        <v/>
      </c>
      <c r="AE877" s="120"/>
      <c r="AF877" s="128"/>
      <c r="AH877" s="132" t="str">
        <f t="shared" si="83"/>
        <v/>
      </c>
      <c r="AI877" s="120"/>
      <c r="AJ877" s="128"/>
      <c r="AK877" s="128"/>
      <c r="AL877" s="128"/>
      <c r="AM877" s="128"/>
      <c r="AN877" s="128"/>
      <c r="AO877" s="128"/>
      <c r="AT877" s="128"/>
    </row>
    <row r="878" spans="2:46" x14ac:dyDescent="0.25">
      <c r="B878" s="132" t="str">
        <f t="shared" si="81"/>
        <v/>
      </c>
      <c r="C878" s="120"/>
      <c r="D878" s="125"/>
      <c r="E878" s="125"/>
      <c r="N878" s="126">
        <f t="shared" si="84"/>
        <v>0</v>
      </c>
      <c r="O878" s="126">
        <f t="shared" si="85"/>
        <v>0</v>
      </c>
      <c r="P878" s="126">
        <f t="shared" si="86"/>
        <v>0</v>
      </c>
      <c r="AD878" s="132" t="str">
        <f t="shared" si="82"/>
        <v/>
      </c>
      <c r="AE878" s="120"/>
      <c r="AF878" s="128"/>
      <c r="AH878" s="132" t="str">
        <f t="shared" si="83"/>
        <v/>
      </c>
      <c r="AI878" s="120"/>
      <c r="AJ878" s="128"/>
      <c r="AK878" s="128"/>
      <c r="AL878" s="128"/>
      <c r="AM878" s="128"/>
      <c r="AN878" s="128"/>
      <c r="AO878" s="128"/>
      <c r="AT878" s="128"/>
    </row>
    <row r="879" spans="2:46" x14ac:dyDescent="0.25">
      <c r="B879" s="132" t="str">
        <f t="shared" si="81"/>
        <v/>
      </c>
      <c r="C879" s="120"/>
      <c r="D879" s="125"/>
      <c r="E879" s="125"/>
      <c r="N879" s="126">
        <f t="shared" si="84"/>
        <v>0</v>
      </c>
      <c r="O879" s="126">
        <f t="shared" si="85"/>
        <v>0</v>
      </c>
      <c r="P879" s="126">
        <f t="shared" si="86"/>
        <v>0</v>
      </c>
      <c r="AD879" s="132" t="str">
        <f t="shared" si="82"/>
        <v/>
      </c>
      <c r="AE879" s="120"/>
      <c r="AF879" s="128"/>
      <c r="AH879" s="132" t="str">
        <f t="shared" si="83"/>
        <v/>
      </c>
      <c r="AI879" s="120"/>
      <c r="AJ879" s="128"/>
      <c r="AK879" s="128"/>
      <c r="AL879" s="128"/>
      <c r="AM879" s="128"/>
      <c r="AN879" s="128"/>
      <c r="AO879" s="128"/>
      <c r="AT879" s="128"/>
    </row>
    <row r="880" spans="2:46" x14ac:dyDescent="0.25">
      <c r="B880" s="132" t="str">
        <f t="shared" si="81"/>
        <v/>
      </c>
      <c r="C880" s="120"/>
      <c r="D880" s="125"/>
      <c r="E880" s="125"/>
      <c r="N880" s="126">
        <f t="shared" si="84"/>
        <v>0</v>
      </c>
      <c r="O880" s="126">
        <f t="shared" si="85"/>
        <v>0</v>
      </c>
      <c r="P880" s="126">
        <f t="shared" si="86"/>
        <v>0</v>
      </c>
      <c r="AD880" s="132" t="str">
        <f t="shared" si="82"/>
        <v/>
      </c>
      <c r="AE880" s="120"/>
      <c r="AF880" s="128"/>
      <c r="AH880" s="132" t="str">
        <f t="shared" si="83"/>
        <v/>
      </c>
      <c r="AI880" s="120"/>
      <c r="AJ880" s="128"/>
      <c r="AK880" s="128"/>
      <c r="AL880" s="128"/>
      <c r="AM880" s="128"/>
      <c r="AN880" s="128"/>
      <c r="AO880" s="128"/>
      <c r="AT880" s="128"/>
    </row>
    <row r="881" spans="2:46" x14ac:dyDescent="0.25">
      <c r="B881" s="132" t="str">
        <f t="shared" si="81"/>
        <v/>
      </c>
      <c r="C881" s="120"/>
      <c r="D881" s="125"/>
      <c r="E881" s="125"/>
      <c r="N881" s="126">
        <f t="shared" si="84"/>
        <v>0</v>
      </c>
      <c r="O881" s="126">
        <f t="shared" si="85"/>
        <v>0</v>
      </c>
      <c r="P881" s="126">
        <f t="shared" si="86"/>
        <v>0</v>
      </c>
      <c r="AD881" s="132" t="str">
        <f t="shared" si="82"/>
        <v/>
      </c>
      <c r="AE881" s="120"/>
      <c r="AF881" s="128"/>
      <c r="AH881" s="132" t="str">
        <f t="shared" si="83"/>
        <v/>
      </c>
      <c r="AI881" s="120"/>
      <c r="AJ881" s="128"/>
      <c r="AK881" s="128"/>
      <c r="AL881" s="128"/>
      <c r="AM881" s="128"/>
      <c r="AN881" s="128"/>
      <c r="AO881" s="128"/>
      <c r="AT881" s="128"/>
    </row>
    <row r="882" spans="2:46" x14ac:dyDescent="0.25">
      <c r="B882" s="132" t="str">
        <f t="shared" si="81"/>
        <v/>
      </c>
      <c r="C882" s="120"/>
      <c r="D882" s="125"/>
      <c r="E882" s="125"/>
      <c r="N882" s="126">
        <f t="shared" si="84"/>
        <v>0</v>
      </c>
      <c r="O882" s="126">
        <f t="shared" si="85"/>
        <v>0</v>
      </c>
      <c r="P882" s="126">
        <f t="shared" si="86"/>
        <v>0</v>
      </c>
      <c r="AD882" s="132" t="str">
        <f t="shared" si="82"/>
        <v/>
      </c>
      <c r="AE882" s="120"/>
      <c r="AF882" s="128"/>
      <c r="AH882" s="132" t="str">
        <f t="shared" si="83"/>
        <v/>
      </c>
      <c r="AI882" s="120"/>
      <c r="AJ882" s="128"/>
      <c r="AK882" s="128"/>
      <c r="AL882" s="128"/>
      <c r="AM882" s="128"/>
      <c r="AN882" s="128"/>
      <c r="AO882" s="128"/>
      <c r="AT882" s="128"/>
    </row>
    <row r="883" spans="2:46" x14ac:dyDescent="0.25">
      <c r="B883" s="132" t="str">
        <f t="shared" si="81"/>
        <v/>
      </c>
      <c r="C883" s="120"/>
      <c r="D883" s="125"/>
      <c r="E883" s="125"/>
      <c r="N883" s="126">
        <f t="shared" si="84"/>
        <v>0</v>
      </c>
      <c r="O883" s="126">
        <f t="shared" si="85"/>
        <v>0</v>
      </c>
      <c r="P883" s="126">
        <f t="shared" si="86"/>
        <v>0</v>
      </c>
      <c r="AD883" s="132" t="str">
        <f t="shared" si="82"/>
        <v/>
      </c>
      <c r="AE883" s="120"/>
      <c r="AF883" s="128"/>
      <c r="AH883" s="132" t="str">
        <f t="shared" si="83"/>
        <v/>
      </c>
      <c r="AI883" s="120"/>
      <c r="AJ883" s="128"/>
      <c r="AK883" s="128"/>
      <c r="AL883" s="128"/>
      <c r="AM883" s="128"/>
      <c r="AN883" s="128"/>
      <c r="AO883" s="128"/>
      <c r="AT883" s="128"/>
    </row>
    <row r="884" spans="2:46" x14ac:dyDescent="0.25">
      <c r="B884" s="132" t="str">
        <f t="shared" si="81"/>
        <v/>
      </c>
      <c r="C884" s="120"/>
      <c r="D884" s="125"/>
      <c r="E884" s="125"/>
      <c r="N884" s="126">
        <f t="shared" si="84"/>
        <v>0</v>
      </c>
      <c r="O884" s="126">
        <f t="shared" si="85"/>
        <v>0</v>
      </c>
      <c r="P884" s="126">
        <f t="shared" si="86"/>
        <v>0</v>
      </c>
      <c r="AD884" s="132" t="str">
        <f t="shared" si="82"/>
        <v/>
      </c>
      <c r="AE884" s="120"/>
      <c r="AF884" s="128"/>
      <c r="AH884" s="132" t="str">
        <f t="shared" si="83"/>
        <v/>
      </c>
      <c r="AI884" s="120"/>
      <c r="AJ884" s="128"/>
      <c r="AK884" s="128"/>
      <c r="AL884" s="128"/>
      <c r="AM884" s="128"/>
      <c r="AN884" s="128"/>
      <c r="AO884" s="128"/>
      <c r="AT884" s="128"/>
    </row>
    <row r="885" spans="2:46" x14ac:dyDescent="0.25">
      <c r="B885" s="132" t="str">
        <f t="shared" si="81"/>
        <v/>
      </c>
      <c r="C885" s="120"/>
      <c r="D885" s="125"/>
      <c r="E885" s="125"/>
      <c r="N885" s="126">
        <f t="shared" si="84"/>
        <v>0</v>
      </c>
      <c r="O885" s="126">
        <f t="shared" si="85"/>
        <v>0</v>
      </c>
      <c r="P885" s="126">
        <f t="shared" si="86"/>
        <v>0</v>
      </c>
      <c r="AD885" s="132" t="str">
        <f t="shared" si="82"/>
        <v/>
      </c>
      <c r="AE885" s="120"/>
      <c r="AF885" s="128"/>
      <c r="AH885" s="132" t="str">
        <f t="shared" si="83"/>
        <v/>
      </c>
      <c r="AI885" s="120"/>
      <c r="AJ885" s="128"/>
      <c r="AK885" s="128"/>
      <c r="AL885" s="128"/>
      <c r="AM885" s="128"/>
      <c r="AN885" s="128"/>
      <c r="AO885" s="128"/>
      <c r="AT885" s="128"/>
    </row>
    <row r="886" spans="2:46" x14ac:dyDescent="0.25">
      <c r="B886" s="132" t="str">
        <f t="shared" si="81"/>
        <v/>
      </c>
      <c r="C886" s="120"/>
      <c r="D886" s="125"/>
      <c r="E886" s="125"/>
      <c r="N886" s="126">
        <f t="shared" si="84"/>
        <v>0</v>
      </c>
      <c r="O886" s="126">
        <f t="shared" si="85"/>
        <v>0</v>
      </c>
      <c r="P886" s="126">
        <f t="shared" si="86"/>
        <v>0</v>
      </c>
      <c r="AD886" s="132" t="str">
        <f t="shared" si="82"/>
        <v/>
      </c>
      <c r="AE886" s="120"/>
      <c r="AF886" s="128"/>
      <c r="AH886" s="132" t="str">
        <f t="shared" si="83"/>
        <v/>
      </c>
      <c r="AI886" s="120"/>
      <c r="AJ886" s="128"/>
      <c r="AK886" s="128"/>
      <c r="AL886" s="128"/>
      <c r="AM886" s="128"/>
      <c r="AN886" s="128"/>
      <c r="AO886" s="128"/>
      <c r="AT886" s="128"/>
    </row>
    <row r="887" spans="2:46" x14ac:dyDescent="0.25">
      <c r="B887" s="132" t="str">
        <f t="shared" si="81"/>
        <v/>
      </c>
      <c r="C887" s="120"/>
      <c r="D887" s="125"/>
      <c r="E887" s="125"/>
      <c r="N887" s="126">
        <f t="shared" si="84"/>
        <v>0</v>
      </c>
      <c r="O887" s="126">
        <f t="shared" si="85"/>
        <v>0</v>
      </c>
      <c r="P887" s="126">
        <f t="shared" si="86"/>
        <v>0</v>
      </c>
      <c r="AD887" s="132" t="str">
        <f t="shared" si="82"/>
        <v/>
      </c>
      <c r="AE887" s="120"/>
      <c r="AF887" s="128"/>
      <c r="AH887" s="132" t="str">
        <f t="shared" si="83"/>
        <v/>
      </c>
      <c r="AI887" s="120"/>
      <c r="AJ887" s="128"/>
      <c r="AK887" s="128"/>
      <c r="AL887" s="128"/>
      <c r="AM887" s="128"/>
      <c r="AN887" s="128"/>
      <c r="AO887" s="128"/>
      <c r="AT887" s="128"/>
    </row>
    <row r="888" spans="2:46" x14ac:dyDescent="0.25">
      <c r="B888" s="132" t="str">
        <f t="shared" si="81"/>
        <v/>
      </c>
      <c r="C888" s="120"/>
      <c r="D888" s="125"/>
      <c r="E888" s="125"/>
      <c r="N888" s="126">
        <f t="shared" si="84"/>
        <v>0</v>
      </c>
      <c r="O888" s="126">
        <f t="shared" si="85"/>
        <v>0</v>
      </c>
      <c r="P888" s="126">
        <f t="shared" si="86"/>
        <v>0</v>
      </c>
      <c r="AD888" s="132" t="str">
        <f t="shared" si="82"/>
        <v/>
      </c>
      <c r="AE888" s="120"/>
      <c r="AF888" s="128"/>
      <c r="AH888" s="132" t="str">
        <f t="shared" si="83"/>
        <v/>
      </c>
      <c r="AI888" s="120"/>
      <c r="AJ888" s="128"/>
      <c r="AK888" s="128"/>
      <c r="AL888" s="128"/>
      <c r="AM888" s="128"/>
      <c r="AN888" s="128"/>
      <c r="AO888" s="128"/>
      <c r="AT888" s="128"/>
    </row>
    <row r="889" spans="2:46" x14ac:dyDescent="0.25">
      <c r="B889" s="132" t="str">
        <f t="shared" si="81"/>
        <v/>
      </c>
      <c r="C889" s="120"/>
      <c r="D889" s="125"/>
      <c r="E889" s="125"/>
      <c r="N889" s="126">
        <f t="shared" si="84"/>
        <v>0</v>
      </c>
      <c r="O889" s="126">
        <f t="shared" si="85"/>
        <v>0</v>
      </c>
      <c r="P889" s="126">
        <f t="shared" si="86"/>
        <v>0</v>
      </c>
      <c r="AD889" s="132" t="str">
        <f t="shared" si="82"/>
        <v/>
      </c>
      <c r="AE889" s="120"/>
      <c r="AF889" s="128"/>
      <c r="AH889" s="132" t="str">
        <f t="shared" si="83"/>
        <v/>
      </c>
      <c r="AI889" s="120"/>
      <c r="AJ889" s="128"/>
      <c r="AK889" s="128"/>
      <c r="AL889" s="128"/>
      <c r="AM889" s="128"/>
      <c r="AN889" s="128"/>
      <c r="AO889" s="128"/>
      <c r="AT889" s="128"/>
    </row>
    <row r="890" spans="2:46" x14ac:dyDescent="0.25">
      <c r="B890" s="132" t="str">
        <f t="shared" si="81"/>
        <v/>
      </c>
      <c r="C890" s="120"/>
      <c r="D890" s="125"/>
      <c r="E890" s="125"/>
      <c r="N890" s="126">
        <f t="shared" si="84"/>
        <v>0</v>
      </c>
      <c r="O890" s="126">
        <f t="shared" si="85"/>
        <v>0</v>
      </c>
      <c r="P890" s="126">
        <f t="shared" si="86"/>
        <v>0</v>
      </c>
      <c r="AD890" s="132" t="str">
        <f t="shared" si="82"/>
        <v/>
      </c>
      <c r="AE890" s="120"/>
      <c r="AF890" s="128"/>
      <c r="AH890" s="132" t="str">
        <f t="shared" si="83"/>
        <v/>
      </c>
      <c r="AI890" s="120"/>
      <c r="AJ890" s="128"/>
      <c r="AK890" s="128"/>
      <c r="AL890" s="128"/>
      <c r="AM890" s="128"/>
      <c r="AN890" s="128"/>
      <c r="AO890" s="128"/>
      <c r="AT890" s="128"/>
    </row>
    <row r="891" spans="2:46" x14ac:dyDescent="0.25">
      <c r="B891" s="132" t="str">
        <f t="shared" si="81"/>
        <v/>
      </c>
      <c r="C891" s="120"/>
      <c r="D891" s="125"/>
      <c r="E891" s="125"/>
      <c r="N891" s="126">
        <f t="shared" si="84"/>
        <v>0</v>
      </c>
      <c r="O891" s="126">
        <f t="shared" si="85"/>
        <v>0</v>
      </c>
      <c r="P891" s="126">
        <f t="shared" si="86"/>
        <v>0</v>
      </c>
      <c r="AD891" s="132" t="str">
        <f t="shared" si="82"/>
        <v/>
      </c>
      <c r="AE891" s="120"/>
      <c r="AF891" s="128"/>
      <c r="AH891" s="132" t="str">
        <f t="shared" si="83"/>
        <v/>
      </c>
      <c r="AI891" s="120"/>
      <c r="AJ891" s="128"/>
      <c r="AK891" s="128"/>
      <c r="AL891" s="128"/>
      <c r="AM891" s="128"/>
      <c r="AN891" s="128"/>
      <c r="AO891" s="128"/>
      <c r="AT891" s="128"/>
    </row>
    <row r="892" spans="2:46" x14ac:dyDescent="0.25">
      <c r="B892" s="132" t="str">
        <f t="shared" si="81"/>
        <v/>
      </c>
      <c r="C892" s="120"/>
      <c r="D892" s="125"/>
      <c r="E892" s="125"/>
      <c r="N892" s="126">
        <f t="shared" si="84"/>
        <v>0</v>
      </c>
      <c r="O892" s="126">
        <f t="shared" si="85"/>
        <v>0</v>
      </c>
      <c r="P892" s="126">
        <f t="shared" si="86"/>
        <v>0</v>
      </c>
      <c r="AD892" s="132" t="str">
        <f t="shared" si="82"/>
        <v/>
      </c>
      <c r="AE892" s="120"/>
      <c r="AF892" s="128"/>
      <c r="AH892" s="132" t="str">
        <f t="shared" si="83"/>
        <v/>
      </c>
      <c r="AI892" s="120"/>
      <c r="AJ892" s="128"/>
      <c r="AK892" s="128"/>
      <c r="AL892" s="128"/>
      <c r="AM892" s="128"/>
      <c r="AN892" s="128"/>
      <c r="AO892" s="128"/>
      <c r="AT892" s="128"/>
    </row>
    <row r="893" spans="2:46" x14ac:dyDescent="0.25">
      <c r="B893" s="132" t="str">
        <f t="shared" si="81"/>
        <v/>
      </c>
      <c r="C893" s="120"/>
      <c r="D893" s="125"/>
      <c r="E893" s="125"/>
      <c r="N893" s="126">
        <f t="shared" si="84"/>
        <v>0</v>
      </c>
      <c r="O893" s="126">
        <f t="shared" si="85"/>
        <v>0</v>
      </c>
      <c r="P893" s="126">
        <f t="shared" si="86"/>
        <v>0</v>
      </c>
      <c r="AD893" s="132" t="str">
        <f t="shared" si="82"/>
        <v/>
      </c>
      <c r="AE893" s="120"/>
      <c r="AF893" s="128"/>
      <c r="AH893" s="132" t="str">
        <f t="shared" si="83"/>
        <v/>
      </c>
      <c r="AI893" s="120"/>
      <c r="AJ893" s="128"/>
      <c r="AK893" s="128"/>
      <c r="AL893" s="128"/>
      <c r="AM893" s="128"/>
      <c r="AN893" s="128"/>
      <c r="AO893" s="128"/>
      <c r="AT893" s="128"/>
    </row>
    <row r="894" spans="2:46" x14ac:dyDescent="0.25">
      <c r="B894" s="132" t="str">
        <f t="shared" si="81"/>
        <v/>
      </c>
      <c r="C894" s="120"/>
      <c r="D894" s="125"/>
      <c r="E894" s="125"/>
      <c r="N894" s="126">
        <f t="shared" si="84"/>
        <v>0</v>
      </c>
      <c r="O894" s="126">
        <f t="shared" si="85"/>
        <v>0</v>
      </c>
      <c r="P894" s="126">
        <f t="shared" si="86"/>
        <v>0</v>
      </c>
      <c r="AD894" s="132" t="str">
        <f t="shared" si="82"/>
        <v/>
      </c>
      <c r="AE894" s="120"/>
      <c r="AF894" s="128"/>
      <c r="AH894" s="132" t="str">
        <f t="shared" si="83"/>
        <v/>
      </c>
      <c r="AI894" s="120"/>
      <c r="AJ894" s="128"/>
      <c r="AK894" s="128"/>
      <c r="AL894" s="128"/>
      <c r="AM894" s="128"/>
      <c r="AN894" s="128"/>
      <c r="AO894" s="128"/>
      <c r="AT894" s="128"/>
    </row>
    <row r="895" spans="2:46" x14ac:dyDescent="0.25">
      <c r="B895" s="132" t="str">
        <f t="shared" si="81"/>
        <v/>
      </c>
      <c r="C895" s="120"/>
      <c r="D895" s="125"/>
      <c r="E895" s="125"/>
      <c r="N895" s="126">
        <f t="shared" si="84"/>
        <v>0</v>
      </c>
      <c r="O895" s="126">
        <f t="shared" si="85"/>
        <v>0</v>
      </c>
      <c r="P895" s="126">
        <f t="shared" si="86"/>
        <v>0</v>
      </c>
      <c r="AD895" s="132" t="str">
        <f t="shared" si="82"/>
        <v/>
      </c>
      <c r="AE895" s="120"/>
      <c r="AF895" s="128"/>
      <c r="AH895" s="132" t="str">
        <f t="shared" si="83"/>
        <v/>
      </c>
      <c r="AI895" s="120"/>
      <c r="AJ895" s="128"/>
      <c r="AK895" s="128"/>
      <c r="AL895" s="128"/>
      <c r="AM895" s="128"/>
      <c r="AN895" s="128"/>
      <c r="AO895" s="128"/>
      <c r="AT895" s="128"/>
    </row>
    <row r="896" spans="2:46" x14ac:dyDescent="0.25">
      <c r="B896" s="132" t="str">
        <f t="shared" si="81"/>
        <v/>
      </c>
      <c r="C896" s="120"/>
      <c r="D896" s="125"/>
      <c r="E896" s="125"/>
      <c r="N896" s="126">
        <f t="shared" si="84"/>
        <v>0</v>
      </c>
      <c r="O896" s="126">
        <f t="shared" si="85"/>
        <v>0</v>
      </c>
      <c r="P896" s="126">
        <f t="shared" si="86"/>
        <v>0</v>
      </c>
      <c r="AD896" s="132" t="str">
        <f t="shared" si="82"/>
        <v/>
      </c>
      <c r="AE896" s="120"/>
      <c r="AF896" s="128"/>
      <c r="AH896" s="132" t="str">
        <f t="shared" si="83"/>
        <v/>
      </c>
      <c r="AI896" s="120"/>
      <c r="AJ896" s="128"/>
      <c r="AK896" s="128"/>
      <c r="AL896" s="128"/>
      <c r="AM896" s="128"/>
      <c r="AN896" s="128"/>
      <c r="AO896" s="128"/>
      <c r="AT896" s="128"/>
    </row>
    <row r="897" spans="2:46" x14ac:dyDescent="0.25">
      <c r="B897" s="132" t="str">
        <f t="shared" si="81"/>
        <v/>
      </c>
      <c r="C897" s="120"/>
      <c r="D897" s="125"/>
      <c r="E897" s="125"/>
      <c r="N897" s="126">
        <f t="shared" si="84"/>
        <v>0</v>
      </c>
      <c r="O897" s="126">
        <f t="shared" si="85"/>
        <v>0</v>
      </c>
      <c r="P897" s="126">
        <f t="shared" si="86"/>
        <v>0</v>
      </c>
      <c r="AD897" s="132" t="str">
        <f t="shared" si="82"/>
        <v/>
      </c>
      <c r="AE897" s="120"/>
      <c r="AF897" s="128"/>
      <c r="AH897" s="132" t="str">
        <f t="shared" si="83"/>
        <v/>
      </c>
      <c r="AI897" s="120"/>
      <c r="AJ897" s="128"/>
      <c r="AK897" s="128"/>
      <c r="AL897" s="128"/>
      <c r="AM897" s="128"/>
      <c r="AN897" s="128"/>
      <c r="AO897" s="128"/>
      <c r="AT897" s="128"/>
    </row>
    <row r="898" spans="2:46" x14ac:dyDescent="0.25">
      <c r="B898" s="132" t="str">
        <f t="shared" si="81"/>
        <v/>
      </c>
      <c r="C898" s="120"/>
      <c r="D898" s="125"/>
      <c r="E898" s="125"/>
      <c r="N898" s="126">
        <f t="shared" si="84"/>
        <v>0</v>
      </c>
      <c r="O898" s="126">
        <f t="shared" si="85"/>
        <v>0</v>
      </c>
      <c r="P898" s="126">
        <f t="shared" si="86"/>
        <v>0</v>
      </c>
      <c r="AD898" s="132" t="str">
        <f t="shared" si="82"/>
        <v/>
      </c>
      <c r="AE898" s="120"/>
      <c r="AF898" s="128"/>
      <c r="AH898" s="132" t="str">
        <f t="shared" si="83"/>
        <v/>
      </c>
      <c r="AI898" s="120"/>
      <c r="AJ898" s="128"/>
      <c r="AK898" s="128"/>
      <c r="AL898" s="128"/>
      <c r="AM898" s="128"/>
      <c r="AN898" s="128"/>
      <c r="AO898" s="128"/>
      <c r="AT898" s="128"/>
    </row>
    <row r="899" spans="2:46" x14ac:dyDescent="0.25">
      <c r="B899" s="132" t="str">
        <f t="shared" si="81"/>
        <v/>
      </c>
      <c r="C899" s="120"/>
      <c r="D899" s="125"/>
      <c r="E899" s="125"/>
      <c r="N899" s="126">
        <f t="shared" si="84"/>
        <v>0</v>
      </c>
      <c r="O899" s="126">
        <f t="shared" si="85"/>
        <v>0</v>
      </c>
      <c r="P899" s="126">
        <f t="shared" si="86"/>
        <v>0</v>
      </c>
      <c r="AD899" s="132" t="str">
        <f t="shared" si="82"/>
        <v/>
      </c>
      <c r="AE899" s="120"/>
      <c r="AF899" s="128"/>
      <c r="AH899" s="132" t="str">
        <f t="shared" si="83"/>
        <v/>
      </c>
      <c r="AI899" s="120"/>
      <c r="AJ899" s="128"/>
      <c r="AK899" s="128"/>
      <c r="AL899" s="128"/>
      <c r="AM899" s="128"/>
      <c r="AN899" s="128"/>
      <c r="AO899" s="128"/>
      <c r="AT899" s="128"/>
    </row>
    <row r="900" spans="2:46" x14ac:dyDescent="0.25">
      <c r="B900" s="132" t="str">
        <f t="shared" si="81"/>
        <v/>
      </c>
      <c r="C900" s="120"/>
      <c r="D900" s="125"/>
      <c r="E900" s="125"/>
      <c r="N900" s="126">
        <f t="shared" si="84"/>
        <v>0</v>
      </c>
      <c r="O900" s="126">
        <f t="shared" si="85"/>
        <v>0</v>
      </c>
      <c r="P900" s="126">
        <f t="shared" si="86"/>
        <v>0</v>
      </c>
      <c r="AD900" s="132" t="str">
        <f t="shared" si="82"/>
        <v/>
      </c>
      <c r="AE900" s="120"/>
      <c r="AF900" s="128"/>
      <c r="AH900" s="132" t="str">
        <f t="shared" si="83"/>
        <v/>
      </c>
      <c r="AI900" s="120"/>
      <c r="AJ900" s="128"/>
      <c r="AK900" s="128"/>
      <c r="AL900" s="128"/>
      <c r="AM900" s="128"/>
      <c r="AN900" s="128"/>
      <c r="AO900" s="128"/>
      <c r="AT900" s="128"/>
    </row>
    <row r="901" spans="2:46" x14ac:dyDescent="0.25">
      <c r="B901" s="132" t="str">
        <f t="shared" si="81"/>
        <v/>
      </c>
      <c r="C901" s="120"/>
      <c r="D901" s="125"/>
      <c r="E901" s="125"/>
      <c r="N901" s="126">
        <f t="shared" si="84"/>
        <v>0</v>
      </c>
      <c r="O901" s="126">
        <f t="shared" si="85"/>
        <v>0</v>
      </c>
      <c r="P901" s="126">
        <f t="shared" si="86"/>
        <v>0</v>
      </c>
      <c r="AD901" s="132" t="str">
        <f t="shared" si="82"/>
        <v/>
      </c>
      <c r="AE901" s="120"/>
      <c r="AF901" s="128"/>
      <c r="AH901" s="132" t="str">
        <f t="shared" si="83"/>
        <v/>
      </c>
      <c r="AI901" s="120"/>
      <c r="AJ901" s="128"/>
      <c r="AK901" s="128"/>
      <c r="AL901" s="128"/>
      <c r="AM901" s="128"/>
      <c r="AN901" s="128"/>
      <c r="AO901" s="128"/>
      <c r="AT901" s="128"/>
    </row>
    <row r="902" spans="2:46" x14ac:dyDescent="0.25">
      <c r="B902" s="132" t="str">
        <f t="shared" si="81"/>
        <v/>
      </c>
      <c r="C902" s="120"/>
      <c r="D902" s="125"/>
      <c r="E902" s="125"/>
      <c r="N902" s="126">
        <f t="shared" si="84"/>
        <v>0</v>
      </c>
      <c r="O902" s="126">
        <f t="shared" si="85"/>
        <v>0</v>
      </c>
      <c r="P902" s="126">
        <f t="shared" si="86"/>
        <v>0</v>
      </c>
      <c r="AD902" s="132" t="str">
        <f t="shared" si="82"/>
        <v/>
      </c>
      <c r="AE902" s="120"/>
      <c r="AF902" s="128"/>
      <c r="AH902" s="132" t="str">
        <f t="shared" si="83"/>
        <v/>
      </c>
      <c r="AI902" s="120"/>
      <c r="AJ902" s="128"/>
      <c r="AK902" s="128"/>
      <c r="AL902" s="128"/>
      <c r="AM902" s="128"/>
      <c r="AN902" s="128"/>
      <c r="AO902" s="128"/>
      <c r="AT902" s="128"/>
    </row>
    <row r="903" spans="2:46" x14ac:dyDescent="0.25">
      <c r="B903" s="132" t="str">
        <f t="shared" si="81"/>
        <v/>
      </c>
      <c r="C903" s="120"/>
      <c r="D903" s="125"/>
      <c r="E903" s="125"/>
      <c r="N903" s="126">
        <f t="shared" si="84"/>
        <v>0</v>
      </c>
      <c r="O903" s="126">
        <f t="shared" si="85"/>
        <v>0</v>
      </c>
      <c r="P903" s="126">
        <f t="shared" si="86"/>
        <v>0</v>
      </c>
      <c r="AD903" s="132" t="str">
        <f t="shared" si="82"/>
        <v/>
      </c>
      <c r="AE903" s="120"/>
      <c r="AF903" s="128"/>
      <c r="AH903" s="132" t="str">
        <f t="shared" si="83"/>
        <v/>
      </c>
      <c r="AI903" s="120"/>
      <c r="AJ903" s="128"/>
      <c r="AK903" s="128"/>
      <c r="AL903" s="128"/>
      <c r="AM903" s="128"/>
      <c r="AN903" s="128"/>
      <c r="AO903" s="128"/>
      <c r="AT903" s="128"/>
    </row>
    <row r="904" spans="2:46" x14ac:dyDescent="0.25">
      <c r="B904" s="132" t="str">
        <f t="shared" si="81"/>
        <v/>
      </c>
      <c r="C904" s="120"/>
      <c r="D904" s="125"/>
      <c r="E904" s="125"/>
      <c r="N904" s="126">
        <f t="shared" si="84"/>
        <v>0</v>
      </c>
      <c r="O904" s="126">
        <f t="shared" si="85"/>
        <v>0</v>
      </c>
      <c r="P904" s="126">
        <f t="shared" si="86"/>
        <v>0</v>
      </c>
      <c r="AD904" s="132" t="str">
        <f t="shared" si="82"/>
        <v/>
      </c>
      <c r="AE904" s="120"/>
      <c r="AF904" s="128"/>
      <c r="AH904" s="132" t="str">
        <f t="shared" si="83"/>
        <v/>
      </c>
      <c r="AI904" s="120"/>
      <c r="AJ904" s="128"/>
      <c r="AK904" s="128"/>
      <c r="AL904" s="128"/>
      <c r="AM904" s="128"/>
      <c r="AN904" s="128"/>
      <c r="AO904" s="128"/>
      <c r="AT904" s="128"/>
    </row>
    <row r="905" spans="2:46" x14ac:dyDescent="0.25">
      <c r="B905" s="132" t="str">
        <f t="shared" si="81"/>
        <v/>
      </c>
      <c r="C905" s="120"/>
      <c r="D905" s="125"/>
      <c r="E905" s="125"/>
      <c r="N905" s="126">
        <f t="shared" si="84"/>
        <v>0</v>
      </c>
      <c r="O905" s="126">
        <f t="shared" si="85"/>
        <v>0</v>
      </c>
      <c r="P905" s="126">
        <f t="shared" si="86"/>
        <v>0</v>
      </c>
      <c r="AD905" s="132" t="str">
        <f t="shared" si="82"/>
        <v/>
      </c>
      <c r="AE905" s="120"/>
      <c r="AF905" s="128"/>
      <c r="AH905" s="132" t="str">
        <f t="shared" si="83"/>
        <v/>
      </c>
      <c r="AI905" s="120"/>
      <c r="AJ905" s="128"/>
      <c r="AK905" s="128"/>
      <c r="AL905" s="128"/>
      <c r="AM905" s="128"/>
      <c r="AN905" s="128"/>
      <c r="AO905" s="128"/>
      <c r="AT905" s="128"/>
    </row>
    <row r="906" spans="2:46" x14ac:dyDescent="0.25">
      <c r="B906" s="132" t="str">
        <f t="shared" si="81"/>
        <v/>
      </c>
      <c r="C906" s="120"/>
      <c r="D906" s="125"/>
      <c r="E906" s="125"/>
      <c r="N906" s="126">
        <f t="shared" si="84"/>
        <v>0</v>
      </c>
      <c r="O906" s="126">
        <f t="shared" si="85"/>
        <v>0</v>
      </c>
      <c r="P906" s="126">
        <f t="shared" si="86"/>
        <v>0</v>
      </c>
      <c r="AD906" s="132" t="str">
        <f t="shared" si="82"/>
        <v/>
      </c>
      <c r="AE906" s="120"/>
      <c r="AF906" s="128"/>
      <c r="AH906" s="132" t="str">
        <f t="shared" si="83"/>
        <v/>
      </c>
      <c r="AI906" s="120"/>
      <c r="AJ906" s="128"/>
      <c r="AK906" s="128"/>
      <c r="AL906" s="128"/>
      <c r="AM906" s="128"/>
      <c r="AN906" s="128"/>
      <c r="AO906" s="128"/>
      <c r="AT906" s="128"/>
    </row>
    <row r="907" spans="2:46" x14ac:dyDescent="0.25">
      <c r="B907" s="132" t="str">
        <f t="shared" si="81"/>
        <v/>
      </c>
      <c r="C907" s="120"/>
      <c r="D907" s="125"/>
      <c r="E907" s="125"/>
      <c r="N907" s="126">
        <f t="shared" si="84"/>
        <v>0</v>
      </c>
      <c r="O907" s="126">
        <f t="shared" si="85"/>
        <v>0</v>
      </c>
      <c r="P907" s="126">
        <f t="shared" si="86"/>
        <v>0</v>
      </c>
      <c r="AD907" s="132" t="str">
        <f t="shared" si="82"/>
        <v/>
      </c>
      <c r="AE907" s="120"/>
      <c r="AF907" s="128"/>
      <c r="AH907" s="132" t="str">
        <f t="shared" si="83"/>
        <v/>
      </c>
      <c r="AI907" s="120"/>
      <c r="AJ907" s="128"/>
      <c r="AK907" s="128"/>
      <c r="AL907" s="128"/>
      <c r="AM907" s="128"/>
      <c r="AN907" s="128"/>
      <c r="AO907" s="128"/>
      <c r="AT907" s="128"/>
    </row>
    <row r="908" spans="2:46" x14ac:dyDescent="0.25">
      <c r="B908" s="132" t="str">
        <f t="shared" si="81"/>
        <v/>
      </c>
      <c r="C908" s="120"/>
      <c r="D908" s="125"/>
      <c r="E908" s="125"/>
      <c r="N908" s="126">
        <f t="shared" si="84"/>
        <v>0</v>
      </c>
      <c r="O908" s="126">
        <f t="shared" si="85"/>
        <v>0</v>
      </c>
      <c r="P908" s="126">
        <f t="shared" si="86"/>
        <v>0</v>
      </c>
      <c r="AD908" s="132" t="str">
        <f t="shared" si="82"/>
        <v/>
      </c>
      <c r="AE908" s="120"/>
      <c r="AF908" s="128"/>
      <c r="AH908" s="132" t="str">
        <f t="shared" si="83"/>
        <v/>
      </c>
      <c r="AI908" s="120"/>
      <c r="AJ908" s="128"/>
      <c r="AK908" s="128"/>
      <c r="AL908" s="128"/>
      <c r="AM908" s="128"/>
      <c r="AN908" s="128"/>
      <c r="AO908" s="128"/>
      <c r="AT908" s="128"/>
    </row>
    <row r="909" spans="2:46" x14ac:dyDescent="0.25">
      <c r="B909" s="132" t="str">
        <f t="shared" si="81"/>
        <v/>
      </c>
      <c r="C909" s="120"/>
      <c r="D909" s="125"/>
      <c r="E909" s="125"/>
      <c r="N909" s="126">
        <f t="shared" si="84"/>
        <v>0</v>
      </c>
      <c r="O909" s="126">
        <f t="shared" si="85"/>
        <v>0</v>
      </c>
      <c r="P909" s="126">
        <f t="shared" si="86"/>
        <v>0</v>
      </c>
      <c r="AD909" s="132" t="str">
        <f t="shared" si="82"/>
        <v/>
      </c>
      <c r="AE909" s="120"/>
      <c r="AF909" s="128"/>
      <c r="AH909" s="132" t="str">
        <f t="shared" si="83"/>
        <v/>
      </c>
      <c r="AI909" s="120"/>
      <c r="AJ909" s="128"/>
      <c r="AK909" s="128"/>
      <c r="AL909" s="128"/>
      <c r="AM909" s="128"/>
      <c r="AN909" s="128"/>
      <c r="AO909" s="128"/>
      <c r="AT909" s="128"/>
    </row>
    <row r="910" spans="2:46" x14ac:dyDescent="0.25">
      <c r="B910" s="132" t="str">
        <f t="shared" si="81"/>
        <v/>
      </c>
      <c r="C910" s="120"/>
      <c r="D910" s="125"/>
      <c r="E910" s="125"/>
      <c r="N910" s="126">
        <f t="shared" si="84"/>
        <v>0</v>
      </c>
      <c r="O910" s="126">
        <f t="shared" si="85"/>
        <v>0</v>
      </c>
      <c r="P910" s="126">
        <f t="shared" si="86"/>
        <v>0</v>
      </c>
      <c r="AD910" s="132" t="str">
        <f t="shared" si="82"/>
        <v/>
      </c>
      <c r="AE910" s="120"/>
      <c r="AF910" s="128"/>
      <c r="AH910" s="132" t="str">
        <f t="shared" si="83"/>
        <v/>
      </c>
      <c r="AI910" s="120"/>
      <c r="AJ910" s="128"/>
      <c r="AK910" s="128"/>
      <c r="AL910" s="128"/>
      <c r="AM910" s="128"/>
      <c r="AN910" s="128"/>
      <c r="AO910" s="128"/>
      <c r="AT910" s="128"/>
    </row>
    <row r="911" spans="2:46" x14ac:dyDescent="0.25">
      <c r="B911" s="132" t="str">
        <f t="shared" ref="B911:B974" si="87">IF(C911="","",B910+C911)</f>
        <v/>
      </c>
      <c r="C911" s="120"/>
      <c r="D911" s="125"/>
      <c r="E911" s="125"/>
      <c r="N911" s="126">
        <f t="shared" si="84"/>
        <v>0</v>
      </c>
      <c r="O911" s="126">
        <f t="shared" si="85"/>
        <v>0</v>
      </c>
      <c r="P911" s="126">
        <f t="shared" si="86"/>
        <v>0</v>
      </c>
      <c r="AD911" s="132" t="str">
        <f t="shared" si="82"/>
        <v/>
      </c>
      <c r="AE911" s="120"/>
      <c r="AF911" s="128"/>
      <c r="AH911" s="132" t="str">
        <f t="shared" si="83"/>
        <v/>
      </c>
      <c r="AI911" s="120"/>
      <c r="AJ911" s="128"/>
      <c r="AK911" s="128"/>
      <c r="AL911" s="128"/>
      <c r="AM911" s="128"/>
      <c r="AN911" s="128"/>
      <c r="AO911" s="128"/>
      <c r="AT911" s="128"/>
    </row>
    <row r="912" spans="2:46" x14ac:dyDescent="0.25">
      <c r="B912" s="132" t="str">
        <f t="shared" si="87"/>
        <v/>
      </c>
      <c r="C912" s="120"/>
      <c r="D912" s="125"/>
      <c r="E912" s="125"/>
      <c r="N912" s="126">
        <f t="shared" si="84"/>
        <v>0</v>
      </c>
      <c r="O912" s="126">
        <f t="shared" si="85"/>
        <v>0</v>
      </c>
      <c r="P912" s="126">
        <f t="shared" si="86"/>
        <v>0</v>
      </c>
      <c r="AD912" s="132" t="str">
        <f t="shared" si="82"/>
        <v/>
      </c>
      <c r="AE912" s="120"/>
      <c r="AF912" s="128"/>
      <c r="AH912" s="132" t="str">
        <f t="shared" si="83"/>
        <v/>
      </c>
      <c r="AI912" s="120"/>
      <c r="AJ912" s="128"/>
      <c r="AK912" s="128"/>
      <c r="AL912" s="128"/>
      <c r="AM912" s="128"/>
      <c r="AN912" s="128"/>
      <c r="AO912" s="128"/>
      <c r="AT912" s="128"/>
    </row>
    <row r="913" spans="2:46" x14ac:dyDescent="0.25">
      <c r="B913" s="132" t="str">
        <f t="shared" si="87"/>
        <v/>
      </c>
      <c r="C913" s="120"/>
      <c r="D913" s="125"/>
      <c r="E913" s="125"/>
      <c r="N913" s="126">
        <f t="shared" si="84"/>
        <v>0</v>
      </c>
      <c r="O913" s="126">
        <f t="shared" si="85"/>
        <v>0</v>
      </c>
      <c r="P913" s="126">
        <f t="shared" si="86"/>
        <v>0</v>
      </c>
      <c r="AD913" s="132" t="str">
        <f t="shared" ref="AD913:AD976" si="88">IF(AE913="","",AD912+AE913)</f>
        <v/>
      </c>
      <c r="AE913" s="120"/>
      <c r="AF913" s="128"/>
      <c r="AH913" s="132" t="str">
        <f t="shared" ref="AH913:AH976" si="89">IF(AI913="","",AH912+AI913)</f>
        <v/>
      </c>
      <c r="AI913" s="120"/>
      <c r="AJ913" s="128"/>
      <c r="AK913" s="128"/>
      <c r="AL913" s="128"/>
      <c r="AM913" s="128"/>
      <c r="AN913" s="128"/>
      <c r="AO913" s="128"/>
      <c r="AT913" s="128"/>
    </row>
    <row r="914" spans="2:46" x14ac:dyDescent="0.25">
      <c r="B914" s="132" t="str">
        <f t="shared" si="87"/>
        <v/>
      </c>
      <c r="C914" s="120"/>
      <c r="D914" s="125"/>
      <c r="E914" s="125"/>
      <c r="N914" s="126">
        <f t="shared" si="84"/>
        <v>0</v>
      </c>
      <c r="O914" s="126">
        <f t="shared" si="85"/>
        <v>0</v>
      </c>
      <c r="P914" s="126">
        <f t="shared" si="86"/>
        <v>0</v>
      </c>
      <c r="AD914" s="132" t="str">
        <f t="shared" si="88"/>
        <v/>
      </c>
      <c r="AE914" s="120"/>
      <c r="AF914" s="128"/>
      <c r="AH914" s="132" t="str">
        <f t="shared" si="89"/>
        <v/>
      </c>
      <c r="AI914" s="120"/>
      <c r="AJ914" s="128"/>
      <c r="AK914" s="128"/>
      <c r="AL914" s="128"/>
      <c r="AM914" s="128"/>
      <c r="AN914" s="128"/>
      <c r="AO914" s="128"/>
      <c r="AT914" s="128"/>
    </row>
    <row r="915" spans="2:46" x14ac:dyDescent="0.25">
      <c r="B915" s="132" t="str">
        <f t="shared" si="87"/>
        <v/>
      </c>
      <c r="C915" s="120"/>
      <c r="D915" s="125"/>
      <c r="E915" s="125"/>
      <c r="N915" s="126">
        <f t="shared" si="84"/>
        <v>0</v>
      </c>
      <c r="O915" s="126">
        <f t="shared" si="85"/>
        <v>0</v>
      </c>
      <c r="P915" s="126">
        <f t="shared" si="86"/>
        <v>0</v>
      </c>
      <c r="AD915" s="132" t="str">
        <f t="shared" si="88"/>
        <v/>
      </c>
      <c r="AE915" s="120"/>
      <c r="AF915" s="128"/>
      <c r="AH915" s="132" t="str">
        <f t="shared" si="89"/>
        <v/>
      </c>
      <c r="AI915" s="120"/>
      <c r="AJ915" s="128"/>
      <c r="AK915" s="128"/>
      <c r="AL915" s="128"/>
      <c r="AM915" s="128"/>
      <c r="AN915" s="128"/>
      <c r="AO915" s="128"/>
      <c r="AT915" s="128"/>
    </row>
    <row r="916" spans="2:46" x14ac:dyDescent="0.25">
      <c r="B916" s="132" t="str">
        <f t="shared" si="87"/>
        <v/>
      </c>
      <c r="C916" s="120"/>
      <c r="D916" s="125"/>
      <c r="E916" s="125"/>
      <c r="N916" s="126">
        <f t="shared" si="84"/>
        <v>0</v>
      </c>
      <c r="O916" s="126">
        <f t="shared" si="85"/>
        <v>0</v>
      </c>
      <c r="P916" s="126">
        <f t="shared" si="86"/>
        <v>0</v>
      </c>
      <c r="AD916" s="132" t="str">
        <f t="shared" si="88"/>
        <v/>
      </c>
      <c r="AE916" s="120"/>
      <c r="AF916" s="128"/>
      <c r="AH916" s="132" t="str">
        <f t="shared" si="89"/>
        <v/>
      </c>
      <c r="AI916" s="120"/>
      <c r="AJ916" s="128"/>
      <c r="AK916" s="128"/>
      <c r="AL916" s="128"/>
      <c r="AM916" s="128"/>
      <c r="AN916" s="128"/>
      <c r="AO916" s="128"/>
      <c r="AT916" s="128"/>
    </row>
    <row r="917" spans="2:46" x14ac:dyDescent="0.25">
      <c r="B917" s="132" t="str">
        <f t="shared" si="87"/>
        <v/>
      </c>
      <c r="C917" s="120"/>
      <c r="D917" s="125"/>
      <c r="E917" s="125"/>
      <c r="N917" s="126">
        <f t="shared" si="84"/>
        <v>0</v>
      </c>
      <c r="O917" s="126">
        <f t="shared" si="85"/>
        <v>0</v>
      </c>
      <c r="P917" s="126">
        <f t="shared" si="86"/>
        <v>0</v>
      </c>
      <c r="AD917" s="132" t="str">
        <f t="shared" si="88"/>
        <v/>
      </c>
      <c r="AE917" s="120"/>
      <c r="AF917" s="128"/>
      <c r="AH917" s="132" t="str">
        <f t="shared" si="89"/>
        <v/>
      </c>
      <c r="AI917" s="120"/>
      <c r="AJ917" s="128"/>
      <c r="AK917" s="128"/>
      <c r="AL917" s="128"/>
      <c r="AM917" s="128"/>
      <c r="AN917" s="128"/>
      <c r="AO917" s="128"/>
      <c r="AT917" s="128"/>
    </row>
    <row r="918" spans="2:46" x14ac:dyDescent="0.25">
      <c r="B918" s="132" t="str">
        <f t="shared" si="87"/>
        <v/>
      </c>
      <c r="C918" s="120"/>
      <c r="D918" s="125"/>
      <c r="E918" s="125"/>
      <c r="N918" s="126">
        <f t="shared" si="84"/>
        <v>0</v>
      </c>
      <c r="O918" s="126">
        <f t="shared" si="85"/>
        <v>0</v>
      </c>
      <c r="P918" s="126">
        <f t="shared" si="86"/>
        <v>0</v>
      </c>
      <c r="AD918" s="132" t="str">
        <f t="shared" si="88"/>
        <v/>
      </c>
      <c r="AE918" s="120"/>
      <c r="AF918" s="128"/>
      <c r="AH918" s="132" t="str">
        <f t="shared" si="89"/>
        <v/>
      </c>
      <c r="AI918" s="120"/>
      <c r="AJ918" s="128"/>
      <c r="AK918" s="128"/>
      <c r="AL918" s="128"/>
      <c r="AM918" s="128"/>
      <c r="AN918" s="128"/>
      <c r="AO918" s="128"/>
      <c r="AT918" s="128"/>
    </row>
    <row r="919" spans="2:46" x14ac:dyDescent="0.25">
      <c r="B919" s="132" t="str">
        <f t="shared" si="87"/>
        <v/>
      </c>
      <c r="C919" s="120"/>
      <c r="D919" s="125"/>
      <c r="E919" s="125"/>
      <c r="N919" s="126">
        <f t="shared" si="84"/>
        <v>0</v>
      </c>
      <c r="O919" s="126">
        <f t="shared" si="85"/>
        <v>0</v>
      </c>
      <c r="P919" s="126">
        <f t="shared" si="86"/>
        <v>0</v>
      </c>
      <c r="AD919" s="132" t="str">
        <f t="shared" si="88"/>
        <v/>
      </c>
      <c r="AE919" s="120"/>
      <c r="AF919" s="128"/>
      <c r="AH919" s="132" t="str">
        <f t="shared" si="89"/>
        <v/>
      </c>
      <c r="AI919" s="120"/>
      <c r="AJ919" s="128"/>
      <c r="AK919" s="128"/>
      <c r="AL919" s="128"/>
      <c r="AM919" s="128"/>
      <c r="AN919" s="128"/>
      <c r="AO919" s="128"/>
      <c r="AT919" s="128"/>
    </row>
    <row r="920" spans="2:46" x14ac:dyDescent="0.25">
      <c r="B920" s="132" t="str">
        <f t="shared" si="87"/>
        <v/>
      </c>
      <c r="C920" s="120"/>
      <c r="D920" s="125"/>
      <c r="E920" s="125"/>
      <c r="N920" s="126">
        <f t="shared" si="84"/>
        <v>0</v>
      </c>
      <c r="O920" s="126">
        <f t="shared" si="85"/>
        <v>0</v>
      </c>
      <c r="P920" s="126">
        <f t="shared" si="86"/>
        <v>0</v>
      </c>
      <c r="AD920" s="132" t="str">
        <f t="shared" si="88"/>
        <v/>
      </c>
      <c r="AE920" s="120"/>
      <c r="AF920" s="128"/>
      <c r="AH920" s="132" t="str">
        <f t="shared" si="89"/>
        <v/>
      </c>
      <c r="AI920" s="120"/>
      <c r="AJ920" s="128"/>
      <c r="AK920" s="128"/>
      <c r="AL920" s="128"/>
      <c r="AM920" s="128"/>
      <c r="AN920" s="128"/>
      <c r="AO920" s="128"/>
      <c r="AT920" s="128"/>
    </row>
    <row r="921" spans="2:46" x14ac:dyDescent="0.25">
      <c r="B921" s="132" t="str">
        <f t="shared" si="87"/>
        <v/>
      </c>
      <c r="C921" s="120"/>
      <c r="D921" s="125"/>
      <c r="E921" s="125"/>
      <c r="N921" s="126">
        <f t="shared" si="84"/>
        <v>0</v>
      </c>
      <c r="O921" s="126">
        <f t="shared" si="85"/>
        <v>0</v>
      </c>
      <c r="P921" s="126">
        <f t="shared" si="86"/>
        <v>0</v>
      </c>
      <c r="AD921" s="132" t="str">
        <f t="shared" si="88"/>
        <v/>
      </c>
      <c r="AE921" s="120"/>
      <c r="AF921" s="128"/>
      <c r="AH921" s="132" t="str">
        <f t="shared" si="89"/>
        <v/>
      </c>
      <c r="AI921" s="120"/>
      <c r="AJ921" s="128"/>
      <c r="AK921" s="128"/>
      <c r="AL921" s="128"/>
      <c r="AM921" s="128"/>
      <c r="AN921" s="128"/>
      <c r="AO921" s="128"/>
      <c r="AT921" s="128"/>
    </row>
    <row r="922" spans="2:46" x14ac:dyDescent="0.25">
      <c r="B922" s="132" t="str">
        <f t="shared" si="87"/>
        <v/>
      </c>
      <c r="C922" s="120"/>
      <c r="D922" s="125"/>
      <c r="E922" s="125"/>
      <c r="N922" s="126">
        <f t="shared" si="84"/>
        <v>0</v>
      </c>
      <c r="O922" s="126">
        <f t="shared" si="85"/>
        <v>0</v>
      </c>
      <c r="P922" s="126">
        <f t="shared" si="86"/>
        <v>0</v>
      </c>
      <c r="AD922" s="132" t="str">
        <f t="shared" si="88"/>
        <v/>
      </c>
      <c r="AE922" s="120"/>
      <c r="AF922" s="128"/>
      <c r="AH922" s="132" t="str">
        <f t="shared" si="89"/>
        <v/>
      </c>
      <c r="AI922" s="120"/>
      <c r="AJ922" s="128"/>
      <c r="AK922" s="128"/>
      <c r="AL922" s="128"/>
      <c r="AM922" s="128"/>
      <c r="AN922" s="128"/>
      <c r="AO922" s="128"/>
      <c r="AT922" s="128"/>
    </row>
    <row r="923" spans="2:46" x14ac:dyDescent="0.25">
      <c r="B923" s="132" t="str">
        <f t="shared" si="87"/>
        <v/>
      </c>
      <c r="C923" s="120"/>
      <c r="D923" s="125"/>
      <c r="E923" s="125"/>
      <c r="N923" s="126">
        <f t="shared" si="84"/>
        <v>0</v>
      </c>
      <c r="O923" s="126">
        <f t="shared" si="85"/>
        <v>0</v>
      </c>
      <c r="P923" s="126">
        <f t="shared" si="86"/>
        <v>0</v>
      </c>
      <c r="AD923" s="132" t="str">
        <f t="shared" si="88"/>
        <v/>
      </c>
      <c r="AE923" s="120"/>
      <c r="AF923" s="128"/>
      <c r="AH923" s="132" t="str">
        <f t="shared" si="89"/>
        <v/>
      </c>
      <c r="AI923" s="120"/>
      <c r="AJ923" s="128"/>
      <c r="AK923" s="128"/>
      <c r="AL923" s="128"/>
      <c r="AM923" s="128"/>
      <c r="AN923" s="128"/>
      <c r="AO923" s="128"/>
      <c r="AT923" s="128"/>
    </row>
    <row r="924" spans="2:46" x14ac:dyDescent="0.25">
      <c r="B924" s="132" t="str">
        <f t="shared" si="87"/>
        <v/>
      </c>
      <c r="C924" s="120"/>
      <c r="D924" s="125"/>
      <c r="E924" s="125"/>
      <c r="N924" s="126">
        <f t="shared" si="84"/>
        <v>0</v>
      </c>
      <c r="O924" s="126">
        <f t="shared" si="85"/>
        <v>0</v>
      </c>
      <c r="P924" s="126">
        <f t="shared" si="86"/>
        <v>0</v>
      </c>
      <c r="AD924" s="132" t="str">
        <f t="shared" si="88"/>
        <v/>
      </c>
      <c r="AE924" s="120"/>
      <c r="AF924" s="128"/>
      <c r="AH924" s="132" t="str">
        <f t="shared" si="89"/>
        <v/>
      </c>
      <c r="AI924" s="120"/>
      <c r="AJ924" s="128"/>
      <c r="AK924" s="128"/>
      <c r="AL924" s="128"/>
      <c r="AM924" s="128"/>
      <c r="AN924" s="128"/>
      <c r="AO924" s="128"/>
      <c r="AT924" s="128"/>
    </row>
    <row r="925" spans="2:46" x14ac:dyDescent="0.25">
      <c r="B925" s="132" t="str">
        <f t="shared" si="87"/>
        <v/>
      </c>
      <c r="C925" s="120"/>
      <c r="D925" s="125"/>
      <c r="E925" s="125"/>
      <c r="N925" s="126">
        <f t="shared" si="84"/>
        <v>0</v>
      </c>
      <c r="O925" s="126">
        <f t="shared" si="85"/>
        <v>0</v>
      </c>
      <c r="P925" s="126">
        <f t="shared" si="86"/>
        <v>0</v>
      </c>
      <c r="AD925" s="132" t="str">
        <f t="shared" si="88"/>
        <v/>
      </c>
      <c r="AE925" s="120"/>
      <c r="AF925" s="128"/>
      <c r="AH925" s="132" t="str">
        <f t="shared" si="89"/>
        <v/>
      </c>
      <c r="AI925" s="120"/>
      <c r="AJ925" s="128"/>
      <c r="AK925" s="128"/>
      <c r="AL925" s="128"/>
      <c r="AM925" s="128"/>
      <c r="AN925" s="128"/>
      <c r="AO925" s="128"/>
      <c r="AT925" s="128"/>
    </row>
    <row r="926" spans="2:46" x14ac:dyDescent="0.25">
      <c r="B926" s="132" t="str">
        <f t="shared" si="87"/>
        <v/>
      </c>
      <c r="C926" s="120"/>
      <c r="D926" s="125"/>
      <c r="E926" s="125"/>
      <c r="N926" s="126">
        <f t="shared" si="84"/>
        <v>0</v>
      </c>
      <c r="O926" s="126">
        <f t="shared" si="85"/>
        <v>0</v>
      </c>
      <c r="P926" s="126">
        <f t="shared" si="86"/>
        <v>0</v>
      </c>
      <c r="AD926" s="132" t="str">
        <f t="shared" si="88"/>
        <v/>
      </c>
      <c r="AE926" s="120"/>
      <c r="AF926" s="128"/>
      <c r="AH926" s="132" t="str">
        <f t="shared" si="89"/>
        <v/>
      </c>
      <c r="AI926" s="120"/>
      <c r="AJ926" s="128"/>
      <c r="AK926" s="128"/>
      <c r="AL926" s="128"/>
      <c r="AM926" s="128"/>
      <c r="AN926" s="128"/>
      <c r="AO926" s="128"/>
      <c r="AT926" s="128"/>
    </row>
    <row r="927" spans="2:46" x14ac:dyDescent="0.25">
      <c r="B927" s="132" t="str">
        <f t="shared" si="87"/>
        <v/>
      </c>
      <c r="C927" s="120"/>
      <c r="D927" s="125"/>
      <c r="E927" s="125"/>
      <c r="N927" s="126">
        <f t="shared" si="84"/>
        <v>0</v>
      </c>
      <c r="O927" s="126">
        <f t="shared" si="85"/>
        <v>0</v>
      </c>
      <c r="P927" s="126">
        <f t="shared" si="86"/>
        <v>0</v>
      </c>
      <c r="AD927" s="132" t="str">
        <f t="shared" si="88"/>
        <v/>
      </c>
      <c r="AE927" s="120"/>
      <c r="AF927" s="128"/>
      <c r="AH927" s="132" t="str">
        <f t="shared" si="89"/>
        <v/>
      </c>
      <c r="AI927" s="120"/>
      <c r="AJ927" s="128"/>
      <c r="AK927" s="128"/>
      <c r="AL927" s="128"/>
      <c r="AM927" s="128"/>
      <c r="AN927" s="128"/>
      <c r="AO927" s="128"/>
      <c r="AT927" s="128"/>
    </row>
    <row r="928" spans="2:46" x14ac:dyDescent="0.25">
      <c r="B928" s="132" t="str">
        <f t="shared" si="87"/>
        <v/>
      </c>
      <c r="C928" s="120"/>
      <c r="D928" s="125"/>
      <c r="E928" s="125"/>
      <c r="N928" s="126">
        <f t="shared" si="84"/>
        <v>0</v>
      </c>
      <c r="O928" s="126">
        <f t="shared" si="85"/>
        <v>0</v>
      </c>
      <c r="P928" s="126">
        <f t="shared" si="86"/>
        <v>0</v>
      </c>
      <c r="AD928" s="132" t="str">
        <f t="shared" si="88"/>
        <v/>
      </c>
      <c r="AE928" s="120"/>
      <c r="AF928" s="128"/>
      <c r="AH928" s="132" t="str">
        <f t="shared" si="89"/>
        <v/>
      </c>
      <c r="AI928" s="120"/>
      <c r="AJ928" s="128"/>
      <c r="AK928" s="128"/>
      <c r="AL928" s="128"/>
      <c r="AM928" s="128"/>
      <c r="AN928" s="128"/>
      <c r="AO928" s="128"/>
      <c r="AT928" s="128"/>
    </row>
    <row r="929" spans="2:46" x14ac:dyDescent="0.25">
      <c r="B929" s="132" t="str">
        <f t="shared" si="87"/>
        <v/>
      </c>
      <c r="C929" s="120"/>
      <c r="D929" s="125"/>
      <c r="E929" s="125"/>
      <c r="N929" s="126">
        <f t="shared" si="84"/>
        <v>0</v>
      </c>
      <c r="O929" s="126">
        <f t="shared" si="85"/>
        <v>0</v>
      </c>
      <c r="P929" s="126">
        <f t="shared" si="86"/>
        <v>0</v>
      </c>
      <c r="AD929" s="132" t="str">
        <f t="shared" si="88"/>
        <v/>
      </c>
      <c r="AE929" s="120"/>
      <c r="AF929" s="128"/>
      <c r="AH929" s="132" t="str">
        <f t="shared" si="89"/>
        <v/>
      </c>
      <c r="AI929" s="120"/>
      <c r="AJ929" s="128"/>
      <c r="AK929" s="128"/>
      <c r="AL929" s="128"/>
      <c r="AM929" s="128"/>
      <c r="AN929" s="128"/>
      <c r="AO929" s="128"/>
      <c r="AT929" s="128"/>
    </row>
    <row r="930" spans="2:46" x14ac:dyDescent="0.25">
      <c r="B930" s="132" t="str">
        <f t="shared" si="87"/>
        <v/>
      </c>
      <c r="C930" s="120"/>
      <c r="D930" s="125"/>
      <c r="E930" s="125"/>
      <c r="N930" s="126">
        <f t="shared" si="84"/>
        <v>0</v>
      </c>
      <c r="O930" s="126">
        <f t="shared" si="85"/>
        <v>0</v>
      </c>
      <c r="P930" s="126">
        <f t="shared" si="86"/>
        <v>0</v>
      </c>
      <c r="AD930" s="132" t="str">
        <f t="shared" si="88"/>
        <v/>
      </c>
      <c r="AE930" s="120"/>
      <c r="AF930" s="128"/>
      <c r="AH930" s="132" t="str">
        <f t="shared" si="89"/>
        <v/>
      </c>
      <c r="AI930" s="120"/>
      <c r="AJ930" s="128"/>
      <c r="AK930" s="128"/>
      <c r="AL930" s="128"/>
      <c r="AM930" s="128"/>
      <c r="AN930" s="128"/>
      <c r="AO930" s="128"/>
      <c r="AT930" s="128"/>
    </row>
    <row r="931" spans="2:46" x14ac:dyDescent="0.25">
      <c r="B931" s="132" t="str">
        <f t="shared" si="87"/>
        <v/>
      </c>
      <c r="C931" s="120"/>
      <c r="D931" s="125"/>
      <c r="E931" s="125"/>
      <c r="N931" s="126">
        <f t="shared" si="84"/>
        <v>0</v>
      </c>
      <c r="O931" s="126">
        <f t="shared" si="85"/>
        <v>0</v>
      </c>
      <c r="P931" s="126">
        <f t="shared" si="86"/>
        <v>0</v>
      </c>
      <c r="AD931" s="132" t="str">
        <f t="shared" si="88"/>
        <v/>
      </c>
      <c r="AE931" s="120"/>
      <c r="AF931" s="128"/>
      <c r="AH931" s="132" t="str">
        <f t="shared" si="89"/>
        <v/>
      </c>
      <c r="AI931" s="120"/>
      <c r="AJ931" s="128"/>
      <c r="AK931" s="128"/>
      <c r="AL931" s="128"/>
      <c r="AM931" s="128"/>
      <c r="AN931" s="128"/>
      <c r="AO931" s="128"/>
      <c r="AT931" s="128"/>
    </row>
    <row r="932" spans="2:46" x14ac:dyDescent="0.25">
      <c r="B932" s="132" t="str">
        <f t="shared" si="87"/>
        <v/>
      </c>
      <c r="C932" s="120"/>
      <c r="D932" s="125"/>
      <c r="E932" s="125"/>
      <c r="N932" s="126">
        <f t="shared" si="84"/>
        <v>0</v>
      </c>
      <c r="O932" s="126">
        <f t="shared" si="85"/>
        <v>0</v>
      </c>
      <c r="P932" s="126">
        <f t="shared" si="86"/>
        <v>0</v>
      </c>
      <c r="AD932" s="132" t="str">
        <f t="shared" si="88"/>
        <v/>
      </c>
      <c r="AE932" s="120"/>
      <c r="AF932" s="128"/>
      <c r="AH932" s="132" t="str">
        <f t="shared" si="89"/>
        <v/>
      </c>
      <c r="AI932" s="120"/>
      <c r="AJ932" s="128"/>
      <c r="AK932" s="128"/>
      <c r="AL932" s="128"/>
      <c r="AM932" s="128"/>
      <c r="AN932" s="128"/>
      <c r="AO932" s="128"/>
      <c r="AT932" s="128"/>
    </row>
    <row r="933" spans="2:46" x14ac:dyDescent="0.25">
      <c r="B933" s="132" t="str">
        <f t="shared" si="87"/>
        <v/>
      </c>
      <c r="C933" s="120"/>
      <c r="D933" s="125"/>
      <c r="E933" s="125"/>
      <c r="N933" s="126">
        <f t="shared" si="84"/>
        <v>0</v>
      </c>
      <c r="O933" s="126">
        <f t="shared" si="85"/>
        <v>0</v>
      </c>
      <c r="P933" s="126">
        <f t="shared" si="86"/>
        <v>0</v>
      </c>
      <c r="AD933" s="132" t="str">
        <f t="shared" si="88"/>
        <v/>
      </c>
      <c r="AE933" s="120"/>
      <c r="AF933" s="128"/>
      <c r="AH933" s="132" t="str">
        <f t="shared" si="89"/>
        <v/>
      </c>
      <c r="AI933" s="120"/>
      <c r="AJ933" s="128"/>
      <c r="AK933" s="128"/>
      <c r="AL933" s="128"/>
      <c r="AM933" s="128"/>
      <c r="AN933" s="128"/>
      <c r="AO933" s="128"/>
      <c r="AT933" s="128"/>
    </row>
    <row r="934" spans="2:46" x14ac:dyDescent="0.25">
      <c r="B934" s="132" t="str">
        <f t="shared" si="87"/>
        <v/>
      </c>
      <c r="C934" s="120"/>
      <c r="D934" s="125"/>
      <c r="E934" s="125"/>
      <c r="N934" s="126">
        <f t="shared" ref="N934:N997" si="90">C934*E934</f>
        <v>0</v>
      </c>
      <c r="O934" s="126">
        <f t="shared" ref="O934:O997" si="91">MIN(N934,C934*ROUND($O$11,0))</f>
        <v>0</v>
      </c>
      <c r="P934" s="126">
        <f t="shared" ref="P934:P997" si="92">MIN(N934,C934*ROUND($P$11,0))</f>
        <v>0</v>
      </c>
      <c r="AD934" s="132" t="str">
        <f t="shared" si="88"/>
        <v/>
      </c>
      <c r="AE934" s="120"/>
      <c r="AF934" s="128"/>
      <c r="AH934" s="132" t="str">
        <f t="shared" si="89"/>
        <v/>
      </c>
      <c r="AI934" s="120"/>
      <c r="AJ934" s="128"/>
      <c r="AK934" s="128"/>
      <c r="AL934" s="128"/>
      <c r="AM934" s="128"/>
      <c r="AN934" s="128"/>
      <c r="AO934" s="128"/>
      <c r="AT934" s="128"/>
    </row>
    <row r="935" spans="2:46" x14ac:dyDescent="0.25">
      <c r="B935" s="132" t="str">
        <f t="shared" si="87"/>
        <v/>
      </c>
      <c r="C935" s="120"/>
      <c r="D935" s="125"/>
      <c r="E935" s="125"/>
      <c r="N935" s="126">
        <f t="shared" si="90"/>
        <v>0</v>
      </c>
      <c r="O935" s="126">
        <f t="shared" si="91"/>
        <v>0</v>
      </c>
      <c r="P935" s="126">
        <f t="shared" si="92"/>
        <v>0</v>
      </c>
      <c r="AD935" s="132" t="str">
        <f t="shared" si="88"/>
        <v/>
      </c>
      <c r="AE935" s="120"/>
      <c r="AF935" s="128"/>
      <c r="AH935" s="132" t="str">
        <f t="shared" si="89"/>
        <v/>
      </c>
      <c r="AI935" s="120"/>
      <c r="AJ935" s="128"/>
      <c r="AK935" s="128"/>
      <c r="AL935" s="128"/>
      <c r="AM935" s="128"/>
      <c r="AN935" s="128"/>
      <c r="AO935" s="128"/>
      <c r="AT935" s="128"/>
    </row>
    <row r="936" spans="2:46" x14ac:dyDescent="0.25">
      <c r="B936" s="132" t="str">
        <f t="shared" si="87"/>
        <v/>
      </c>
      <c r="C936" s="120"/>
      <c r="D936" s="125"/>
      <c r="E936" s="125"/>
      <c r="N936" s="126">
        <f t="shared" si="90"/>
        <v>0</v>
      </c>
      <c r="O936" s="126">
        <f t="shared" si="91"/>
        <v>0</v>
      </c>
      <c r="P936" s="126">
        <f t="shared" si="92"/>
        <v>0</v>
      </c>
      <c r="AD936" s="132" t="str">
        <f t="shared" si="88"/>
        <v/>
      </c>
      <c r="AE936" s="120"/>
      <c r="AF936" s="128"/>
      <c r="AH936" s="132" t="str">
        <f t="shared" si="89"/>
        <v/>
      </c>
      <c r="AI936" s="120"/>
      <c r="AJ936" s="128"/>
      <c r="AK936" s="128"/>
      <c r="AL936" s="128"/>
      <c r="AM936" s="128"/>
      <c r="AN936" s="128"/>
      <c r="AO936" s="128"/>
      <c r="AT936" s="128"/>
    </row>
    <row r="937" spans="2:46" x14ac:dyDescent="0.25">
      <c r="B937" s="132" t="str">
        <f t="shared" si="87"/>
        <v/>
      </c>
      <c r="C937" s="120"/>
      <c r="D937" s="125"/>
      <c r="E937" s="125"/>
      <c r="N937" s="126">
        <f t="shared" si="90"/>
        <v>0</v>
      </c>
      <c r="O937" s="126">
        <f t="shared" si="91"/>
        <v>0</v>
      </c>
      <c r="P937" s="126">
        <f t="shared" si="92"/>
        <v>0</v>
      </c>
      <c r="AD937" s="132" t="str">
        <f t="shared" si="88"/>
        <v/>
      </c>
      <c r="AE937" s="120"/>
      <c r="AF937" s="128"/>
      <c r="AH937" s="132" t="str">
        <f t="shared" si="89"/>
        <v/>
      </c>
      <c r="AI937" s="120"/>
      <c r="AJ937" s="128"/>
      <c r="AK937" s="128"/>
      <c r="AL937" s="128"/>
      <c r="AM937" s="128"/>
      <c r="AN937" s="128"/>
      <c r="AO937" s="128"/>
      <c r="AT937" s="128"/>
    </row>
    <row r="938" spans="2:46" x14ac:dyDescent="0.25">
      <c r="B938" s="132" t="str">
        <f t="shared" si="87"/>
        <v/>
      </c>
      <c r="C938" s="120"/>
      <c r="D938" s="125"/>
      <c r="E938" s="125"/>
      <c r="N938" s="126">
        <f t="shared" si="90"/>
        <v>0</v>
      </c>
      <c r="O938" s="126">
        <f t="shared" si="91"/>
        <v>0</v>
      </c>
      <c r="P938" s="126">
        <f t="shared" si="92"/>
        <v>0</v>
      </c>
      <c r="AD938" s="132" t="str">
        <f t="shared" si="88"/>
        <v/>
      </c>
      <c r="AE938" s="120"/>
      <c r="AF938" s="128"/>
      <c r="AH938" s="132" t="str">
        <f t="shared" si="89"/>
        <v/>
      </c>
      <c r="AI938" s="120"/>
      <c r="AJ938" s="128"/>
      <c r="AK938" s="128"/>
      <c r="AL938" s="128"/>
      <c r="AM938" s="128"/>
      <c r="AN938" s="128"/>
      <c r="AO938" s="128"/>
      <c r="AT938" s="128"/>
    </row>
    <row r="939" spans="2:46" x14ac:dyDescent="0.25">
      <c r="B939" s="132" t="str">
        <f t="shared" si="87"/>
        <v/>
      </c>
      <c r="C939" s="120"/>
      <c r="D939" s="125"/>
      <c r="E939" s="125"/>
      <c r="N939" s="126">
        <f t="shared" si="90"/>
        <v>0</v>
      </c>
      <c r="O939" s="126">
        <f t="shared" si="91"/>
        <v>0</v>
      </c>
      <c r="P939" s="126">
        <f t="shared" si="92"/>
        <v>0</v>
      </c>
      <c r="AD939" s="132" t="str">
        <f t="shared" si="88"/>
        <v/>
      </c>
      <c r="AE939" s="120"/>
      <c r="AF939" s="128"/>
      <c r="AH939" s="132" t="str">
        <f t="shared" si="89"/>
        <v/>
      </c>
      <c r="AI939" s="120"/>
      <c r="AJ939" s="128"/>
      <c r="AK939" s="128"/>
      <c r="AL939" s="128"/>
      <c r="AM939" s="128"/>
      <c r="AN939" s="128"/>
      <c r="AO939" s="128"/>
      <c r="AT939" s="128"/>
    </row>
    <row r="940" spans="2:46" x14ac:dyDescent="0.25">
      <c r="B940" s="132" t="str">
        <f t="shared" si="87"/>
        <v/>
      </c>
      <c r="C940" s="120"/>
      <c r="D940" s="125"/>
      <c r="E940" s="125"/>
      <c r="N940" s="126">
        <f t="shared" si="90"/>
        <v>0</v>
      </c>
      <c r="O940" s="126">
        <f t="shared" si="91"/>
        <v>0</v>
      </c>
      <c r="P940" s="126">
        <f t="shared" si="92"/>
        <v>0</v>
      </c>
      <c r="AD940" s="132" t="str">
        <f t="shared" si="88"/>
        <v/>
      </c>
      <c r="AE940" s="120"/>
      <c r="AF940" s="128"/>
      <c r="AH940" s="132" t="str">
        <f t="shared" si="89"/>
        <v/>
      </c>
      <c r="AI940" s="120"/>
      <c r="AJ940" s="128"/>
      <c r="AK940" s="128"/>
      <c r="AL940" s="128"/>
      <c r="AM940" s="128"/>
      <c r="AN940" s="128"/>
      <c r="AO940" s="128"/>
      <c r="AT940" s="128"/>
    </row>
    <row r="941" spans="2:46" x14ac:dyDescent="0.25">
      <c r="B941" s="132" t="str">
        <f t="shared" si="87"/>
        <v/>
      </c>
      <c r="C941" s="120"/>
      <c r="D941" s="125"/>
      <c r="E941" s="125"/>
      <c r="N941" s="126">
        <f t="shared" si="90"/>
        <v>0</v>
      </c>
      <c r="O941" s="126">
        <f t="shared" si="91"/>
        <v>0</v>
      </c>
      <c r="P941" s="126">
        <f t="shared" si="92"/>
        <v>0</v>
      </c>
      <c r="AD941" s="132" t="str">
        <f t="shared" si="88"/>
        <v/>
      </c>
      <c r="AE941" s="120"/>
      <c r="AF941" s="128"/>
      <c r="AH941" s="132" t="str">
        <f t="shared" si="89"/>
        <v/>
      </c>
      <c r="AI941" s="120"/>
      <c r="AJ941" s="128"/>
      <c r="AK941" s="128"/>
      <c r="AL941" s="128"/>
      <c r="AM941" s="128"/>
      <c r="AN941" s="128"/>
      <c r="AO941" s="128"/>
      <c r="AT941" s="128"/>
    </row>
    <row r="942" spans="2:46" x14ac:dyDescent="0.25">
      <c r="B942" s="132" t="str">
        <f t="shared" si="87"/>
        <v/>
      </c>
      <c r="C942" s="120"/>
      <c r="D942" s="125"/>
      <c r="E942" s="125"/>
      <c r="N942" s="126">
        <f t="shared" si="90"/>
        <v>0</v>
      </c>
      <c r="O942" s="126">
        <f t="shared" si="91"/>
        <v>0</v>
      </c>
      <c r="P942" s="126">
        <f t="shared" si="92"/>
        <v>0</v>
      </c>
      <c r="AD942" s="132" t="str">
        <f t="shared" si="88"/>
        <v/>
      </c>
      <c r="AE942" s="120"/>
      <c r="AF942" s="128"/>
      <c r="AH942" s="132" t="str">
        <f t="shared" si="89"/>
        <v/>
      </c>
      <c r="AI942" s="120"/>
      <c r="AJ942" s="128"/>
      <c r="AK942" s="128"/>
      <c r="AL942" s="128"/>
      <c r="AM942" s="128"/>
      <c r="AN942" s="128"/>
      <c r="AO942" s="128"/>
      <c r="AT942" s="128"/>
    </row>
    <row r="943" spans="2:46" x14ac:dyDescent="0.25">
      <c r="B943" s="132" t="str">
        <f t="shared" si="87"/>
        <v/>
      </c>
      <c r="C943" s="120"/>
      <c r="D943" s="125"/>
      <c r="E943" s="125"/>
      <c r="N943" s="126">
        <f t="shared" si="90"/>
        <v>0</v>
      </c>
      <c r="O943" s="126">
        <f t="shared" si="91"/>
        <v>0</v>
      </c>
      <c r="P943" s="126">
        <f t="shared" si="92"/>
        <v>0</v>
      </c>
      <c r="AD943" s="132" t="str">
        <f t="shared" si="88"/>
        <v/>
      </c>
      <c r="AE943" s="120"/>
      <c r="AF943" s="128"/>
      <c r="AH943" s="132" t="str">
        <f t="shared" si="89"/>
        <v/>
      </c>
      <c r="AI943" s="120"/>
      <c r="AJ943" s="128"/>
      <c r="AK943" s="128"/>
      <c r="AL943" s="128"/>
      <c r="AM943" s="128"/>
      <c r="AN943" s="128"/>
      <c r="AO943" s="128"/>
      <c r="AT943" s="128"/>
    </row>
    <row r="944" spans="2:46" x14ac:dyDescent="0.25">
      <c r="B944" s="132" t="str">
        <f t="shared" si="87"/>
        <v/>
      </c>
      <c r="C944" s="120"/>
      <c r="D944" s="125"/>
      <c r="E944" s="125"/>
      <c r="N944" s="126">
        <f t="shared" si="90"/>
        <v>0</v>
      </c>
      <c r="O944" s="126">
        <f t="shared" si="91"/>
        <v>0</v>
      </c>
      <c r="P944" s="126">
        <f t="shared" si="92"/>
        <v>0</v>
      </c>
      <c r="AD944" s="132" t="str">
        <f t="shared" si="88"/>
        <v/>
      </c>
      <c r="AE944" s="120"/>
      <c r="AF944" s="128"/>
      <c r="AH944" s="132" t="str">
        <f t="shared" si="89"/>
        <v/>
      </c>
      <c r="AI944" s="120"/>
      <c r="AJ944" s="128"/>
      <c r="AK944" s="128"/>
      <c r="AL944" s="128"/>
      <c r="AM944" s="128"/>
      <c r="AN944" s="128"/>
      <c r="AO944" s="128"/>
      <c r="AT944" s="128"/>
    </row>
    <row r="945" spans="2:46" x14ac:dyDescent="0.25">
      <c r="B945" s="132" t="str">
        <f t="shared" si="87"/>
        <v/>
      </c>
      <c r="C945" s="120"/>
      <c r="D945" s="125"/>
      <c r="E945" s="125"/>
      <c r="N945" s="126">
        <f t="shared" si="90"/>
        <v>0</v>
      </c>
      <c r="O945" s="126">
        <f t="shared" si="91"/>
        <v>0</v>
      </c>
      <c r="P945" s="126">
        <f t="shared" si="92"/>
        <v>0</v>
      </c>
      <c r="AD945" s="132" t="str">
        <f t="shared" si="88"/>
        <v/>
      </c>
      <c r="AE945" s="120"/>
      <c r="AF945" s="128"/>
      <c r="AH945" s="132" t="str">
        <f t="shared" si="89"/>
        <v/>
      </c>
      <c r="AI945" s="120"/>
      <c r="AJ945" s="128"/>
      <c r="AK945" s="128"/>
      <c r="AL945" s="128"/>
      <c r="AM945" s="128"/>
      <c r="AN945" s="128"/>
      <c r="AO945" s="128"/>
      <c r="AT945" s="128"/>
    </row>
    <row r="946" spans="2:46" x14ac:dyDescent="0.25">
      <c r="B946" s="132" t="str">
        <f t="shared" si="87"/>
        <v/>
      </c>
      <c r="C946" s="120"/>
      <c r="D946" s="125"/>
      <c r="E946" s="125"/>
      <c r="N946" s="126">
        <f t="shared" si="90"/>
        <v>0</v>
      </c>
      <c r="O946" s="126">
        <f t="shared" si="91"/>
        <v>0</v>
      </c>
      <c r="P946" s="126">
        <f t="shared" si="92"/>
        <v>0</v>
      </c>
      <c r="AD946" s="132" t="str">
        <f t="shared" si="88"/>
        <v/>
      </c>
      <c r="AE946" s="120"/>
      <c r="AF946" s="128"/>
      <c r="AH946" s="132" t="str">
        <f t="shared" si="89"/>
        <v/>
      </c>
      <c r="AI946" s="120"/>
      <c r="AJ946" s="128"/>
      <c r="AK946" s="128"/>
      <c r="AL946" s="128"/>
      <c r="AM946" s="128"/>
      <c r="AN946" s="128"/>
      <c r="AO946" s="128"/>
      <c r="AT946" s="128"/>
    </row>
    <row r="947" spans="2:46" x14ac:dyDescent="0.25">
      <c r="B947" s="132" t="str">
        <f t="shared" si="87"/>
        <v/>
      </c>
      <c r="C947" s="120"/>
      <c r="D947" s="125"/>
      <c r="E947" s="125"/>
      <c r="N947" s="126">
        <f t="shared" si="90"/>
        <v>0</v>
      </c>
      <c r="O947" s="126">
        <f t="shared" si="91"/>
        <v>0</v>
      </c>
      <c r="P947" s="126">
        <f t="shared" si="92"/>
        <v>0</v>
      </c>
      <c r="AD947" s="132" t="str">
        <f t="shared" si="88"/>
        <v/>
      </c>
      <c r="AE947" s="120"/>
      <c r="AF947" s="128"/>
      <c r="AH947" s="132" t="str">
        <f t="shared" si="89"/>
        <v/>
      </c>
      <c r="AI947" s="120"/>
      <c r="AJ947" s="128"/>
      <c r="AK947" s="128"/>
      <c r="AL947" s="128"/>
      <c r="AM947" s="128"/>
      <c r="AN947" s="128"/>
      <c r="AO947" s="128"/>
      <c r="AT947" s="128"/>
    </row>
    <row r="948" spans="2:46" x14ac:dyDescent="0.25">
      <c r="B948" s="132" t="str">
        <f t="shared" si="87"/>
        <v/>
      </c>
      <c r="C948" s="120"/>
      <c r="D948" s="125"/>
      <c r="E948" s="125"/>
      <c r="N948" s="126">
        <f t="shared" si="90"/>
        <v>0</v>
      </c>
      <c r="O948" s="126">
        <f t="shared" si="91"/>
        <v>0</v>
      </c>
      <c r="P948" s="126">
        <f t="shared" si="92"/>
        <v>0</v>
      </c>
      <c r="AD948" s="132" t="str">
        <f t="shared" si="88"/>
        <v/>
      </c>
      <c r="AE948" s="120"/>
      <c r="AF948" s="128"/>
      <c r="AH948" s="132" t="str">
        <f t="shared" si="89"/>
        <v/>
      </c>
      <c r="AI948" s="120"/>
      <c r="AJ948" s="128"/>
      <c r="AK948" s="128"/>
      <c r="AL948" s="128"/>
      <c r="AM948" s="128"/>
      <c r="AN948" s="128"/>
      <c r="AO948" s="128"/>
      <c r="AT948" s="128"/>
    </row>
    <row r="949" spans="2:46" x14ac:dyDescent="0.25">
      <c r="B949" s="132" t="str">
        <f t="shared" si="87"/>
        <v/>
      </c>
      <c r="C949" s="120"/>
      <c r="D949" s="125"/>
      <c r="E949" s="125"/>
      <c r="N949" s="126">
        <f t="shared" si="90"/>
        <v>0</v>
      </c>
      <c r="O949" s="126">
        <f t="shared" si="91"/>
        <v>0</v>
      </c>
      <c r="P949" s="126">
        <f t="shared" si="92"/>
        <v>0</v>
      </c>
      <c r="AD949" s="132" t="str">
        <f t="shared" si="88"/>
        <v/>
      </c>
      <c r="AE949" s="120"/>
      <c r="AF949" s="128"/>
      <c r="AH949" s="132" t="str">
        <f t="shared" si="89"/>
        <v/>
      </c>
      <c r="AI949" s="120"/>
      <c r="AJ949" s="128"/>
      <c r="AK949" s="128"/>
      <c r="AL949" s="128"/>
      <c r="AM949" s="128"/>
      <c r="AN949" s="128"/>
      <c r="AO949" s="128"/>
      <c r="AT949" s="128"/>
    </row>
    <row r="950" spans="2:46" x14ac:dyDescent="0.25">
      <c r="B950" s="132" t="str">
        <f t="shared" si="87"/>
        <v/>
      </c>
      <c r="C950" s="120"/>
      <c r="D950" s="125"/>
      <c r="E950" s="125"/>
      <c r="N950" s="126">
        <f t="shared" si="90"/>
        <v>0</v>
      </c>
      <c r="O950" s="126">
        <f t="shared" si="91"/>
        <v>0</v>
      </c>
      <c r="P950" s="126">
        <f t="shared" si="92"/>
        <v>0</v>
      </c>
      <c r="AD950" s="132" t="str">
        <f t="shared" si="88"/>
        <v/>
      </c>
      <c r="AE950" s="120"/>
      <c r="AF950" s="128"/>
      <c r="AH950" s="132" t="str">
        <f t="shared" si="89"/>
        <v/>
      </c>
      <c r="AI950" s="120"/>
      <c r="AJ950" s="128"/>
      <c r="AK950" s="128"/>
      <c r="AL950" s="128"/>
      <c r="AM950" s="128"/>
      <c r="AN950" s="128"/>
      <c r="AO950" s="128"/>
      <c r="AT950" s="128"/>
    </row>
    <row r="951" spans="2:46" x14ac:dyDescent="0.25">
      <c r="B951" s="132" t="str">
        <f t="shared" si="87"/>
        <v/>
      </c>
      <c r="C951" s="120"/>
      <c r="D951" s="125"/>
      <c r="E951" s="125"/>
      <c r="N951" s="126">
        <f t="shared" si="90"/>
        <v>0</v>
      </c>
      <c r="O951" s="126">
        <f t="shared" si="91"/>
        <v>0</v>
      </c>
      <c r="P951" s="126">
        <f t="shared" si="92"/>
        <v>0</v>
      </c>
      <c r="AD951" s="132" t="str">
        <f t="shared" si="88"/>
        <v/>
      </c>
      <c r="AE951" s="120"/>
      <c r="AF951" s="128"/>
      <c r="AH951" s="132" t="str">
        <f t="shared" si="89"/>
        <v/>
      </c>
      <c r="AI951" s="120"/>
      <c r="AJ951" s="128"/>
      <c r="AK951" s="128"/>
      <c r="AL951" s="128"/>
      <c r="AM951" s="128"/>
      <c r="AN951" s="128"/>
      <c r="AO951" s="128"/>
      <c r="AT951" s="128"/>
    </row>
    <row r="952" spans="2:46" x14ac:dyDescent="0.25">
      <c r="B952" s="132" t="str">
        <f t="shared" si="87"/>
        <v/>
      </c>
      <c r="C952" s="120"/>
      <c r="D952" s="125"/>
      <c r="E952" s="125"/>
      <c r="N952" s="126">
        <f t="shared" si="90"/>
        <v>0</v>
      </c>
      <c r="O952" s="126">
        <f t="shared" si="91"/>
        <v>0</v>
      </c>
      <c r="P952" s="126">
        <f t="shared" si="92"/>
        <v>0</v>
      </c>
      <c r="AD952" s="132" t="str">
        <f t="shared" si="88"/>
        <v/>
      </c>
      <c r="AE952" s="120"/>
      <c r="AF952" s="128"/>
      <c r="AH952" s="132" t="str">
        <f t="shared" si="89"/>
        <v/>
      </c>
      <c r="AI952" s="120"/>
      <c r="AJ952" s="128"/>
      <c r="AK952" s="128"/>
      <c r="AL952" s="128"/>
      <c r="AM952" s="128"/>
      <c r="AN952" s="128"/>
      <c r="AO952" s="128"/>
      <c r="AT952" s="128"/>
    </row>
    <row r="953" spans="2:46" x14ac:dyDescent="0.25">
      <c r="B953" s="132" t="str">
        <f t="shared" si="87"/>
        <v/>
      </c>
      <c r="C953" s="120"/>
      <c r="D953" s="125"/>
      <c r="E953" s="125"/>
      <c r="N953" s="126">
        <f t="shared" si="90"/>
        <v>0</v>
      </c>
      <c r="O953" s="126">
        <f t="shared" si="91"/>
        <v>0</v>
      </c>
      <c r="P953" s="126">
        <f t="shared" si="92"/>
        <v>0</v>
      </c>
      <c r="AD953" s="132" t="str">
        <f t="shared" si="88"/>
        <v/>
      </c>
      <c r="AE953" s="120"/>
      <c r="AF953" s="128"/>
      <c r="AH953" s="132" t="str">
        <f t="shared" si="89"/>
        <v/>
      </c>
      <c r="AI953" s="120"/>
      <c r="AJ953" s="128"/>
      <c r="AK953" s="128"/>
      <c r="AL953" s="128"/>
      <c r="AM953" s="128"/>
      <c r="AN953" s="128"/>
      <c r="AO953" s="128"/>
      <c r="AT953" s="128"/>
    </row>
    <row r="954" spans="2:46" x14ac:dyDescent="0.25">
      <c r="B954" s="132" t="str">
        <f t="shared" si="87"/>
        <v/>
      </c>
      <c r="C954" s="120"/>
      <c r="D954" s="125"/>
      <c r="E954" s="125"/>
      <c r="N954" s="126">
        <f t="shared" si="90"/>
        <v>0</v>
      </c>
      <c r="O954" s="126">
        <f t="shared" si="91"/>
        <v>0</v>
      </c>
      <c r="P954" s="126">
        <f t="shared" si="92"/>
        <v>0</v>
      </c>
      <c r="AD954" s="132" t="str">
        <f t="shared" si="88"/>
        <v/>
      </c>
      <c r="AE954" s="120"/>
      <c r="AF954" s="128"/>
      <c r="AH954" s="132" t="str">
        <f t="shared" si="89"/>
        <v/>
      </c>
      <c r="AI954" s="120"/>
      <c r="AJ954" s="128"/>
      <c r="AK954" s="128"/>
      <c r="AL954" s="128"/>
      <c r="AM954" s="128"/>
      <c r="AN954" s="128"/>
      <c r="AO954" s="128"/>
      <c r="AT954" s="128"/>
    </row>
    <row r="955" spans="2:46" x14ac:dyDescent="0.25">
      <c r="B955" s="132" t="str">
        <f t="shared" si="87"/>
        <v/>
      </c>
      <c r="C955" s="120"/>
      <c r="D955" s="125"/>
      <c r="E955" s="125"/>
      <c r="N955" s="126">
        <f t="shared" si="90"/>
        <v>0</v>
      </c>
      <c r="O955" s="126">
        <f t="shared" si="91"/>
        <v>0</v>
      </c>
      <c r="P955" s="126">
        <f t="shared" si="92"/>
        <v>0</v>
      </c>
      <c r="AD955" s="132" t="str">
        <f t="shared" si="88"/>
        <v/>
      </c>
      <c r="AE955" s="120"/>
      <c r="AF955" s="128"/>
      <c r="AH955" s="132" t="str">
        <f t="shared" si="89"/>
        <v/>
      </c>
      <c r="AI955" s="120"/>
      <c r="AJ955" s="128"/>
      <c r="AK955" s="128"/>
      <c r="AL955" s="128"/>
      <c r="AM955" s="128"/>
      <c r="AN955" s="128"/>
      <c r="AO955" s="128"/>
      <c r="AT955" s="128"/>
    </row>
    <row r="956" spans="2:46" x14ac:dyDescent="0.25">
      <c r="B956" s="132" t="str">
        <f t="shared" si="87"/>
        <v/>
      </c>
      <c r="C956" s="120"/>
      <c r="D956" s="125"/>
      <c r="E956" s="125"/>
      <c r="N956" s="126">
        <f t="shared" si="90"/>
        <v>0</v>
      </c>
      <c r="O956" s="126">
        <f t="shared" si="91"/>
        <v>0</v>
      </c>
      <c r="P956" s="126">
        <f t="shared" si="92"/>
        <v>0</v>
      </c>
      <c r="AD956" s="132" t="str">
        <f t="shared" si="88"/>
        <v/>
      </c>
      <c r="AE956" s="120"/>
      <c r="AF956" s="128"/>
      <c r="AH956" s="132" t="str">
        <f t="shared" si="89"/>
        <v/>
      </c>
      <c r="AI956" s="120"/>
      <c r="AJ956" s="128"/>
      <c r="AK956" s="128"/>
      <c r="AL956" s="128"/>
      <c r="AM956" s="128"/>
      <c r="AN956" s="128"/>
      <c r="AO956" s="128"/>
      <c r="AT956" s="128"/>
    </row>
    <row r="957" spans="2:46" x14ac:dyDescent="0.25">
      <c r="B957" s="132" t="str">
        <f t="shared" si="87"/>
        <v/>
      </c>
      <c r="C957" s="120"/>
      <c r="D957" s="125"/>
      <c r="E957" s="125"/>
      <c r="N957" s="126">
        <f t="shared" si="90"/>
        <v>0</v>
      </c>
      <c r="O957" s="126">
        <f t="shared" si="91"/>
        <v>0</v>
      </c>
      <c r="P957" s="126">
        <f t="shared" si="92"/>
        <v>0</v>
      </c>
      <c r="AD957" s="132" t="str">
        <f t="shared" si="88"/>
        <v/>
      </c>
      <c r="AE957" s="120"/>
      <c r="AF957" s="128"/>
      <c r="AH957" s="132" t="str">
        <f t="shared" si="89"/>
        <v/>
      </c>
      <c r="AI957" s="120"/>
      <c r="AJ957" s="128"/>
      <c r="AK957" s="128"/>
      <c r="AL957" s="128"/>
      <c r="AM957" s="128"/>
      <c r="AN957" s="128"/>
      <c r="AO957" s="128"/>
      <c r="AT957" s="128"/>
    </row>
    <row r="958" spans="2:46" x14ac:dyDescent="0.25">
      <c r="B958" s="132" t="str">
        <f t="shared" si="87"/>
        <v/>
      </c>
      <c r="C958" s="120"/>
      <c r="D958" s="125"/>
      <c r="E958" s="125"/>
      <c r="N958" s="126">
        <f t="shared" si="90"/>
        <v>0</v>
      </c>
      <c r="O958" s="126">
        <f t="shared" si="91"/>
        <v>0</v>
      </c>
      <c r="P958" s="126">
        <f t="shared" si="92"/>
        <v>0</v>
      </c>
      <c r="AD958" s="132" t="str">
        <f t="shared" si="88"/>
        <v/>
      </c>
      <c r="AE958" s="120"/>
      <c r="AF958" s="128"/>
      <c r="AH958" s="132" t="str">
        <f t="shared" si="89"/>
        <v/>
      </c>
      <c r="AI958" s="120"/>
      <c r="AJ958" s="128"/>
      <c r="AK958" s="128"/>
      <c r="AL958" s="128"/>
      <c r="AM958" s="128"/>
      <c r="AN958" s="128"/>
      <c r="AO958" s="128"/>
      <c r="AT958" s="128"/>
    </row>
    <row r="959" spans="2:46" x14ac:dyDescent="0.25">
      <c r="B959" s="132" t="str">
        <f t="shared" si="87"/>
        <v/>
      </c>
      <c r="C959" s="120"/>
      <c r="D959" s="125"/>
      <c r="E959" s="125"/>
      <c r="N959" s="126">
        <f t="shared" si="90"/>
        <v>0</v>
      </c>
      <c r="O959" s="126">
        <f t="shared" si="91"/>
        <v>0</v>
      </c>
      <c r="P959" s="126">
        <f t="shared" si="92"/>
        <v>0</v>
      </c>
      <c r="AD959" s="132" t="str">
        <f t="shared" si="88"/>
        <v/>
      </c>
      <c r="AE959" s="120"/>
      <c r="AF959" s="128"/>
      <c r="AH959" s="132" t="str">
        <f t="shared" si="89"/>
        <v/>
      </c>
      <c r="AI959" s="120"/>
      <c r="AJ959" s="128"/>
      <c r="AK959" s="128"/>
      <c r="AL959" s="128"/>
      <c r="AM959" s="128"/>
      <c r="AN959" s="128"/>
      <c r="AO959" s="128"/>
      <c r="AT959" s="128"/>
    </row>
    <row r="960" spans="2:46" x14ac:dyDescent="0.25">
      <c r="B960" s="132" t="str">
        <f t="shared" si="87"/>
        <v/>
      </c>
      <c r="C960" s="120"/>
      <c r="D960" s="125"/>
      <c r="E960" s="125"/>
      <c r="N960" s="126">
        <f t="shared" si="90"/>
        <v>0</v>
      </c>
      <c r="O960" s="126">
        <f t="shared" si="91"/>
        <v>0</v>
      </c>
      <c r="P960" s="126">
        <f t="shared" si="92"/>
        <v>0</v>
      </c>
      <c r="AD960" s="132" t="str">
        <f t="shared" si="88"/>
        <v/>
      </c>
      <c r="AE960" s="120"/>
      <c r="AF960" s="128"/>
      <c r="AH960" s="132" t="str">
        <f t="shared" si="89"/>
        <v/>
      </c>
      <c r="AI960" s="120"/>
      <c r="AJ960" s="128"/>
      <c r="AK960" s="128"/>
      <c r="AL960" s="128"/>
      <c r="AM960" s="128"/>
      <c r="AN960" s="128"/>
      <c r="AO960" s="128"/>
      <c r="AT960" s="128"/>
    </row>
    <row r="961" spans="2:46" x14ac:dyDescent="0.25">
      <c r="B961" s="132" t="str">
        <f t="shared" si="87"/>
        <v/>
      </c>
      <c r="C961" s="120"/>
      <c r="D961" s="125"/>
      <c r="E961" s="125"/>
      <c r="N961" s="126">
        <f t="shared" si="90"/>
        <v>0</v>
      </c>
      <c r="O961" s="126">
        <f t="shared" si="91"/>
        <v>0</v>
      </c>
      <c r="P961" s="126">
        <f t="shared" si="92"/>
        <v>0</v>
      </c>
      <c r="AD961" s="132" t="str">
        <f t="shared" si="88"/>
        <v/>
      </c>
      <c r="AE961" s="120"/>
      <c r="AF961" s="128"/>
      <c r="AH961" s="132" t="str">
        <f t="shared" si="89"/>
        <v/>
      </c>
      <c r="AI961" s="120"/>
      <c r="AJ961" s="128"/>
      <c r="AK961" s="128"/>
      <c r="AL961" s="128"/>
      <c r="AM961" s="128"/>
      <c r="AN961" s="128"/>
      <c r="AO961" s="128"/>
      <c r="AT961" s="128"/>
    </row>
    <row r="962" spans="2:46" x14ac:dyDescent="0.25">
      <c r="B962" s="132" t="str">
        <f t="shared" si="87"/>
        <v/>
      </c>
      <c r="C962" s="120"/>
      <c r="D962" s="125"/>
      <c r="E962" s="125"/>
      <c r="N962" s="126">
        <f t="shared" si="90"/>
        <v>0</v>
      </c>
      <c r="O962" s="126">
        <f t="shared" si="91"/>
        <v>0</v>
      </c>
      <c r="P962" s="126">
        <f t="shared" si="92"/>
        <v>0</v>
      </c>
      <c r="AD962" s="132" t="str">
        <f t="shared" si="88"/>
        <v/>
      </c>
      <c r="AE962" s="120"/>
      <c r="AF962" s="128"/>
      <c r="AH962" s="132" t="str">
        <f t="shared" si="89"/>
        <v/>
      </c>
      <c r="AI962" s="120"/>
      <c r="AJ962" s="128"/>
      <c r="AK962" s="128"/>
      <c r="AL962" s="128"/>
      <c r="AM962" s="128"/>
      <c r="AN962" s="128"/>
      <c r="AO962" s="128"/>
      <c r="AT962" s="128"/>
    </row>
    <row r="963" spans="2:46" x14ac:dyDescent="0.25">
      <c r="B963" s="132" t="str">
        <f t="shared" si="87"/>
        <v/>
      </c>
      <c r="C963" s="120"/>
      <c r="D963" s="125"/>
      <c r="E963" s="125"/>
      <c r="N963" s="126">
        <f t="shared" si="90"/>
        <v>0</v>
      </c>
      <c r="O963" s="126">
        <f t="shared" si="91"/>
        <v>0</v>
      </c>
      <c r="P963" s="126">
        <f t="shared" si="92"/>
        <v>0</v>
      </c>
      <c r="AD963" s="132" t="str">
        <f t="shared" si="88"/>
        <v/>
      </c>
      <c r="AE963" s="120"/>
      <c r="AF963" s="128"/>
      <c r="AH963" s="132" t="str">
        <f t="shared" si="89"/>
        <v/>
      </c>
      <c r="AI963" s="120"/>
      <c r="AJ963" s="128"/>
      <c r="AK963" s="128"/>
      <c r="AL963" s="128"/>
      <c r="AM963" s="128"/>
      <c r="AN963" s="128"/>
      <c r="AO963" s="128"/>
      <c r="AT963" s="128"/>
    </row>
    <row r="964" spans="2:46" x14ac:dyDescent="0.25">
      <c r="B964" s="132" t="str">
        <f t="shared" si="87"/>
        <v/>
      </c>
      <c r="C964" s="120"/>
      <c r="D964" s="125"/>
      <c r="E964" s="125"/>
      <c r="N964" s="126">
        <f t="shared" si="90"/>
        <v>0</v>
      </c>
      <c r="O964" s="126">
        <f t="shared" si="91"/>
        <v>0</v>
      </c>
      <c r="P964" s="126">
        <f t="shared" si="92"/>
        <v>0</v>
      </c>
      <c r="AD964" s="132" t="str">
        <f t="shared" si="88"/>
        <v/>
      </c>
      <c r="AE964" s="120"/>
      <c r="AF964" s="128"/>
      <c r="AH964" s="132" t="str">
        <f t="shared" si="89"/>
        <v/>
      </c>
      <c r="AI964" s="120"/>
      <c r="AJ964" s="128"/>
      <c r="AK964" s="128"/>
      <c r="AL964" s="128"/>
      <c r="AM964" s="128"/>
      <c r="AN964" s="128"/>
      <c r="AO964" s="128"/>
      <c r="AT964" s="128"/>
    </row>
    <row r="965" spans="2:46" x14ac:dyDescent="0.25">
      <c r="B965" s="132" t="str">
        <f t="shared" si="87"/>
        <v/>
      </c>
      <c r="C965" s="120"/>
      <c r="D965" s="125"/>
      <c r="E965" s="125"/>
      <c r="N965" s="126">
        <f t="shared" si="90"/>
        <v>0</v>
      </c>
      <c r="O965" s="126">
        <f t="shared" si="91"/>
        <v>0</v>
      </c>
      <c r="P965" s="126">
        <f t="shared" si="92"/>
        <v>0</v>
      </c>
      <c r="AD965" s="132" t="str">
        <f t="shared" si="88"/>
        <v/>
      </c>
      <c r="AE965" s="120"/>
      <c r="AF965" s="128"/>
      <c r="AH965" s="132" t="str">
        <f t="shared" si="89"/>
        <v/>
      </c>
      <c r="AI965" s="120"/>
      <c r="AJ965" s="128"/>
      <c r="AK965" s="128"/>
      <c r="AL965" s="128"/>
      <c r="AM965" s="128"/>
      <c r="AN965" s="128"/>
      <c r="AO965" s="128"/>
      <c r="AT965" s="128"/>
    </row>
    <row r="966" spans="2:46" x14ac:dyDescent="0.25">
      <c r="B966" s="132" t="str">
        <f t="shared" si="87"/>
        <v/>
      </c>
      <c r="C966" s="120"/>
      <c r="D966" s="125"/>
      <c r="E966" s="125"/>
      <c r="N966" s="126">
        <f t="shared" si="90"/>
        <v>0</v>
      </c>
      <c r="O966" s="126">
        <f t="shared" si="91"/>
        <v>0</v>
      </c>
      <c r="P966" s="126">
        <f t="shared" si="92"/>
        <v>0</v>
      </c>
      <c r="AD966" s="132" t="str">
        <f t="shared" si="88"/>
        <v/>
      </c>
      <c r="AE966" s="120"/>
      <c r="AF966" s="128"/>
      <c r="AH966" s="132" t="str">
        <f t="shared" si="89"/>
        <v/>
      </c>
      <c r="AI966" s="120"/>
      <c r="AJ966" s="128"/>
      <c r="AK966" s="128"/>
      <c r="AL966" s="128"/>
      <c r="AM966" s="128"/>
      <c r="AN966" s="128"/>
      <c r="AO966" s="128"/>
      <c r="AT966" s="128"/>
    </row>
    <row r="967" spans="2:46" x14ac:dyDescent="0.25">
      <c r="B967" s="132" t="str">
        <f t="shared" si="87"/>
        <v/>
      </c>
      <c r="C967" s="120"/>
      <c r="D967" s="125"/>
      <c r="E967" s="125"/>
      <c r="N967" s="126">
        <f t="shared" si="90"/>
        <v>0</v>
      </c>
      <c r="O967" s="126">
        <f t="shared" si="91"/>
        <v>0</v>
      </c>
      <c r="P967" s="126">
        <f t="shared" si="92"/>
        <v>0</v>
      </c>
      <c r="AD967" s="132" t="str">
        <f t="shared" si="88"/>
        <v/>
      </c>
      <c r="AE967" s="120"/>
      <c r="AF967" s="128"/>
      <c r="AH967" s="132" t="str">
        <f t="shared" si="89"/>
        <v/>
      </c>
      <c r="AI967" s="120"/>
      <c r="AJ967" s="128"/>
      <c r="AK967" s="128"/>
      <c r="AL967" s="128"/>
      <c r="AM967" s="128"/>
      <c r="AN967" s="128"/>
      <c r="AO967" s="128"/>
      <c r="AT967" s="128"/>
    </row>
    <row r="968" spans="2:46" x14ac:dyDescent="0.25">
      <c r="B968" s="132" t="str">
        <f t="shared" si="87"/>
        <v/>
      </c>
      <c r="C968" s="120"/>
      <c r="D968" s="125"/>
      <c r="E968" s="125"/>
      <c r="N968" s="126">
        <f t="shared" si="90"/>
        <v>0</v>
      </c>
      <c r="O968" s="126">
        <f t="shared" si="91"/>
        <v>0</v>
      </c>
      <c r="P968" s="126">
        <f t="shared" si="92"/>
        <v>0</v>
      </c>
      <c r="AD968" s="132" t="str">
        <f t="shared" si="88"/>
        <v/>
      </c>
      <c r="AE968" s="120"/>
      <c r="AF968" s="128"/>
      <c r="AH968" s="132" t="str">
        <f t="shared" si="89"/>
        <v/>
      </c>
      <c r="AI968" s="120"/>
      <c r="AJ968" s="128"/>
      <c r="AK968" s="128"/>
      <c r="AL968" s="128"/>
      <c r="AM968" s="128"/>
      <c r="AN968" s="128"/>
      <c r="AO968" s="128"/>
      <c r="AT968" s="128"/>
    </row>
    <row r="969" spans="2:46" x14ac:dyDescent="0.25">
      <c r="B969" s="132" t="str">
        <f t="shared" si="87"/>
        <v/>
      </c>
      <c r="C969" s="120"/>
      <c r="D969" s="125"/>
      <c r="E969" s="125"/>
      <c r="N969" s="126">
        <f t="shared" si="90"/>
        <v>0</v>
      </c>
      <c r="O969" s="126">
        <f t="shared" si="91"/>
        <v>0</v>
      </c>
      <c r="P969" s="126">
        <f t="shared" si="92"/>
        <v>0</v>
      </c>
      <c r="AD969" s="132" t="str">
        <f t="shared" si="88"/>
        <v/>
      </c>
      <c r="AE969" s="120"/>
      <c r="AF969" s="128"/>
      <c r="AH969" s="132" t="str">
        <f t="shared" si="89"/>
        <v/>
      </c>
      <c r="AI969" s="120"/>
      <c r="AJ969" s="128"/>
      <c r="AK969" s="128"/>
      <c r="AL969" s="128"/>
      <c r="AM969" s="128"/>
      <c r="AN969" s="128"/>
      <c r="AO969" s="128"/>
      <c r="AT969" s="128"/>
    </row>
    <row r="970" spans="2:46" x14ac:dyDescent="0.25">
      <c r="B970" s="132" t="str">
        <f t="shared" si="87"/>
        <v/>
      </c>
      <c r="C970" s="120"/>
      <c r="D970" s="125"/>
      <c r="E970" s="125"/>
      <c r="N970" s="126">
        <f t="shared" si="90"/>
        <v>0</v>
      </c>
      <c r="O970" s="126">
        <f t="shared" si="91"/>
        <v>0</v>
      </c>
      <c r="P970" s="126">
        <f t="shared" si="92"/>
        <v>0</v>
      </c>
      <c r="AD970" s="132" t="str">
        <f t="shared" si="88"/>
        <v/>
      </c>
      <c r="AE970" s="120"/>
      <c r="AF970" s="128"/>
      <c r="AH970" s="132" t="str">
        <f t="shared" si="89"/>
        <v/>
      </c>
      <c r="AI970" s="120"/>
      <c r="AJ970" s="128"/>
      <c r="AK970" s="128"/>
      <c r="AL970" s="128"/>
      <c r="AM970" s="128"/>
      <c r="AN970" s="128"/>
      <c r="AO970" s="128"/>
      <c r="AT970" s="128"/>
    </row>
    <row r="971" spans="2:46" x14ac:dyDescent="0.25">
      <c r="B971" s="132" t="str">
        <f t="shared" si="87"/>
        <v/>
      </c>
      <c r="C971" s="120"/>
      <c r="D971" s="125"/>
      <c r="E971" s="125"/>
      <c r="N971" s="126">
        <f t="shared" si="90"/>
        <v>0</v>
      </c>
      <c r="O971" s="126">
        <f t="shared" si="91"/>
        <v>0</v>
      </c>
      <c r="P971" s="126">
        <f t="shared" si="92"/>
        <v>0</v>
      </c>
      <c r="AD971" s="132" t="str">
        <f t="shared" si="88"/>
        <v/>
      </c>
      <c r="AE971" s="120"/>
      <c r="AF971" s="128"/>
      <c r="AH971" s="132" t="str">
        <f t="shared" si="89"/>
        <v/>
      </c>
      <c r="AI971" s="120"/>
      <c r="AJ971" s="128"/>
      <c r="AK971" s="128"/>
      <c r="AL971" s="128"/>
      <c r="AM971" s="128"/>
      <c r="AN971" s="128"/>
      <c r="AO971" s="128"/>
      <c r="AT971" s="128"/>
    </row>
    <row r="972" spans="2:46" x14ac:dyDescent="0.25">
      <c r="B972" s="132" t="str">
        <f t="shared" si="87"/>
        <v/>
      </c>
      <c r="C972" s="120"/>
      <c r="D972" s="125"/>
      <c r="E972" s="125"/>
      <c r="N972" s="126">
        <f t="shared" si="90"/>
        <v>0</v>
      </c>
      <c r="O972" s="126">
        <f t="shared" si="91"/>
        <v>0</v>
      </c>
      <c r="P972" s="126">
        <f t="shared" si="92"/>
        <v>0</v>
      </c>
      <c r="AD972" s="132" t="str">
        <f t="shared" si="88"/>
        <v/>
      </c>
      <c r="AE972" s="120"/>
      <c r="AF972" s="128"/>
      <c r="AH972" s="132" t="str">
        <f t="shared" si="89"/>
        <v/>
      </c>
      <c r="AI972" s="120"/>
      <c r="AJ972" s="128"/>
      <c r="AK972" s="128"/>
      <c r="AL972" s="128"/>
      <c r="AM972" s="128"/>
      <c r="AN972" s="128"/>
      <c r="AO972" s="128"/>
      <c r="AT972" s="128"/>
    </row>
    <row r="973" spans="2:46" x14ac:dyDescent="0.25">
      <c r="B973" s="132" t="str">
        <f t="shared" si="87"/>
        <v/>
      </c>
      <c r="C973" s="120"/>
      <c r="D973" s="125"/>
      <c r="E973" s="125"/>
      <c r="N973" s="126">
        <f t="shared" si="90"/>
        <v>0</v>
      </c>
      <c r="O973" s="126">
        <f t="shared" si="91"/>
        <v>0</v>
      </c>
      <c r="P973" s="126">
        <f t="shared" si="92"/>
        <v>0</v>
      </c>
      <c r="AD973" s="132" t="str">
        <f t="shared" si="88"/>
        <v/>
      </c>
      <c r="AE973" s="120"/>
      <c r="AF973" s="128"/>
      <c r="AH973" s="132" t="str">
        <f t="shared" si="89"/>
        <v/>
      </c>
      <c r="AI973" s="120"/>
      <c r="AJ973" s="128"/>
      <c r="AK973" s="128"/>
      <c r="AL973" s="128"/>
      <c r="AM973" s="128"/>
      <c r="AN973" s="128"/>
      <c r="AO973" s="128"/>
      <c r="AT973" s="128"/>
    </row>
    <row r="974" spans="2:46" x14ac:dyDescent="0.25">
      <c r="B974" s="132" t="str">
        <f t="shared" si="87"/>
        <v/>
      </c>
      <c r="C974" s="120"/>
      <c r="D974" s="125"/>
      <c r="E974" s="125"/>
      <c r="N974" s="126">
        <f t="shared" si="90"/>
        <v>0</v>
      </c>
      <c r="O974" s="126">
        <f t="shared" si="91"/>
        <v>0</v>
      </c>
      <c r="P974" s="126">
        <f t="shared" si="92"/>
        <v>0</v>
      </c>
      <c r="AD974" s="132" t="str">
        <f t="shared" si="88"/>
        <v/>
      </c>
      <c r="AE974" s="120"/>
      <c r="AF974" s="128"/>
      <c r="AH974" s="132" t="str">
        <f t="shared" si="89"/>
        <v/>
      </c>
      <c r="AI974" s="120"/>
      <c r="AJ974" s="128"/>
      <c r="AK974" s="128"/>
      <c r="AL974" s="128"/>
      <c r="AM974" s="128"/>
      <c r="AN974" s="128"/>
      <c r="AO974" s="128"/>
      <c r="AT974" s="128"/>
    </row>
    <row r="975" spans="2:46" x14ac:dyDescent="0.25">
      <c r="B975" s="132" t="str">
        <f t="shared" ref="B975:B1004" si="93">IF(C975="","",B974+C975)</f>
        <v/>
      </c>
      <c r="C975" s="120"/>
      <c r="D975" s="125"/>
      <c r="E975" s="125"/>
      <c r="N975" s="126">
        <f t="shared" si="90"/>
        <v>0</v>
      </c>
      <c r="O975" s="126">
        <f t="shared" si="91"/>
        <v>0</v>
      </c>
      <c r="P975" s="126">
        <f t="shared" si="92"/>
        <v>0</v>
      </c>
      <c r="AD975" s="132" t="str">
        <f t="shared" si="88"/>
        <v/>
      </c>
      <c r="AE975" s="120"/>
      <c r="AF975" s="128"/>
      <c r="AH975" s="132" t="str">
        <f t="shared" si="89"/>
        <v/>
      </c>
      <c r="AI975" s="120"/>
      <c r="AJ975" s="128"/>
      <c r="AK975" s="128"/>
      <c r="AL975" s="128"/>
      <c r="AM975" s="128"/>
      <c r="AN975" s="128"/>
      <c r="AO975" s="128"/>
      <c r="AT975" s="128"/>
    </row>
    <row r="976" spans="2:46" x14ac:dyDescent="0.25">
      <c r="B976" s="132" t="str">
        <f t="shared" si="93"/>
        <v/>
      </c>
      <c r="C976" s="120"/>
      <c r="D976" s="125"/>
      <c r="E976" s="125"/>
      <c r="N976" s="126">
        <f t="shared" si="90"/>
        <v>0</v>
      </c>
      <c r="O976" s="126">
        <f t="shared" si="91"/>
        <v>0</v>
      </c>
      <c r="P976" s="126">
        <f t="shared" si="92"/>
        <v>0</v>
      </c>
      <c r="AD976" s="132" t="str">
        <f t="shared" si="88"/>
        <v/>
      </c>
      <c r="AE976" s="120"/>
      <c r="AF976" s="128"/>
      <c r="AH976" s="132" t="str">
        <f t="shared" si="89"/>
        <v/>
      </c>
      <c r="AI976" s="120"/>
      <c r="AJ976" s="128"/>
      <c r="AK976" s="128"/>
      <c r="AL976" s="128"/>
      <c r="AM976" s="128"/>
      <c r="AN976" s="128"/>
      <c r="AO976" s="128"/>
      <c r="AT976" s="128"/>
    </row>
    <row r="977" spans="2:46" x14ac:dyDescent="0.25">
      <c r="B977" s="132" t="str">
        <f t="shared" si="93"/>
        <v/>
      </c>
      <c r="C977" s="120"/>
      <c r="D977" s="125"/>
      <c r="E977" s="125"/>
      <c r="N977" s="126">
        <f t="shared" si="90"/>
        <v>0</v>
      </c>
      <c r="O977" s="126">
        <f t="shared" si="91"/>
        <v>0</v>
      </c>
      <c r="P977" s="126">
        <f t="shared" si="92"/>
        <v>0</v>
      </c>
      <c r="AD977" s="132" t="str">
        <f t="shared" ref="AD977:AD1004" si="94">IF(AE977="","",AD976+AE977)</f>
        <v/>
      </c>
      <c r="AE977" s="120"/>
      <c r="AF977" s="128"/>
      <c r="AH977" s="132" t="str">
        <f t="shared" ref="AH977:AH1004" si="95">IF(AI977="","",AH976+AI977)</f>
        <v/>
      </c>
      <c r="AI977" s="120"/>
      <c r="AJ977" s="128"/>
      <c r="AK977" s="128"/>
      <c r="AL977" s="128"/>
      <c r="AM977" s="128"/>
      <c r="AN977" s="128"/>
      <c r="AO977" s="128"/>
      <c r="AT977" s="128"/>
    </row>
    <row r="978" spans="2:46" x14ac:dyDescent="0.25">
      <c r="B978" s="132" t="str">
        <f t="shared" si="93"/>
        <v/>
      </c>
      <c r="C978" s="120"/>
      <c r="D978" s="125"/>
      <c r="E978" s="125"/>
      <c r="N978" s="126">
        <f t="shared" si="90"/>
        <v>0</v>
      </c>
      <c r="O978" s="126">
        <f t="shared" si="91"/>
        <v>0</v>
      </c>
      <c r="P978" s="126">
        <f t="shared" si="92"/>
        <v>0</v>
      </c>
      <c r="AD978" s="132" t="str">
        <f t="shared" si="94"/>
        <v/>
      </c>
      <c r="AE978" s="120"/>
      <c r="AF978" s="128"/>
      <c r="AH978" s="132" t="str">
        <f t="shared" si="95"/>
        <v/>
      </c>
      <c r="AI978" s="120"/>
      <c r="AJ978" s="128"/>
      <c r="AK978" s="128"/>
      <c r="AL978" s="128"/>
      <c r="AM978" s="128"/>
      <c r="AN978" s="128"/>
      <c r="AO978" s="128"/>
      <c r="AT978" s="128"/>
    </row>
    <row r="979" spans="2:46" x14ac:dyDescent="0.25">
      <c r="B979" s="132" t="str">
        <f t="shared" si="93"/>
        <v/>
      </c>
      <c r="C979" s="120"/>
      <c r="D979" s="125"/>
      <c r="E979" s="125"/>
      <c r="N979" s="126">
        <f t="shared" si="90"/>
        <v>0</v>
      </c>
      <c r="O979" s="126">
        <f t="shared" si="91"/>
        <v>0</v>
      </c>
      <c r="P979" s="126">
        <f t="shared" si="92"/>
        <v>0</v>
      </c>
      <c r="AD979" s="132" t="str">
        <f t="shared" si="94"/>
        <v/>
      </c>
      <c r="AE979" s="120"/>
      <c r="AF979" s="128"/>
      <c r="AH979" s="132" t="str">
        <f t="shared" si="95"/>
        <v/>
      </c>
      <c r="AI979" s="120"/>
      <c r="AJ979" s="128"/>
      <c r="AK979" s="128"/>
      <c r="AL979" s="128"/>
      <c r="AM979" s="128"/>
      <c r="AN979" s="128"/>
      <c r="AO979" s="128"/>
      <c r="AT979" s="128"/>
    </row>
    <row r="980" spans="2:46" x14ac:dyDescent="0.25">
      <c r="B980" s="132" t="str">
        <f t="shared" si="93"/>
        <v/>
      </c>
      <c r="C980" s="120"/>
      <c r="D980" s="125"/>
      <c r="E980" s="125"/>
      <c r="N980" s="126">
        <f t="shared" si="90"/>
        <v>0</v>
      </c>
      <c r="O980" s="126">
        <f t="shared" si="91"/>
        <v>0</v>
      </c>
      <c r="P980" s="126">
        <f t="shared" si="92"/>
        <v>0</v>
      </c>
      <c r="AD980" s="132" t="str">
        <f t="shared" si="94"/>
        <v/>
      </c>
      <c r="AE980" s="120"/>
      <c r="AF980" s="128"/>
      <c r="AH980" s="132" t="str">
        <f t="shared" si="95"/>
        <v/>
      </c>
      <c r="AI980" s="120"/>
      <c r="AJ980" s="128"/>
      <c r="AK980" s="128"/>
      <c r="AL980" s="128"/>
      <c r="AM980" s="128"/>
      <c r="AN980" s="128"/>
      <c r="AO980" s="128"/>
      <c r="AT980" s="128"/>
    </row>
    <row r="981" spans="2:46" x14ac:dyDescent="0.25">
      <c r="B981" s="132" t="str">
        <f t="shared" si="93"/>
        <v/>
      </c>
      <c r="C981" s="120"/>
      <c r="D981" s="125"/>
      <c r="E981" s="125"/>
      <c r="N981" s="126">
        <f t="shared" si="90"/>
        <v>0</v>
      </c>
      <c r="O981" s="126">
        <f t="shared" si="91"/>
        <v>0</v>
      </c>
      <c r="P981" s="126">
        <f t="shared" si="92"/>
        <v>0</v>
      </c>
      <c r="AD981" s="132" t="str">
        <f t="shared" si="94"/>
        <v/>
      </c>
      <c r="AE981" s="120"/>
      <c r="AF981" s="128"/>
      <c r="AH981" s="132" t="str">
        <f t="shared" si="95"/>
        <v/>
      </c>
      <c r="AI981" s="120"/>
      <c r="AJ981" s="128"/>
      <c r="AK981" s="128"/>
      <c r="AL981" s="128"/>
      <c r="AM981" s="128"/>
      <c r="AN981" s="128"/>
      <c r="AO981" s="128"/>
      <c r="AT981" s="128"/>
    </row>
    <row r="982" spans="2:46" x14ac:dyDescent="0.25">
      <c r="B982" s="132" t="str">
        <f t="shared" si="93"/>
        <v/>
      </c>
      <c r="C982" s="120"/>
      <c r="D982" s="125"/>
      <c r="E982" s="125"/>
      <c r="N982" s="126">
        <f t="shared" si="90"/>
        <v>0</v>
      </c>
      <c r="O982" s="126">
        <f t="shared" si="91"/>
        <v>0</v>
      </c>
      <c r="P982" s="126">
        <f t="shared" si="92"/>
        <v>0</v>
      </c>
      <c r="AD982" s="132" t="str">
        <f t="shared" si="94"/>
        <v/>
      </c>
      <c r="AE982" s="120"/>
      <c r="AF982" s="128"/>
      <c r="AH982" s="132" t="str">
        <f t="shared" si="95"/>
        <v/>
      </c>
      <c r="AI982" s="120"/>
      <c r="AJ982" s="128"/>
      <c r="AK982" s="128"/>
      <c r="AL982" s="128"/>
      <c r="AM982" s="128"/>
      <c r="AN982" s="128"/>
      <c r="AO982" s="128"/>
      <c r="AT982" s="128"/>
    </row>
    <row r="983" spans="2:46" x14ac:dyDescent="0.25">
      <c r="B983" s="132" t="str">
        <f t="shared" si="93"/>
        <v/>
      </c>
      <c r="C983" s="120"/>
      <c r="D983" s="125"/>
      <c r="E983" s="125"/>
      <c r="N983" s="126">
        <f t="shared" si="90"/>
        <v>0</v>
      </c>
      <c r="O983" s="126">
        <f t="shared" si="91"/>
        <v>0</v>
      </c>
      <c r="P983" s="126">
        <f t="shared" si="92"/>
        <v>0</v>
      </c>
      <c r="AD983" s="132" t="str">
        <f t="shared" si="94"/>
        <v/>
      </c>
      <c r="AE983" s="120"/>
      <c r="AF983" s="128"/>
      <c r="AH983" s="132" t="str">
        <f t="shared" si="95"/>
        <v/>
      </c>
      <c r="AI983" s="120"/>
      <c r="AJ983" s="128"/>
      <c r="AK983" s="128"/>
      <c r="AL983" s="128"/>
      <c r="AM983" s="128"/>
      <c r="AN983" s="128"/>
      <c r="AO983" s="128"/>
      <c r="AT983" s="128"/>
    </row>
    <row r="984" spans="2:46" x14ac:dyDescent="0.25">
      <c r="B984" s="132" t="str">
        <f t="shared" si="93"/>
        <v/>
      </c>
      <c r="C984" s="120"/>
      <c r="D984" s="125"/>
      <c r="E984" s="125"/>
      <c r="N984" s="126">
        <f t="shared" si="90"/>
        <v>0</v>
      </c>
      <c r="O984" s="126">
        <f t="shared" si="91"/>
        <v>0</v>
      </c>
      <c r="P984" s="126">
        <f t="shared" si="92"/>
        <v>0</v>
      </c>
      <c r="AD984" s="132" t="str">
        <f t="shared" si="94"/>
        <v/>
      </c>
      <c r="AE984" s="120"/>
      <c r="AF984" s="128"/>
      <c r="AH984" s="132" t="str">
        <f t="shared" si="95"/>
        <v/>
      </c>
      <c r="AI984" s="120"/>
      <c r="AJ984" s="128"/>
      <c r="AK984" s="128"/>
      <c r="AL984" s="128"/>
      <c r="AM984" s="128"/>
      <c r="AN984" s="128"/>
      <c r="AO984" s="128"/>
      <c r="AT984" s="128"/>
    </row>
    <row r="985" spans="2:46" x14ac:dyDescent="0.25">
      <c r="B985" s="132" t="str">
        <f t="shared" si="93"/>
        <v/>
      </c>
      <c r="C985" s="120"/>
      <c r="D985" s="125"/>
      <c r="E985" s="125"/>
      <c r="N985" s="126">
        <f t="shared" si="90"/>
        <v>0</v>
      </c>
      <c r="O985" s="126">
        <f t="shared" si="91"/>
        <v>0</v>
      </c>
      <c r="P985" s="126">
        <f t="shared" si="92"/>
        <v>0</v>
      </c>
      <c r="AD985" s="132" t="str">
        <f t="shared" si="94"/>
        <v/>
      </c>
      <c r="AE985" s="120"/>
      <c r="AF985" s="128"/>
      <c r="AH985" s="132" t="str">
        <f t="shared" si="95"/>
        <v/>
      </c>
      <c r="AI985" s="120"/>
      <c r="AJ985" s="128"/>
      <c r="AK985" s="128"/>
      <c r="AL985" s="128"/>
      <c r="AM985" s="128"/>
      <c r="AN985" s="128"/>
      <c r="AO985" s="128"/>
      <c r="AT985" s="128"/>
    </row>
    <row r="986" spans="2:46" x14ac:dyDescent="0.25">
      <c r="B986" s="132" t="str">
        <f t="shared" si="93"/>
        <v/>
      </c>
      <c r="C986" s="120"/>
      <c r="D986" s="125"/>
      <c r="E986" s="125"/>
      <c r="N986" s="126">
        <f t="shared" si="90"/>
        <v>0</v>
      </c>
      <c r="O986" s="126">
        <f t="shared" si="91"/>
        <v>0</v>
      </c>
      <c r="P986" s="126">
        <f t="shared" si="92"/>
        <v>0</v>
      </c>
      <c r="AD986" s="132" t="str">
        <f t="shared" si="94"/>
        <v/>
      </c>
      <c r="AE986" s="120"/>
      <c r="AF986" s="128"/>
      <c r="AH986" s="132" t="str">
        <f t="shared" si="95"/>
        <v/>
      </c>
      <c r="AI986" s="120"/>
      <c r="AJ986" s="128"/>
      <c r="AK986" s="128"/>
      <c r="AL986" s="128"/>
      <c r="AM986" s="128"/>
      <c r="AN986" s="128"/>
      <c r="AO986" s="128"/>
      <c r="AT986" s="128"/>
    </row>
    <row r="987" spans="2:46" x14ac:dyDescent="0.25">
      <c r="B987" s="132" t="str">
        <f t="shared" si="93"/>
        <v/>
      </c>
      <c r="C987" s="120"/>
      <c r="D987" s="125"/>
      <c r="E987" s="125"/>
      <c r="N987" s="126">
        <f t="shared" si="90"/>
        <v>0</v>
      </c>
      <c r="O987" s="126">
        <f t="shared" si="91"/>
        <v>0</v>
      </c>
      <c r="P987" s="126">
        <f t="shared" si="92"/>
        <v>0</v>
      </c>
      <c r="AD987" s="132" t="str">
        <f t="shared" si="94"/>
        <v/>
      </c>
      <c r="AE987" s="120"/>
      <c r="AF987" s="128"/>
      <c r="AH987" s="132" t="str">
        <f t="shared" si="95"/>
        <v/>
      </c>
      <c r="AI987" s="120"/>
      <c r="AJ987" s="128"/>
      <c r="AK987" s="128"/>
      <c r="AL987" s="128"/>
      <c r="AM987" s="128"/>
      <c r="AN987" s="128"/>
      <c r="AO987" s="128"/>
      <c r="AT987" s="128"/>
    </row>
    <row r="988" spans="2:46" x14ac:dyDescent="0.25">
      <c r="B988" s="132" t="str">
        <f t="shared" si="93"/>
        <v/>
      </c>
      <c r="C988" s="120"/>
      <c r="D988" s="125"/>
      <c r="E988" s="125"/>
      <c r="N988" s="126">
        <f t="shared" si="90"/>
        <v>0</v>
      </c>
      <c r="O988" s="126">
        <f t="shared" si="91"/>
        <v>0</v>
      </c>
      <c r="P988" s="126">
        <f t="shared" si="92"/>
        <v>0</v>
      </c>
      <c r="AD988" s="132" t="str">
        <f t="shared" si="94"/>
        <v/>
      </c>
      <c r="AE988" s="120"/>
      <c r="AF988" s="128"/>
      <c r="AH988" s="132" t="str">
        <f t="shared" si="95"/>
        <v/>
      </c>
      <c r="AI988" s="120"/>
      <c r="AJ988" s="128"/>
      <c r="AK988" s="128"/>
      <c r="AL988" s="128"/>
      <c r="AM988" s="128"/>
      <c r="AN988" s="128"/>
      <c r="AO988" s="128"/>
      <c r="AT988" s="128"/>
    </row>
    <row r="989" spans="2:46" x14ac:dyDescent="0.25">
      <c r="B989" s="132" t="str">
        <f t="shared" si="93"/>
        <v/>
      </c>
      <c r="C989" s="120"/>
      <c r="D989" s="125"/>
      <c r="E989" s="125"/>
      <c r="N989" s="126">
        <f t="shared" si="90"/>
        <v>0</v>
      </c>
      <c r="O989" s="126">
        <f t="shared" si="91"/>
        <v>0</v>
      </c>
      <c r="P989" s="126">
        <f t="shared" si="92"/>
        <v>0</v>
      </c>
      <c r="AD989" s="132" t="str">
        <f t="shared" si="94"/>
        <v/>
      </c>
      <c r="AE989" s="120"/>
      <c r="AF989" s="128"/>
      <c r="AH989" s="132" t="str">
        <f t="shared" si="95"/>
        <v/>
      </c>
      <c r="AI989" s="120"/>
      <c r="AJ989" s="128"/>
      <c r="AK989" s="128"/>
      <c r="AL989" s="128"/>
      <c r="AM989" s="128"/>
      <c r="AN989" s="128"/>
      <c r="AO989" s="128"/>
      <c r="AT989" s="128"/>
    </row>
    <row r="990" spans="2:46" x14ac:dyDescent="0.25">
      <c r="B990" s="132" t="str">
        <f t="shared" si="93"/>
        <v/>
      </c>
      <c r="C990" s="120"/>
      <c r="D990" s="125"/>
      <c r="E990" s="125"/>
      <c r="N990" s="126">
        <f t="shared" si="90"/>
        <v>0</v>
      </c>
      <c r="O990" s="126">
        <f t="shared" si="91"/>
        <v>0</v>
      </c>
      <c r="P990" s="126">
        <f t="shared" si="92"/>
        <v>0</v>
      </c>
      <c r="AD990" s="132" t="str">
        <f t="shared" si="94"/>
        <v/>
      </c>
      <c r="AE990" s="120"/>
      <c r="AF990" s="128"/>
      <c r="AH990" s="132" t="str">
        <f t="shared" si="95"/>
        <v/>
      </c>
      <c r="AI990" s="120"/>
      <c r="AJ990" s="128"/>
      <c r="AK990" s="128"/>
      <c r="AL990" s="128"/>
      <c r="AM990" s="128"/>
      <c r="AN990" s="128"/>
      <c r="AO990" s="128"/>
      <c r="AT990" s="128"/>
    </row>
    <row r="991" spans="2:46" x14ac:dyDescent="0.25">
      <c r="B991" s="132" t="str">
        <f t="shared" si="93"/>
        <v/>
      </c>
      <c r="C991" s="120"/>
      <c r="D991" s="125"/>
      <c r="E991" s="125"/>
      <c r="N991" s="126">
        <f t="shared" si="90"/>
        <v>0</v>
      </c>
      <c r="O991" s="126">
        <f t="shared" si="91"/>
        <v>0</v>
      </c>
      <c r="P991" s="126">
        <f t="shared" si="92"/>
        <v>0</v>
      </c>
      <c r="AD991" s="132" t="str">
        <f t="shared" si="94"/>
        <v/>
      </c>
      <c r="AE991" s="120"/>
      <c r="AF991" s="128"/>
      <c r="AH991" s="132" t="str">
        <f t="shared" si="95"/>
        <v/>
      </c>
      <c r="AI991" s="120"/>
      <c r="AJ991" s="128"/>
      <c r="AK991" s="128"/>
      <c r="AL991" s="128"/>
      <c r="AM991" s="128"/>
      <c r="AN991" s="128"/>
      <c r="AO991" s="128"/>
      <c r="AT991" s="128"/>
    </row>
    <row r="992" spans="2:46" x14ac:dyDescent="0.25">
      <c r="B992" s="132" t="str">
        <f t="shared" si="93"/>
        <v/>
      </c>
      <c r="C992" s="120"/>
      <c r="D992" s="125"/>
      <c r="E992" s="125"/>
      <c r="N992" s="126">
        <f t="shared" si="90"/>
        <v>0</v>
      </c>
      <c r="O992" s="126">
        <f t="shared" si="91"/>
        <v>0</v>
      </c>
      <c r="P992" s="126">
        <f t="shared" si="92"/>
        <v>0</v>
      </c>
      <c r="AD992" s="132" t="str">
        <f t="shared" si="94"/>
        <v/>
      </c>
      <c r="AE992" s="120"/>
      <c r="AF992" s="128"/>
      <c r="AH992" s="132" t="str">
        <f t="shared" si="95"/>
        <v/>
      </c>
      <c r="AI992" s="120"/>
      <c r="AJ992" s="128"/>
      <c r="AK992" s="128"/>
      <c r="AL992" s="128"/>
      <c r="AM992" s="128"/>
      <c r="AN992" s="128"/>
      <c r="AO992" s="128"/>
      <c r="AT992" s="128"/>
    </row>
    <row r="993" spans="2:46" x14ac:dyDescent="0.25">
      <c r="B993" s="132" t="str">
        <f t="shared" si="93"/>
        <v/>
      </c>
      <c r="C993" s="120"/>
      <c r="D993" s="125"/>
      <c r="E993" s="125"/>
      <c r="N993" s="126">
        <f t="shared" si="90"/>
        <v>0</v>
      </c>
      <c r="O993" s="126">
        <f t="shared" si="91"/>
        <v>0</v>
      </c>
      <c r="P993" s="126">
        <f t="shared" si="92"/>
        <v>0</v>
      </c>
      <c r="AD993" s="132" t="str">
        <f t="shared" si="94"/>
        <v/>
      </c>
      <c r="AE993" s="120"/>
      <c r="AF993" s="128"/>
      <c r="AH993" s="132" t="str">
        <f t="shared" si="95"/>
        <v/>
      </c>
      <c r="AI993" s="120"/>
      <c r="AJ993" s="128"/>
      <c r="AK993" s="128"/>
      <c r="AL993" s="128"/>
      <c r="AM993" s="128"/>
      <c r="AN993" s="128"/>
      <c r="AO993" s="128"/>
      <c r="AT993" s="128"/>
    </row>
    <row r="994" spans="2:46" x14ac:dyDescent="0.25">
      <c r="B994" s="132" t="str">
        <f t="shared" si="93"/>
        <v/>
      </c>
      <c r="C994" s="120"/>
      <c r="D994" s="125"/>
      <c r="E994" s="125"/>
      <c r="N994" s="126">
        <f t="shared" si="90"/>
        <v>0</v>
      </c>
      <c r="O994" s="126">
        <f t="shared" si="91"/>
        <v>0</v>
      </c>
      <c r="P994" s="126">
        <f t="shared" si="92"/>
        <v>0</v>
      </c>
      <c r="AD994" s="132" t="str">
        <f t="shared" si="94"/>
        <v/>
      </c>
      <c r="AE994" s="120"/>
      <c r="AF994" s="128"/>
      <c r="AH994" s="132" t="str">
        <f t="shared" si="95"/>
        <v/>
      </c>
      <c r="AI994" s="120"/>
      <c r="AJ994" s="128"/>
      <c r="AK994" s="128"/>
      <c r="AL994" s="128"/>
      <c r="AM994" s="128"/>
      <c r="AN994" s="128"/>
      <c r="AO994" s="128"/>
      <c r="AT994" s="128"/>
    </row>
    <row r="995" spans="2:46" x14ac:dyDescent="0.25">
      <c r="B995" s="132" t="str">
        <f t="shared" si="93"/>
        <v/>
      </c>
      <c r="C995" s="120"/>
      <c r="D995" s="125"/>
      <c r="E995" s="125"/>
      <c r="N995" s="126">
        <f t="shared" si="90"/>
        <v>0</v>
      </c>
      <c r="O995" s="126">
        <f t="shared" si="91"/>
        <v>0</v>
      </c>
      <c r="P995" s="126">
        <f t="shared" si="92"/>
        <v>0</v>
      </c>
      <c r="AD995" s="132" t="str">
        <f t="shared" si="94"/>
        <v/>
      </c>
      <c r="AH995" s="132" t="str">
        <f t="shared" si="95"/>
        <v/>
      </c>
      <c r="AK995" s="128"/>
      <c r="AL995" s="128"/>
      <c r="AM995" s="128"/>
      <c r="AN995" s="128"/>
      <c r="AO995" s="128"/>
      <c r="AT995" s="128"/>
    </row>
    <row r="996" spans="2:46" x14ac:dyDescent="0.25">
      <c r="B996" s="132" t="str">
        <f t="shared" si="93"/>
        <v/>
      </c>
      <c r="C996" s="120"/>
      <c r="D996" s="125"/>
      <c r="E996" s="125"/>
      <c r="N996" s="126">
        <f t="shared" si="90"/>
        <v>0</v>
      </c>
      <c r="O996" s="126">
        <f t="shared" si="91"/>
        <v>0</v>
      </c>
      <c r="P996" s="126">
        <f t="shared" si="92"/>
        <v>0</v>
      </c>
      <c r="AD996" s="132" t="str">
        <f t="shared" si="94"/>
        <v/>
      </c>
      <c r="AH996" s="132" t="str">
        <f t="shared" si="95"/>
        <v/>
      </c>
      <c r="AK996" s="128"/>
      <c r="AL996" s="128"/>
      <c r="AM996" s="128"/>
      <c r="AN996" s="128"/>
      <c r="AO996" s="128"/>
      <c r="AT996" s="128"/>
    </row>
    <row r="997" spans="2:46" x14ac:dyDescent="0.25">
      <c r="B997" s="132" t="str">
        <f t="shared" si="93"/>
        <v/>
      </c>
      <c r="C997" s="120"/>
      <c r="D997" s="125"/>
      <c r="E997" s="125"/>
      <c r="N997" s="126">
        <f t="shared" si="90"/>
        <v>0</v>
      </c>
      <c r="O997" s="126">
        <f t="shared" si="91"/>
        <v>0</v>
      </c>
      <c r="P997" s="126">
        <f t="shared" si="92"/>
        <v>0</v>
      </c>
      <c r="AD997" s="132" t="str">
        <f t="shared" si="94"/>
        <v/>
      </c>
      <c r="AH997" s="132" t="str">
        <f t="shared" si="95"/>
        <v/>
      </c>
      <c r="AK997" s="128"/>
      <c r="AL997" s="128"/>
      <c r="AM997" s="128"/>
      <c r="AN997" s="128"/>
      <c r="AO997" s="128"/>
      <c r="AT997" s="128"/>
    </row>
    <row r="998" spans="2:46" x14ac:dyDescent="0.25">
      <c r="B998" s="132" t="str">
        <f t="shared" si="93"/>
        <v/>
      </c>
      <c r="N998" s="126">
        <f t="shared" ref="N998:N1004" si="96">C998*E998</f>
        <v>0</v>
      </c>
      <c r="O998" s="126">
        <f t="shared" ref="O998:O1004" si="97">MIN(N998,C998*ROUND($O$11,0))</f>
        <v>0</v>
      </c>
      <c r="P998" s="126">
        <f t="shared" ref="P998:P1004" si="98">MIN(N998,C998*ROUND($P$11,0))</f>
        <v>0</v>
      </c>
      <c r="AD998" s="132" t="str">
        <f t="shared" si="94"/>
        <v/>
      </c>
      <c r="AH998" s="132" t="str">
        <f t="shared" si="95"/>
        <v/>
      </c>
      <c r="AK998" s="128"/>
      <c r="AL998" s="128"/>
      <c r="AM998" s="128"/>
      <c r="AN998" s="128"/>
      <c r="AO998" s="128"/>
      <c r="AT998" s="128"/>
    </row>
    <row r="999" spans="2:46" x14ac:dyDescent="0.25">
      <c r="B999" s="132" t="str">
        <f t="shared" si="93"/>
        <v/>
      </c>
      <c r="N999" s="126">
        <f t="shared" si="96"/>
        <v>0</v>
      </c>
      <c r="O999" s="126">
        <f t="shared" si="97"/>
        <v>0</v>
      </c>
      <c r="P999" s="126">
        <f t="shared" si="98"/>
        <v>0</v>
      </c>
      <c r="AD999" s="132" t="str">
        <f t="shared" si="94"/>
        <v/>
      </c>
      <c r="AH999" s="132" t="str">
        <f t="shared" si="95"/>
        <v/>
      </c>
      <c r="AK999" s="128"/>
      <c r="AL999" s="128"/>
      <c r="AM999" s="128"/>
      <c r="AN999" s="128"/>
      <c r="AO999" s="128"/>
      <c r="AT999" s="128"/>
    </row>
    <row r="1000" spans="2:46" x14ac:dyDescent="0.25">
      <c r="B1000" s="132" t="str">
        <f t="shared" si="93"/>
        <v/>
      </c>
      <c r="N1000" s="126">
        <f t="shared" si="96"/>
        <v>0</v>
      </c>
      <c r="O1000" s="126">
        <f t="shared" si="97"/>
        <v>0</v>
      </c>
      <c r="P1000" s="126">
        <f t="shared" si="98"/>
        <v>0</v>
      </c>
      <c r="AD1000" s="132" t="str">
        <f t="shared" si="94"/>
        <v/>
      </c>
      <c r="AH1000" s="132" t="str">
        <f t="shared" si="95"/>
        <v/>
      </c>
      <c r="AK1000" s="128"/>
      <c r="AL1000" s="128"/>
      <c r="AM1000" s="128"/>
      <c r="AN1000" s="128"/>
      <c r="AO1000" s="128"/>
      <c r="AT1000" s="128"/>
    </row>
    <row r="1001" spans="2:46" x14ac:dyDescent="0.25">
      <c r="B1001" s="132" t="str">
        <f t="shared" si="93"/>
        <v/>
      </c>
      <c r="N1001" s="126">
        <f t="shared" si="96"/>
        <v>0</v>
      </c>
      <c r="O1001" s="126">
        <f t="shared" si="97"/>
        <v>0</v>
      </c>
      <c r="P1001" s="126">
        <f t="shared" si="98"/>
        <v>0</v>
      </c>
      <c r="AD1001" s="132" t="str">
        <f t="shared" si="94"/>
        <v/>
      </c>
      <c r="AH1001" s="132" t="str">
        <f t="shared" si="95"/>
        <v/>
      </c>
      <c r="AK1001" s="128"/>
      <c r="AL1001" s="128"/>
      <c r="AM1001" s="128"/>
      <c r="AN1001" s="128"/>
      <c r="AO1001" s="128"/>
      <c r="AT1001" s="128"/>
    </row>
    <row r="1002" spans="2:46" x14ac:dyDescent="0.25">
      <c r="B1002" s="132" t="str">
        <f t="shared" si="93"/>
        <v/>
      </c>
      <c r="N1002" s="126">
        <f t="shared" si="96"/>
        <v>0</v>
      </c>
      <c r="O1002" s="126">
        <f t="shared" si="97"/>
        <v>0</v>
      </c>
      <c r="P1002" s="126">
        <f t="shared" si="98"/>
        <v>0</v>
      </c>
      <c r="AD1002" s="132" t="str">
        <f t="shared" si="94"/>
        <v/>
      </c>
      <c r="AH1002" s="132" t="str">
        <f t="shared" si="95"/>
        <v/>
      </c>
      <c r="AK1002" s="128"/>
      <c r="AL1002" s="128"/>
      <c r="AM1002" s="128"/>
      <c r="AN1002" s="128"/>
      <c r="AO1002" s="128"/>
      <c r="AT1002" s="128"/>
    </row>
    <row r="1003" spans="2:46" x14ac:dyDescent="0.25">
      <c r="B1003" s="132" t="str">
        <f t="shared" si="93"/>
        <v/>
      </c>
      <c r="N1003" s="126">
        <f t="shared" si="96"/>
        <v>0</v>
      </c>
      <c r="O1003" s="126">
        <f t="shared" si="97"/>
        <v>0</v>
      </c>
      <c r="P1003" s="126">
        <f t="shared" si="98"/>
        <v>0</v>
      </c>
      <c r="AD1003" s="132" t="str">
        <f t="shared" si="94"/>
        <v/>
      </c>
      <c r="AH1003" s="132" t="str">
        <f t="shared" si="95"/>
        <v/>
      </c>
      <c r="AK1003" s="128"/>
      <c r="AL1003" s="128"/>
      <c r="AM1003" s="128"/>
      <c r="AN1003" s="128"/>
      <c r="AO1003" s="128"/>
      <c r="AT1003" s="128"/>
    </row>
    <row r="1004" spans="2:46" x14ac:dyDescent="0.25">
      <c r="B1004" s="132" t="str">
        <f t="shared" si="93"/>
        <v/>
      </c>
      <c r="N1004" s="126">
        <f t="shared" si="96"/>
        <v>0</v>
      </c>
      <c r="O1004" s="126">
        <f t="shared" si="97"/>
        <v>0</v>
      </c>
      <c r="P1004" s="126">
        <f t="shared" si="98"/>
        <v>0</v>
      </c>
      <c r="AD1004" s="132" t="str">
        <f t="shared" si="94"/>
        <v/>
      </c>
      <c r="AH1004" s="132" t="str">
        <f t="shared" si="95"/>
        <v/>
      </c>
      <c r="AK1004" s="128"/>
      <c r="AL1004" s="128"/>
      <c r="AM1004" s="128"/>
      <c r="AN1004" s="128"/>
      <c r="AO1004" s="128"/>
      <c r="AT1004" s="128"/>
    </row>
  </sheetData>
  <mergeCells count="12">
    <mergeCell ref="AS2:BB2"/>
    <mergeCell ref="AC3:AR3"/>
    <mergeCell ref="AS3:BB3"/>
    <mergeCell ref="AS4:BB4"/>
    <mergeCell ref="A1:V1"/>
    <mergeCell ref="A2:V2"/>
    <mergeCell ref="A3:V3"/>
    <mergeCell ref="W3:AA3"/>
    <mergeCell ref="A4:V4"/>
    <mergeCell ref="X1:AQ1"/>
    <mergeCell ref="W2:AQ2"/>
    <mergeCell ref="W4:AQ4"/>
  </mergeCells>
  <printOptions horizontalCentered="1"/>
  <pageMargins left="0.7" right="0.7" top="0.75" bottom="0.75" header="0.3" footer="0.3"/>
  <pageSetup scale="42" fitToWidth="3" orientation="landscape" r:id="rId1"/>
  <headerFooter>
    <oddHeader>&amp;R&amp;"Arial,Bold"Appendix B
MILs Study
Page &amp;P of &amp;N</oddHeader>
  </headerFooter>
  <colBreaks count="2" manualBreakCount="2">
    <brk id="23" max="38" man="1"/>
    <brk id="44" max="3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AB04F-4993-4A5D-84DC-7B571ECC8BCC}">
  <dimension ref="A1:Q816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defaultColWidth="9.36328125" defaultRowHeight="13" x14ac:dyDescent="0.3"/>
  <cols>
    <col min="1" max="1" width="9.36328125" style="9"/>
    <col min="2" max="2" width="5.453125" style="73" customWidth="1"/>
    <col min="3" max="3" width="24.54296875" style="74" customWidth="1"/>
    <col min="4" max="4" width="13.6328125" style="9" customWidth="1"/>
    <col min="5" max="6" width="12.6328125" style="9" customWidth="1"/>
    <col min="7" max="7" width="15.36328125" style="9" customWidth="1"/>
    <col min="8" max="8" width="19" style="9" customWidth="1"/>
    <col min="9" max="10" width="9.36328125" style="9"/>
    <col min="11" max="11" width="22.90625" style="9" bestFit="1" customWidth="1"/>
    <col min="12" max="13" width="9.36328125" style="9"/>
    <col min="14" max="16" width="11.36328125" style="9" customWidth="1"/>
    <col min="17" max="16384" width="9.36328125" style="9"/>
  </cols>
  <sheetData>
    <row r="1" spans="1:17" x14ac:dyDescent="0.3">
      <c r="A1" s="79" t="s">
        <v>83</v>
      </c>
      <c r="B1" s="79"/>
      <c r="C1" s="80"/>
      <c r="D1" s="81"/>
      <c r="E1" s="81"/>
      <c r="F1" s="76" t="s">
        <v>82</v>
      </c>
      <c r="G1" s="77"/>
      <c r="H1" s="77"/>
      <c r="K1" s="5" t="s">
        <v>5</v>
      </c>
      <c r="N1" s="13" t="s">
        <v>56</v>
      </c>
      <c r="O1" s="11"/>
      <c r="P1" s="11"/>
    </row>
    <row r="2" spans="1:17" s="69" customFormat="1" ht="14.5" x14ac:dyDescent="0.35">
      <c r="A2" s="82" t="s">
        <v>84</v>
      </c>
      <c r="B2" s="82" t="s">
        <v>2</v>
      </c>
      <c r="C2" s="82" t="s">
        <v>8</v>
      </c>
      <c r="D2" s="82" t="s">
        <v>81</v>
      </c>
      <c r="E2" s="82" t="s">
        <v>79</v>
      </c>
      <c r="F2" s="78" t="str">
        <f>"Total (" &amp; Dataset!$K$2 &amp; "$)"</f>
        <v>Total (2025$)</v>
      </c>
      <c r="G2" s="78" t="s">
        <v>80</v>
      </c>
      <c r="H2" s="78" t="str">
        <f>"Avrg cost (" &amp; Dataset!$K$2 &amp; "$/unit)"</f>
        <v>Avrg cost (2025$/unit)</v>
      </c>
      <c r="K2" s="75">
        <v>2025</v>
      </c>
      <c r="O2" s="84"/>
      <c r="P2" s="84"/>
      <c r="Q2" s="84"/>
    </row>
    <row r="3" spans="1:17" s="72" customFormat="1" x14ac:dyDescent="0.3">
      <c r="A3" s="87">
        <v>1</v>
      </c>
      <c r="B3" s="59">
        <v>2020</v>
      </c>
      <c r="C3" s="70" t="s">
        <v>9</v>
      </c>
      <c r="D3" s="71">
        <v>89</v>
      </c>
      <c r="E3" s="34">
        <v>339026.11</v>
      </c>
      <c r="F3" s="34">
        <f>E3*_xlfn.XLOOKUP(Dataset!$K$2,Dataset!$N$14:$N$26,Dataset!$O$14:$O$26,"",0)/_xlfn.XLOOKUP(Dataset!B3,Dataset!$N$14:$N$26,Dataset!$O$14:$O$26,"",0)</f>
        <v>591726.6720846094</v>
      </c>
      <c r="G3" s="34">
        <f t="shared" ref="G3:G66" si="0">E3/D3</f>
        <v>3809.2821348314606</v>
      </c>
      <c r="H3" s="34">
        <f t="shared" ref="H3:H66" si="1">F3/D3</f>
        <v>6648.6142930854985</v>
      </c>
      <c r="N3" s="9"/>
      <c r="O3" s="9"/>
      <c r="P3" s="9"/>
      <c r="Q3" s="9"/>
    </row>
    <row r="4" spans="1:17" s="7" customFormat="1" x14ac:dyDescent="0.3">
      <c r="A4" s="88">
        <v>2</v>
      </c>
      <c r="B4" s="59">
        <v>2014</v>
      </c>
      <c r="C4" s="70" t="s">
        <v>11</v>
      </c>
      <c r="D4" s="71">
        <v>112</v>
      </c>
      <c r="E4" s="34">
        <v>74076.08</v>
      </c>
      <c r="F4" s="34">
        <f>E4*_xlfn.XLOOKUP(Dataset!$K$2,Dataset!$N$14:$N$26,Dataset!$O$14:$O$26,"",0)/_xlfn.XLOOKUP(Dataset!B4,Dataset!$N$14:$N$26,Dataset!$O$14:$O$26,"",0)</f>
        <v>158004.9067478097</v>
      </c>
      <c r="G4" s="34">
        <f t="shared" si="0"/>
        <v>661.39357142857148</v>
      </c>
      <c r="H4" s="34">
        <f t="shared" si="1"/>
        <v>1410.7580959625866</v>
      </c>
      <c r="I4" s="9"/>
      <c r="J4" s="9"/>
      <c r="K4" s="9"/>
      <c r="N4" s="9"/>
      <c r="O4" s="9"/>
      <c r="P4" s="9"/>
      <c r="Q4" s="9"/>
    </row>
    <row r="5" spans="1:17" s="7" customFormat="1" x14ac:dyDescent="0.3">
      <c r="A5" s="87">
        <v>3</v>
      </c>
      <c r="B5" s="59">
        <v>2014</v>
      </c>
      <c r="C5" s="70" t="s">
        <v>10</v>
      </c>
      <c r="D5" s="71">
        <v>1</v>
      </c>
      <c r="E5" s="34">
        <v>26352.65</v>
      </c>
      <c r="F5" s="34">
        <f>E5*_xlfn.XLOOKUP(Dataset!$K$2,Dataset!$N$14:$N$26,Dataset!$O$14:$O$26,"",0)/_xlfn.XLOOKUP(Dataset!B5,Dataset!$N$14:$N$26,Dataset!$O$14:$O$26,"",0)</f>
        <v>56210.425900070128</v>
      </c>
      <c r="G5" s="34">
        <f t="shared" si="0"/>
        <v>26352.65</v>
      </c>
      <c r="H5" s="34">
        <f t="shared" si="1"/>
        <v>56210.425900070128</v>
      </c>
      <c r="I5" s="9"/>
      <c r="J5" s="9"/>
      <c r="K5" s="9"/>
      <c r="N5" s="2" t="s">
        <v>22</v>
      </c>
      <c r="O5" s="3"/>
      <c r="P5" s="4"/>
      <c r="Q5" s="4"/>
    </row>
    <row r="6" spans="1:17" s="7" customFormat="1" x14ac:dyDescent="0.3">
      <c r="A6" s="88">
        <v>4</v>
      </c>
      <c r="B6" s="59">
        <v>2014</v>
      </c>
      <c r="C6" s="70" t="s">
        <v>10</v>
      </c>
      <c r="D6" s="71">
        <v>1</v>
      </c>
      <c r="E6" s="34">
        <v>6361.21</v>
      </c>
      <c r="F6" s="34">
        <f>E6*_xlfn.XLOOKUP(Dataset!$K$2,Dataset!$N$14:$N$26,Dataset!$O$14:$O$26,"",0)/_xlfn.XLOOKUP(Dataset!B6,Dataset!$N$14:$N$26,Dataset!$O$14:$O$26,"",0)</f>
        <v>13568.514868136037</v>
      </c>
      <c r="G6" s="34">
        <f t="shared" si="0"/>
        <v>6361.21</v>
      </c>
      <c r="H6" s="34">
        <f t="shared" si="1"/>
        <v>13568.514868136037</v>
      </c>
      <c r="I6" s="9"/>
      <c r="J6" s="9"/>
      <c r="K6" s="9"/>
      <c r="N6" s="2" t="s">
        <v>0</v>
      </c>
      <c r="O6" s="3"/>
      <c r="P6" s="4"/>
      <c r="Q6" s="4"/>
    </row>
    <row r="7" spans="1:17" s="7" customFormat="1" x14ac:dyDescent="0.3">
      <c r="A7" s="87">
        <v>5</v>
      </c>
      <c r="B7" s="59">
        <v>2014</v>
      </c>
      <c r="C7" s="70" t="s">
        <v>11</v>
      </c>
      <c r="D7" s="71">
        <v>5</v>
      </c>
      <c r="E7" s="34">
        <v>7022.05</v>
      </c>
      <c r="F7" s="34">
        <f>E7*_xlfn.XLOOKUP(Dataset!$K$2,Dataset!$N$14:$N$26,Dataset!$O$14:$O$26,"",0)/_xlfn.XLOOKUP(Dataset!B7,Dataset!$N$14:$N$26,Dataset!$O$14:$O$26,"",0)</f>
        <v>14978.092191547623</v>
      </c>
      <c r="G7" s="34">
        <f t="shared" si="0"/>
        <v>1404.41</v>
      </c>
      <c r="H7" s="34">
        <f t="shared" si="1"/>
        <v>2995.6184383095247</v>
      </c>
      <c r="I7" s="9"/>
      <c r="J7" s="9"/>
      <c r="K7" s="9"/>
      <c r="N7" s="2" t="s">
        <v>1</v>
      </c>
      <c r="O7" s="3"/>
      <c r="P7" s="4"/>
      <c r="Q7" s="4"/>
    </row>
    <row r="8" spans="1:17" s="7" customFormat="1" x14ac:dyDescent="0.3">
      <c r="A8" s="88">
        <v>6</v>
      </c>
      <c r="B8" s="59">
        <v>2014</v>
      </c>
      <c r="C8" s="70" t="s">
        <v>11</v>
      </c>
      <c r="D8" s="71">
        <v>5</v>
      </c>
      <c r="E8" s="34">
        <v>1905.95</v>
      </c>
      <c r="F8" s="34">
        <f>E8*_xlfn.XLOOKUP(Dataset!$K$2,Dataset!$N$14:$N$26,Dataset!$O$14:$O$26,"",0)/_xlfn.XLOOKUP(Dataset!B8,Dataset!$N$14:$N$26,Dataset!$O$14:$O$26,"",0)</f>
        <v>4065.4075109804389</v>
      </c>
      <c r="G8" s="34">
        <f t="shared" si="0"/>
        <v>381.19</v>
      </c>
      <c r="H8" s="34">
        <f t="shared" si="1"/>
        <v>813.08150219608774</v>
      </c>
      <c r="I8" s="9"/>
      <c r="J8" s="9"/>
      <c r="K8" s="9"/>
      <c r="N8" s="5"/>
      <c r="O8" s="3"/>
      <c r="P8" s="4"/>
      <c r="Q8" s="4"/>
    </row>
    <row r="9" spans="1:17" s="7" customFormat="1" x14ac:dyDescent="0.3">
      <c r="A9" s="87">
        <v>7</v>
      </c>
      <c r="B9" s="59">
        <v>2014</v>
      </c>
      <c r="C9" s="70" t="s">
        <v>10</v>
      </c>
      <c r="D9" s="71">
        <v>2</v>
      </c>
      <c r="E9" s="34">
        <v>2778.98</v>
      </c>
      <c r="F9" s="34">
        <f>E9*_xlfn.XLOOKUP(Dataset!$K$2,Dataset!$N$14:$N$26,Dataset!$O$14:$O$26,"",0)/_xlfn.XLOOKUP(Dataset!B9,Dataset!$N$14:$N$26,Dataset!$O$14:$O$26,"",0)</f>
        <v>5927.587903598951</v>
      </c>
      <c r="G9" s="34">
        <f t="shared" si="0"/>
        <v>1389.49</v>
      </c>
      <c r="H9" s="34">
        <f t="shared" si="1"/>
        <v>2963.7939517994755</v>
      </c>
      <c r="I9" s="9"/>
      <c r="J9" s="9"/>
      <c r="K9" s="9"/>
      <c r="N9" s="114"/>
      <c r="O9" s="106" t="s">
        <v>21</v>
      </c>
      <c r="P9" s="107"/>
      <c r="Q9" s="4"/>
    </row>
    <row r="10" spans="1:17" s="7" customFormat="1" x14ac:dyDescent="0.3">
      <c r="A10" s="88">
        <v>8</v>
      </c>
      <c r="B10" s="59">
        <v>2014</v>
      </c>
      <c r="C10" s="70" t="s">
        <v>10</v>
      </c>
      <c r="D10" s="71">
        <v>1</v>
      </c>
      <c r="E10" s="34">
        <v>15428.44</v>
      </c>
      <c r="F10" s="34">
        <f>E10*_xlfn.XLOOKUP(Dataset!$K$2,Dataset!$N$14:$N$26,Dataset!$O$14:$O$26,"",0)/_xlfn.XLOOKUP(Dataset!B10,Dataset!$N$14:$N$26,Dataset!$O$14:$O$26,"",0)</f>
        <v>32908.993341226706</v>
      </c>
      <c r="G10" s="34">
        <f t="shared" si="0"/>
        <v>15428.44</v>
      </c>
      <c r="H10" s="34">
        <f t="shared" si="1"/>
        <v>32908.993341226706</v>
      </c>
      <c r="I10" s="9"/>
      <c r="J10" s="9"/>
      <c r="K10" s="9"/>
      <c r="N10" s="114"/>
      <c r="O10" s="108"/>
      <c r="P10" s="107"/>
      <c r="Q10" s="4"/>
    </row>
    <row r="11" spans="1:17" s="7" customFormat="1" x14ac:dyDescent="0.3">
      <c r="A11" s="87">
        <v>9</v>
      </c>
      <c r="B11" s="59">
        <v>2014</v>
      </c>
      <c r="C11" s="70" t="s">
        <v>10</v>
      </c>
      <c r="D11" s="71">
        <v>4</v>
      </c>
      <c r="E11" s="34">
        <v>26179.33</v>
      </c>
      <c r="F11" s="34">
        <f>E11*_xlfn.XLOOKUP(Dataset!$K$2,Dataset!$N$14:$N$26,Dataset!$O$14:$O$26,"",0)/_xlfn.XLOOKUP(Dataset!B11,Dataset!$N$14:$N$26,Dataset!$O$14:$O$26,"",0)</f>
        <v>55840.732870450709</v>
      </c>
      <c r="G11" s="34">
        <f t="shared" si="0"/>
        <v>6544.8325000000004</v>
      </c>
      <c r="H11" s="34">
        <f t="shared" si="1"/>
        <v>13960.183217612677</v>
      </c>
      <c r="I11" s="9"/>
      <c r="J11" s="9"/>
      <c r="K11" s="9"/>
      <c r="N11" s="109" t="s">
        <v>2</v>
      </c>
      <c r="O11" s="109" t="s">
        <v>3</v>
      </c>
      <c r="P11" s="110" t="s">
        <v>4</v>
      </c>
      <c r="Q11" s="4"/>
    </row>
    <row r="12" spans="1:17" s="7" customFormat="1" x14ac:dyDescent="0.3">
      <c r="A12" s="88">
        <v>10</v>
      </c>
      <c r="B12" s="59">
        <v>2014</v>
      </c>
      <c r="C12" s="70" t="s">
        <v>10</v>
      </c>
      <c r="D12" s="71">
        <v>5</v>
      </c>
      <c r="E12" s="34">
        <v>10655.2</v>
      </c>
      <c r="F12" s="34">
        <f>E12*_xlfn.XLOOKUP(Dataset!$K$2,Dataset!$N$14:$N$26,Dataset!$O$14:$O$26,"",0)/_xlfn.XLOOKUP(Dataset!B12,Dataset!$N$14:$N$26,Dataset!$O$14:$O$26,"",0)</f>
        <v>22727.631947846887</v>
      </c>
      <c r="G12" s="34">
        <f t="shared" si="0"/>
        <v>2131.04</v>
      </c>
      <c r="H12" s="34">
        <f t="shared" si="1"/>
        <v>4545.526389569377</v>
      </c>
      <c r="I12" s="9"/>
      <c r="J12" s="9"/>
      <c r="K12" s="9"/>
      <c r="N12" s="107">
        <v>2011</v>
      </c>
      <c r="O12" s="111">
        <v>585.5</v>
      </c>
      <c r="P12" s="112" t="s">
        <v>6</v>
      </c>
      <c r="Q12" s="4"/>
    </row>
    <row r="13" spans="1:17" s="7" customFormat="1" x14ac:dyDescent="0.3">
      <c r="A13" s="87">
        <v>11</v>
      </c>
      <c r="B13" s="59">
        <v>2014</v>
      </c>
      <c r="C13" s="70" t="s">
        <v>10</v>
      </c>
      <c r="D13" s="71">
        <v>1</v>
      </c>
      <c r="E13" s="34">
        <v>11013.38</v>
      </c>
      <c r="F13" s="34">
        <f>E13*_xlfn.XLOOKUP(Dataset!$K$2,Dataset!$N$14:$N$26,Dataset!$O$14:$O$26,"",0)/_xlfn.XLOOKUP(Dataset!B13,Dataset!$N$14:$N$26,Dataset!$O$14:$O$26,"",0)</f>
        <v>23491.632924935988</v>
      </c>
      <c r="G13" s="34">
        <f t="shared" si="0"/>
        <v>11013.38</v>
      </c>
      <c r="H13" s="34">
        <f t="shared" si="1"/>
        <v>23491.632924935988</v>
      </c>
      <c r="I13" s="9"/>
      <c r="J13" s="9"/>
      <c r="K13" s="9"/>
      <c r="N13" s="107">
        <v>2012</v>
      </c>
      <c r="O13" s="111">
        <v>608.75</v>
      </c>
      <c r="P13" s="112">
        <f t="shared" ref="P13:P24" si="2">O13/O12-1</f>
        <v>3.9709649871904285E-2</v>
      </c>
      <c r="Q13" s="4"/>
    </row>
    <row r="14" spans="1:17" s="7" customFormat="1" x14ac:dyDescent="0.3">
      <c r="A14" s="88">
        <v>12</v>
      </c>
      <c r="B14" s="59">
        <v>2014</v>
      </c>
      <c r="C14" s="70" t="s">
        <v>11</v>
      </c>
      <c r="D14" s="71">
        <v>5</v>
      </c>
      <c r="E14" s="34">
        <v>4556.0600000000004</v>
      </c>
      <c r="F14" s="34">
        <f>E14*_xlfn.XLOOKUP(Dataset!$K$2,Dataset!$N$14:$N$26,Dataset!$O$14:$O$26,"",0)/_xlfn.XLOOKUP(Dataset!B14,Dataset!$N$14:$N$26,Dataset!$O$14:$O$26,"",0)</f>
        <v>9718.1146118615598</v>
      </c>
      <c r="G14" s="34">
        <f t="shared" si="0"/>
        <v>911.2120000000001</v>
      </c>
      <c r="H14" s="34">
        <f t="shared" si="1"/>
        <v>1943.6229223723119</v>
      </c>
      <c r="I14" s="9"/>
      <c r="J14" s="9"/>
      <c r="K14" s="9"/>
      <c r="N14" s="107">
        <v>2013</v>
      </c>
      <c r="O14" s="111">
        <v>630.375</v>
      </c>
      <c r="P14" s="112">
        <f t="shared" si="2"/>
        <v>3.5523613963039047E-2</v>
      </c>
      <c r="Q14" s="4"/>
    </row>
    <row r="15" spans="1:17" s="7" customFormat="1" x14ac:dyDescent="0.3">
      <c r="A15" s="87">
        <v>13</v>
      </c>
      <c r="B15" s="59">
        <v>2014</v>
      </c>
      <c r="C15" s="70" t="s">
        <v>10</v>
      </c>
      <c r="D15" s="71">
        <v>1</v>
      </c>
      <c r="E15" s="34">
        <v>7752.43</v>
      </c>
      <c r="F15" s="34">
        <f>E15*_xlfn.XLOOKUP(Dataset!$K$2,Dataset!$N$14:$N$26,Dataset!$O$14:$O$26,"",0)/_xlfn.XLOOKUP(Dataset!B15,Dataset!$N$14:$N$26,Dataset!$O$14:$O$26,"",0)</f>
        <v>16535.998924604573</v>
      </c>
      <c r="G15" s="34">
        <f t="shared" si="0"/>
        <v>7752.43</v>
      </c>
      <c r="H15" s="34">
        <f t="shared" si="1"/>
        <v>16535.998924604573</v>
      </c>
      <c r="I15" s="9"/>
      <c r="J15" s="9"/>
      <c r="K15" s="9"/>
      <c r="N15" s="107">
        <v>2014</v>
      </c>
      <c r="O15" s="111">
        <v>649.5</v>
      </c>
      <c r="P15" s="112">
        <f t="shared" si="2"/>
        <v>3.0339083878643702E-2</v>
      </c>
      <c r="Q15" s="4"/>
    </row>
    <row r="16" spans="1:17" s="7" customFormat="1" x14ac:dyDescent="0.3">
      <c r="A16" s="88">
        <v>14</v>
      </c>
      <c r="B16" s="59">
        <v>2014</v>
      </c>
      <c r="C16" s="70" t="s">
        <v>11</v>
      </c>
      <c r="D16" s="71">
        <v>5</v>
      </c>
      <c r="E16" s="34">
        <v>3410.06</v>
      </c>
      <c r="F16" s="34">
        <f>E16*_xlfn.XLOOKUP(Dataset!$K$2,Dataset!$N$14:$N$26,Dataset!$O$14:$O$26,"",0)/_xlfn.XLOOKUP(Dataset!B16,Dataset!$N$14:$N$26,Dataset!$O$14:$O$26,"",0)</f>
        <v>7273.6868946687764</v>
      </c>
      <c r="G16" s="34">
        <f t="shared" si="0"/>
        <v>682.01199999999994</v>
      </c>
      <c r="H16" s="34">
        <f t="shared" si="1"/>
        <v>1454.7373789337553</v>
      </c>
      <c r="I16" s="9"/>
      <c r="J16" s="9"/>
      <c r="K16" s="9"/>
      <c r="N16" s="107">
        <v>2015</v>
      </c>
      <c r="O16" s="111">
        <v>668.125</v>
      </c>
      <c r="P16" s="112">
        <f t="shared" si="2"/>
        <v>2.8675904541955344E-2</v>
      </c>
      <c r="Q16" s="4"/>
    </row>
    <row r="17" spans="1:17" s="7" customFormat="1" x14ac:dyDescent="0.3">
      <c r="A17" s="87">
        <v>15</v>
      </c>
      <c r="B17" s="59">
        <v>2014</v>
      </c>
      <c r="C17" s="70" t="s">
        <v>11</v>
      </c>
      <c r="D17" s="71">
        <v>5</v>
      </c>
      <c r="E17" s="34">
        <v>4886.82</v>
      </c>
      <c r="F17" s="34">
        <f>E17*_xlfn.XLOOKUP(Dataset!$K$2,Dataset!$N$14:$N$26,Dataset!$O$14:$O$26,"",0)/_xlfn.XLOOKUP(Dataset!B17,Dataset!$N$14:$N$26,Dataset!$O$14:$O$26,"",0)</f>
        <v>10423.628496450288</v>
      </c>
      <c r="G17" s="34">
        <f t="shared" si="0"/>
        <v>977.36399999999992</v>
      </c>
      <c r="H17" s="34">
        <f t="shared" si="1"/>
        <v>2084.7256992900575</v>
      </c>
      <c r="I17" s="9"/>
      <c r="J17" s="9"/>
      <c r="K17" s="9"/>
      <c r="N17" s="107">
        <v>2016</v>
      </c>
      <c r="O17" s="111">
        <v>674.25</v>
      </c>
      <c r="P17" s="112">
        <f t="shared" si="2"/>
        <v>9.1674462114126332E-3</v>
      </c>
      <c r="Q17" s="4"/>
    </row>
    <row r="18" spans="1:17" s="7" customFormat="1" x14ac:dyDescent="0.3">
      <c r="A18" s="88">
        <v>16</v>
      </c>
      <c r="B18" s="59">
        <v>2014</v>
      </c>
      <c r="C18" s="70" t="s">
        <v>10</v>
      </c>
      <c r="D18" s="71">
        <v>1</v>
      </c>
      <c r="E18" s="34">
        <v>2108.27</v>
      </c>
      <c r="F18" s="34">
        <f>E18*_xlfn.XLOOKUP(Dataset!$K$2,Dataset!$N$14:$N$26,Dataset!$O$14:$O$26,"",0)/_xlfn.XLOOKUP(Dataset!B18,Dataset!$N$14:$N$26,Dataset!$O$14:$O$26,"",0)</f>
        <v>4496.9577864974053</v>
      </c>
      <c r="G18" s="34">
        <f t="shared" si="0"/>
        <v>2108.27</v>
      </c>
      <c r="H18" s="34">
        <f t="shared" si="1"/>
        <v>4496.9577864974053</v>
      </c>
      <c r="I18" s="9"/>
      <c r="J18" s="9"/>
      <c r="K18" s="9"/>
      <c r="N18" s="107">
        <v>2017</v>
      </c>
      <c r="O18" s="111">
        <v>696.25</v>
      </c>
      <c r="P18" s="112">
        <f t="shared" si="2"/>
        <v>3.2628846866889161E-2</v>
      </c>
      <c r="Q18" s="4"/>
    </row>
    <row r="19" spans="1:17" s="7" customFormat="1" x14ac:dyDescent="0.3">
      <c r="A19" s="87">
        <v>17</v>
      </c>
      <c r="B19" s="59">
        <v>2014</v>
      </c>
      <c r="C19" s="70" t="s">
        <v>10</v>
      </c>
      <c r="D19" s="71">
        <v>1</v>
      </c>
      <c r="E19" s="34">
        <v>2986.26</v>
      </c>
      <c r="F19" s="34">
        <f>E19*_xlfn.XLOOKUP(Dataset!$K$2,Dataset!$N$14:$N$26,Dataset!$O$14:$O$26,"",0)/_xlfn.XLOOKUP(Dataset!B19,Dataset!$N$14:$N$26,Dataset!$O$14:$O$26,"",0)</f>
        <v>6369.7179011728776</v>
      </c>
      <c r="G19" s="34">
        <f t="shared" si="0"/>
        <v>2986.26</v>
      </c>
      <c r="H19" s="34">
        <f t="shared" si="1"/>
        <v>6369.7179011728776</v>
      </c>
      <c r="I19" s="9"/>
      <c r="J19" s="9"/>
      <c r="K19" s="9"/>
      <c r="N19" s="107">
        <v>2018</v>
      </c>
      <c r="O19" s="111">
        <v>726.25</v>
      </c>
      <c r="P19" s="112">
        <f t="shared" si="2"/>
        <v>4.3087971274685888E-2</v>
      </c>
      <c r="Q19" s="4"/>
    </row>
    <row r="20" spans="1:17" s="7" customFormat="1" x14ac:dyDescent="0.3">
      <c r="A20" s="88">
        <v>18</v>
      </c>
      <c r="B20" s="59">
        <v>2014</v>
      </c>
      <c r="C20" s="70" t="s">
        <v>10</v>
      </c>
      <c r="D20" s="71">
        <v>2</v>
      </c>
      <c r="E20" s="34">
        <v>10602</v>
      </c>
      <c r="F20" s="34">
        <f>E20*_xlfn.XLOOKUP(Dataset!$K$2,Dataset!$N$14:$N$26,Dataset!$O$14:$O$26,"",0)/_xlfn.XLOOKUP(Dataset!B20,Dataset!$N$14:$N$26,Dataset!$O$14:$O$26,"",0)</f>
        <v>22614.155896752072</v>
      </c>
      <c r="G20" s="34">
        <f t="shared" si="0"/>
        <v>5301</v>
      </c>
      <c r="H20" s="34">
        <f t="shared" si="1"/>
        <v>11307.077948376036</v>
      </c>
      <c r="I20" s="9"/>
      <c r="J20" s="9"/>
      <c r="K20" s="9"/>
      <c r="N20" s="107">
        <v>2019</v>
      </c>
      <c r="O20" s="111">
        <v>756</v>
      </c>
      <c r="P20" s="112">
        <f t="shared" si="2"/>
        <v>4.0963855421686679E-2</v>
      </c>
      <c r="Q20" s="4"/>
    </row>
    <row r="21" spans="1:17" s="7" customFormat="1" x14ac:dyDescent="0.3">
      <c r="A21" s="87">
        <v>19</v>
      </c>
      <c r="B21" s="59">
        <v>2014</v>
      </c>
      <c r="C21" s="70" t="s">
        <v>10</v>
      </c>
      <c r="D21" s="71">
        <v>1</v>
      </c>
      <c r="E21" s="34">
        <v>11342.93</v>
      </c>
      <c r="F21" s="34">
        <f>E21*_xlfn.XLOOKUP(Dataset!$K$2,Dataset!$N$14:$N$26,Dataset!$O$14:$O$26,"",0)/_xlfn.XLOOKUP(Dataset!B21,Dataset!$N$14:$N$26,Dataset!$O$14:$O$26,"",0)</f>
        <v>24194.565869264854</v>
      </c>
      <c r="G21" s="34">
        <f t="shared" si="0"/>
        <v>11342.93</v>
      </c>
      <c r="H21" s="34">
        <f t="shared" si="1"/>
        <v>24194.565869264854</v>
      </c>
      <c r="I21" s="9"/>
      <c r="J21" s="9"/>
      <c r="K21" s="9"/>
      <c r="N21" s="107">
        <v>2020</v>
      </c>
      <c r="O21" s="111">
        <v>793.75</v>
      </c>
      <c r="P21" s="112">
        <f t="shared" si="2"/>
        <v>4.993386243386233E-2</v>
      </c>
      <c r="Q21" s="4"/>
    </row>
    <row r="22" spans="1:17" s="7" customFormat="1" x14ac:dyDescent="0.3">
      <c r="A22" s="88">
        <v>20</v>
      </c>
      <c r="B22" s="59">
        <v>2014</v>
      </c>
      <c r="C22" s="70" t="s">
        <v>10</v>
      </c>
      <c r="D22" s="71">
        <v>1</v>
      </c>
      <c r="E22" s="34">
        <v>10898.18</v>
      </c>
      <c r="F22" s="34">
        <f>E22*_xlfn.XLOOKUP(Dataset!$K$2,Dataset!$N$14:$N$26,Dataset!$O$14:$O$26,"",0)/_xlfn.XLOOKUP(Dataset!B22,Dataset!$N$14:$N$26,Dataset!$O$14:$O$26,"",0)</f>
        <v>23245.910348129175</v>
      </c>
      <c r="G22" s="34">
        <f t="shared" si="0"/>
        <v>10898.18</v>
      </c>
      <c r="H22" s="34">
        <f t="shared" si="1"/>
        <v>23245.910348129175</v>
      </c>
      <c r="I22" s="9"/>
      <c r="J22" s="9"/>
      <c r="K22" s="9"/>
      <c r="N22" s="107">
        <v>2021</v>
      </c>
      <c r="O22" s="111">
        <v>832.25</v>
      </c>
      <c r="P22" s="112">
        <f t="shared" si="2"/>
        <v>4.8503937007873921E-2</v>
      </c>
      <c r="Q22" s="4"/>
    </row>
    <row r="23" spans="1:17" s="7" customFormat="1" x14ac:dyDescent="0.3">
      <c r="A23" s="87">
        <v>21</v>
      </c>
      <c r="B23" s="59">
        <v>2014</v>
      </c>
      <c r="C23" s="70" t="s">
        <v>11</v>
      </c>
      <c r="D23" s="71">
        <v>5</v>
      </c>
      <c r="E23" s="34">
        <v>8858.08</v>
      </c>
      <c r="F23" s="34">
        <f>E23*_xlfn.XLOOKUP(Dataset!$K$2,Dataset!$N$14:$N$26,Dataset!$O$14:$O$26,"",0)/_xlfn.XLOOKUP(Dataset!B23,Dataset!$N$14:$N$26,Dataset!$O$14:$O$26,"",0)</f>
        <v>18894.359749660594</v>
      </c>
      <c r="G23" s="34">
        <f t="shared" si="0"/>
        <v>1771.616</v>
      </c>
      <c r="H23" s="34">
        <f t="shared" si="1"/>
        <v>3778.8719499321187</v>
      </c>
      <c r="I23" s="9"/>
      <c r="J23" s="9"/>
      <c r="K23" s="9"/>
      <c r="N23" s="107">
        <v>2022</v>
      </c>
      <c r="O23" s="111">
        <v>974.75</v>
      </c>
      <c r="P23" s="112">
        <f t="shared" si="2"/>
        <v>0.17122258936617607</v>
      </c>
      <c r="Q23" s="4"/>
    </row>
    <row r="24" spans="1:17" s="7" customFormat="1" x14ac:dyDescent="0.3">
      <c r="A24" s="88">
        <v>22</v>
      </c>
      <c r="B24" s="59">
        <v>2014</v>
      </c>
      <c r="C24" s="70" t="s">
        <v>10</v>
      </c>
      <c r="D24" s="71">
        <v>1</v>
      </c>
      <c r="E24" s="34">
        <v>10817.66</v>
      </c>
      <c r="F24" s="34">
        <f>E24*_xlfn.XLOOKUP(Dataset!$K$2,Dataset!$N$14:$N$26,Dataset!$O$14:$O$26,"",0)/_xlfn.XLOOKUP(Dataset!B24,Dataset!$N$14:$N$26,Dataset!$O$14:$O$26,"",0)</f>
        <v>23074.160505381911</v>
      </c>
      <c r="G24" s="34">
        <f t="shared" si="0"/>
        <v>10817.66</v>
      </c>
      <c r="H24" s="34">
        <f t="shared" si="1"/>
        <v>23074.160505381911</v>
      </c>
      <c r="I24" s="9"/>
      <c r="J24" s="9"/>
      <c r="K24" s="9"/>
      <c r="N24" s="107">
        <v>2023</v>
      </c>
      <c r="O24" s="111">
        <v>1215</v>
      </c>
      <c r="P24" s="112">
        <f t="shared" si="2"/>
        <v>0.24647345473198246</v>
      </c>
      <c r="Q24" s="4"/>
    </row>
    <row r="25" spans="1:17" s="7" customFormat="1" x14ac:dyDescent="0.3">
      <c r="A25" s="87">
        <v>23</v>
      </c>
      <c r="B25" s="59">
        <v>2014</v>
      </c>
      <c r="C25" s="70" t="s">
        <v>10</v>
      </c>
      <c r="D25" s="71">
        <v>1</v>
      </c>
      <c r="E25" s="34">
        <v>2141.09</v>
      </c>
      <c r="F25" s="34">
        <f>E25*_xlfn.XLOOKUP(Dataset!$K$2,Dataset!$N$14:$N$26,Dataset!$O$14:$O$26,"",0)/_xlfn.XLOOKUP(Dataset!B25,Dataset!$N$14:$N$26,Dataset!$O$14:$O$26,"",0)</f>
        <v>4566.9631247855968</v>
      </c>
      <c r="G25" s="34">
        <f t="shared" si="0"/>
        <v>2141.09</v>
      </c>
      <c r="H25" s="34">
        <f t="shared" si="1"/>
        <v>4566.9631247855968</v>
      </c>
      <c r="I25" s="9"/>
      <c r="J25" s="9"/>
      <c r="K25" s="9"/>
      <c r="N25" s="107">
        <v>2024</v>
      </c>
      <c r="O25" s="111">
        <v>1297.4003406109682</v>
      </c>
      <c r="P25" s="113">
        <f>(O24/O14)^(1/(N24-N14))-1</f>
        <v>6.7819210379397754E-2</v>
      </c>
      <c r="Q25" s="4"/>
    </row>
    <row r="26" spans="1:17" s="7" customFormat="1" x14ac:dyDescent="0.3">
      <c r="A26" s="88">
        <v>24</v>
      </c>
      <c r="B26" s="59">
        <v>2014</v>
      </c>
      <c r="C26" s="70" t="s">
        <v>10</v>
      </c>
      <c r="D26" s="71">
        <v>1</v>
      </c>
      <c r="E26" s="34">
        <v>1930.22</v>
      </c>
      <c r="F26" s="34">
        <f>E26*_xlfn.XLOOKUP(Dataset!$K$2,Dataset!$N$14:$N$26,Dataset!$O$14:$O$26,"",0)/_xlfn.XLOOKUP(Dataset!B26,Dataset!$N$14:$N$26,Dataset!$O$14:$O$26,"",0)</f>
        <v>4117.175626771249</v>
      </c>
      <c r="G26" s="34">
        <f t="shared" si="0"/>
        <v>1930.22</v>
      </c>
      <c r="H26" s="34">
        <f t="shared" si="1"/>
        <v>4117.175626771249</v>
      </c>
      <c r="I26" s="9"/>
      <c r="J26" s="9"/>
      <c r="K26" s="9"/>
      <c r="N26" s="107">
        <v>2025</v>
      </c>
      <c r="O26" s="111">
        <v>1385.3890072571658</v>
      </c>
      <c r="P26" s="113">
        <f>P25</f>
        <v>6.7819210379397754E-2</v>
      </c>
      <c r="Q26" s="6"/>
    </row>
    <row r="27" spans="1:17" s="7" customFormat="1" x14ac:dyDescent="0.3">
      <c r="A27" s="87">
        <v>25</v>
      </c>
      <c r="B27" s="59">
        <v>2014</v>
      </c>
      <c r="C27" s="70" t="s">
        <v>10</v>
      </c>
      <c r="D27" s="71">
        <v>1</v>
      </c>
      <c r="E27" s="34">
        <v>12570.75</v>
      </c>
      <c r="F27" s="34">
        <f>E27*_xlfn.XLOOKUP(Dataset!$K$2,Dataset!$N$14:$N$26,Dataset!$O$14:$O$26,"",0)/_xlfn.XLOOKUP(Dataset!B27,Dataset!$N$14:$N$26,Dataset!$O$14:$O$26,"",0)</f>
        <v>26813.516340227892</v>
      </c>
      <c r="G27" s="34">
        <f t="shared" si="0"/>
        <v>12570.75</v>
      </c>
      <c r="H27" s="34">
        <f t="shared" si="1"/>
        <v>26813.516340227892</v>
      </c>
      <c r="I27" s="9"/>
      <c r="J27" s="9"/>
      <c r="K27" s="9"/>
      <c r="N27" s="5"/>
      <c r="O27" s="3"/>
      <c r="P27" s="4"/>
      <c r="Q27" s="4"/>
    </row>
    <row r="28" spans="1:17" s="7" customFormat="1" x14ac:dyDescent="0.3">
      <c r="A28" s="88">
        <v>26</v>
      </c>
      <c r="B28" s="59">
        <v>2014</v>
      </c>
      <c r="C28" s="70" t="s">
        <v>10</v>
      </c>
      <c r="D28" s="71">
        <v>1</v>
      </c>
      <c r="E28" s="34">
        <v>11337.41</v>
      </c>
      <c r="F28" s="34">
        <f>E28*_xlfn.XLOOKUP(Dataset!$K$2,Dataset!$N$14:$N$26,Dataset!$O$14:$O$26,"",0)/_xlfn.XLOOKUP(Dataset!B28,Dataset!$N$14:$N$26,Dataset!$O$14:$O$26,"",0)</f>
        <v>24182.791662459531</v>
      </c>
      <c r="G28" s="34">
        <f t="shared" si="0"/>
        <v>11337.41</v>
      </c>
      <c r="H28" s="34">
        <f t="shared" si="1"/>
        <v>24182.791662459531</v>
      </c>
      <c r="I28" s="9"/>
      <c r="J28" s="9"/>
      <c r="K28" s="9"/>
      <c r="N28" s="83" t="s">
        <v>7</v>
      </c>
      <c r="O28" s="3"/>
      <c r="P28" s="4"/>
      <c r="Q28" s="4"/>
    </row>
    <row r="29" spans="1:17" s="7" customFormat="1" x14ac:dyDescent="0.3">
      <c r="A29" s="87">
        <v>27</v>
      </c>
      <c r="B29" s="59">
        <v>2014</v>
      </c>
      <c r="C29" s="70" t="s">
        <v>11</v>
      </c>
      <c r="D29" s="71">
        <v>5</v>
      </c>
      <c r="E29" s="34">
        <v>13577.2</v>
      </c>
      <c r="F29" s="34">
        <f>E29*_xlfn.XLOOKUP(Dataset!$K$2,Dataset!$N$14:$N$26,Dataset!$O$14:$O$26,"",0)/_xlfn.XLOOKUP(Dataset!B29,Dataset!$N$14:$N$26,Dataset!$O$14:$O$26,"",0)</f>
        <v>28960.282724144712</v>
      </c>
      <c r="G29" s="34">
        <f t="shared" si="0"/>
        <v>2715.44</v>
      </c>
      <c r="H29" s="34">
        <f t="shared" si="1"/>
        <v>5792.0565448289426</v>
      </c>
      <c r="I29" s="9"/>
      <c r="J29" s="9"/>
      <c r="K29" s="9"/>
    </row>
    <row r="30" spans="1:17" s="7" customFormat="1" x14ac:dyDescent="0.3">
      <c r="A30" s="88">
        <v>28</v>
      </c>
      <c r="B30" s="59">
        <v>2014</v>
      </c>
      <c r="C30" s="70" t="s">
        <v>11</v>
      </c>
      <c r="D30" s="71">
        <v>7</v>
      </c>
      <c r="E30" s="34">
        <v>4483.54</v>
      </c>
      <c r="F30" s="34">
        <f>E30*_xlfn.XLOOKUP(Dataset!$K$2,Dataset!$N$14:$N$26,Dataset!$O$14:$O$26,"",0)/_xlfn.XLOOKUP(Dataset!B30,Dataset!$N$14:$N$26,Dataset!$O$14:$O$26,"",0)</f>
        <v>9563.4288369481037</v>
      </c>
      <c r="G30" s="34">
        <f t="shared" si="0"/>
        <v>640.50571428571425</v>
      </c>
      <c r="H30" s="34">
        <f t="shared" si="1"/>
        <v>1366.2041195640147</v>
      </c>
      <c r="I30" s="9"/>
      <c r="J30" s="9"/>
      <c r="K30" s="9"/>
    </row>
    <row r="31" spans="1:17" s="7" customFormat="1" x14ac:dyDescent="0.3">
      <c r="A31" s="87">
        <v>29</v>
      </c>
      <c r="B31" s="59">
        <v>2014</v>
      </c>
      <c r="C31" s="70" t="s">
        <v>10</v>
      </c>
      <c r="D31" s="71">
        <v>1</v>
      </c>
      <c r="E31" s="34">
        <v>2531.65</v>
      </c>
      <c r="F31" s="34">
        <f>E31*_xlfn.XLOOKUP(Dataset!$K$2,Dataset!$N$14:$N$26,Dataset!$O$14:$O$26,"",0)/_xlfn.XLOOKUP(Dataset!B31,Dataset!$N$14:$N$26,Dataset!$O$14:$O$26,"",0)</f>
        <v>5400.0309164320306</v>
      </c>
      <c r="G31" s="34">
        <f t="shared" si="0"/>
        <v>2531.65</v>
      </c>
      <c r="H31" s="34">
        <f t="shared" si="1"/>
        <v>5400.0309164320306</v>
      </c>
      <c r="I31" s="9"/>
      <c r="J31" s="9"/>
      <c r="K31" s="9"/>
    </row>
    <row r="32" spans="1:17" s="7" customFormat="1" x14ac:dyDescent="0.3">
      <c r="A32" s="88">
        <v>30</v>
      </c>
      <c r="B32" s="59">
        <v>2014</v>
      </c>
      <c r="C32" s="70" t="s">
        <v>10</v>
      </c>
      <c r="D32" s="71">
        <v>1</v>
      </c>
      <c r="E32" s="34">
        <v>3434.13</v>
      </c>
      <c r="F32" s="34">
        <f>E32*_xlfn.XLOOKUP(Dataset!$K$2,Dataset!$N$14:$N$26,Dataset!$O$14:$O$26,"",0)/_xlfn.XLOOKUP(Dataset!B32,Dataset!$N$14:$N$26,Dataset!$O$14:$O$26,"",0)</f>
        <v>7325.0284087637419</v>
      </c>
      <c r="G32" s="34">
        <f t="shared" si="0"/>
        <v>3434.13</v>
      </c>
      <c r="H32" s="34">
        <f t="shared" si="1"/>
        <v>7325.0284087637419</v>
      </c>
      <c r="I32" s="9"/>
      <c r="J32" s="9"/>
      <c r="K32" s="9"/>
    </row>
    <row r="33" spans="1:11" s="7" customFormat="1" x14ac:dyDescent="0.3">
      <c r="A33" s="87">
        <v>31</v>
      </c>
      <c r="B33" s="59">
        <v>2014</v>
      </c>
      <c r="C33" s="70" t="s">
        <v>10</v>
      </c>
      <c r="D33" s="71">
        <v>1</v>
      </c>
      <c r="E33" s="34">
        <v>16913.2</v>
      </c>
      <c r="F33" s="34">
        <f>E33*_xlfn.XLOOKUP(Dataset!$K$2,Dataset!$N$14:$N$26,Dataset!$O$14:$O$26,"",0)/_xlfn.XLOOKUP(Dataset!B33,Dataset!$N$14:$N$26,Dataset!$O$14:$O$26,"",0)</f>
        <v>36075.999010842024</v>
      </c>
      <c r="G33" s="34">
        <f t="shared" si="0"/>
        <v>16913.2</v>
      </c>
      <c r="H33" s="34">
        <f t="shared" si="1"/>
        <v>36075.999010842024</v>
      </c>
      <c r="I33" s="9"/>
      <c r="J33" s="9"/>
      <c r="K33" s="9"/>
    </row>
    <row r="34" spans="1:11" s="7" customFormat="1" x14ac:dyDescent="0.3">
      <c r="A34" s="88">
        <v>32</v>
      </c>
      <c r="B34" s="59">
        <v>2014</v>
      </c>
      <c r="C34" s="70" t="s">
        <v>11</v>
      </c>
      <c r="D34" s="71">
        <v>5</v>
      </c>
      <c r="E34" s="34">
        <v>17744.849999999999</v>
      </c>
      <c r="F34" s="34">
        <f>E34*_xlfn.XLOOKUP(Dataset!$K$2,Dataset!$N$14:$N$26,Dataset!$O$14:$O$26,"",0)/_xlfn.XLOOKUP(Dataset!B34,Dataset!$N$14:$N$26,Dataset!$O$14:$O$26,"",0)</f>
        <v>37849.915512590174</v>
      </c>
      <c r="G34" s="34">
        <f t="shared" si="0"/>
        <v>3548.97</v>
      </c>
      <c r="H34" s="34">
        <f t="shared" si="1"/>
        <v>7569.9831025180347</v>
      </c>
      <c r="I34" s="9"/>
      <c r="J34" s="9"/>
      <c r="K34" s="9"/>
    </row>
    <row r="35" spans="1:11" s="7" customFormat="1" x14ac:dyDescent="0.3">
      <c r="A35" s="87">
        <v>33</v>
      </c>
      <c r="B35" s="59">
        <v>2014</v>
      </c>
      <c r="C35" s="70" t="s">
        <v>10</v>
      </c>
      <c r="D35" s="71">
        <v>1</v>
      </c>
      <c r="E35" s="34">
        <v>2687.32</v>
      </c>
      <c r="F35" s="34">
        <f>E35*_xlfn.XLOOKUP(Dataset!$K$2,Dataset!$N$14:$N$26,Dataset!$O$14:$O$26,"",0)/_xlfn.XLOOKUP(Dataset!B35,Dataset!$N$14:$N$26,Dataset!$O$14:$O$26,"",0)</f>
        <v>5732.0763463931135</v>
      </c>
      <c r="G35" s="34">
        <f t="shared" si="0"/>
        <v>2687.32</v>
      </c>
      <c r="H35" s="34">
        <f t="shared" si="1"/>
        <v>5732.0763463931135</v>
      </c>
      <c r="I35" s="9"/>
      <c r="J35" s="9"/>
      <c r="K35" s="9"/>
    </row>
    <row r="36" spans="1:11" s="7" customFormat="1" x14ac:dyDescent="0.3">
      <c r="A36" s="88">
        <v>34</v>
      </c>
      <c r="B36" s="59">
        <v>2014</v>
      </c>
      <c r="C36" s="70" t="s">
        <v>10</v>
      </c>
      <c r="D36" s="71">
        <v>1</v>
      </c>
      <c r="E36" s="34">
        <v>9726.8700000000008</v>
      </c>
      <c r="F36" s="34">
        <f>E36*_xlfn.XLOOKUP(Dataset!$K$2,Dataset!$N$14:$N$26,Dataset!$O$14:$O$26,"",0)/_xlfn.XLOOKUP(Dataset!B36,Dataset!$N$14:$N$26,Dataset!$O$14:$O$26,"",0)</f>
        <v>20747.496186327189</v>
      </c>
      <c r="G36" s="34">
        <f t="shared" si="0"/>
        <v>9726.8700000000008</v>
      </c>
      <c r="H36" s="34">
        <f t="shared" si="1"/>
        <v>20747.496186327189</v>
      </c>
      <c r="I36" s="9"/>
      <c r="J36" s="9"/>
      <c r="K36" s="9"/>
    </row>
    <row r="37" spans="1:11" s="7" customFormat="1" x14ac:dyDescent="0.3">
      <c r="A37" s="87">
        <v>35</v>
      </c>
      <c r="B37" s="59">
        <v>2014</v>
      </c>
      <c r="C37" s="70" t="s">
        <v>10</v>
      </c>
      <c r="D37" s="71">
        <v>1</v>
      </c>
      <c r="E37" s="34">
        <v>11527.08</v>
      </c>
      <c r="F37" s="34">
        <f>E37*_xlfn.XLOOKUP(Dataset!$K$2,Dataset!$N$14:$N$26,Dataset!$O$14:$O$26,"",0)/_xlfn.XLOOKUP(Dataset!B37,Dataset!$N$14:$N$26,Dataset!$O$14:$O$26,"",0)</f>
        <v>24587.35938071429</v>
      </c>
      <c r="G37" s="34">
        <f t="shared" si="0"/>
        <v>11527.08</v>
      </c>
      <c r="H37" s="34">
        <f t="shared" si="1"/>
        <v>24587.35938071429</v>
      </c>
      <c r="I37" s="9"/>
      <c r="J37" s="9"/>
      <c r="K37" s="9"/>
    </row>
    <row r="38" spans="1:11" s="7" customFormat="1" x14ac:dyDescent="0.3">
      <c r="A38" s="88">
        <v>36</v>
      </c>
      <c r="B38" s="59">
        <v>2014</v>
      </c>
      <c r="C38" s="70" t="s">
        <v>10</v>
      </c>
      <c r="D38" s="71">
        <v>1</v>
      </c>
      <c r="E38" s="34">
        <v>11215.7</v>
      </c>
      <c r="F38" s="34">
        <f>E38*_xlfn.XLOOKUP(Dataset!$K$2,Dataset!$N$14:$N$26,Dataset!$O$14:$O$26,"",0)/_xlfn.XLOOKUP(Dataset!B38,Dataset!$N$14:$N$26,Dataset!$O$14:$O$26,"",0)</f>
        <v>23923.183200452957</v>
      </c>
      <c r="G38" s="34">
        <f t="shared" si="0"/>
        <v>11215.7</v>
      </c>
      <c r="H38" s="34">
        <f t="shared" si="1"/>
        <v>23923.183200452957</v>
      </c>
      <c r="I38" s="9"/>
      <c r="J38" s="9"/>
      <c r="K38" s="9"/>
    </row>
    <row r="39" spans="1:11" s="7" customFormat="1" x14ac:dyDescent="0.3">
      <c r="A39" s="87">
        <v>37</v>
      </c>
      <c r="B39" s="59">
        <v>2014</v>
      </c>
      <c r="C39" s="70" t="s">
        <v>10</v>
      </c>
      <c r="D39" s="71">
        <v>1</v>
      </c>
      <c r="E39" s="34">
        <v>11158.15</v>
      </c>
      <c r="F39" s="34">
        <f>E39*_xlfn.XLOOKUP(Dataset!$K$2,Dataset!$N$14:$N$26,Dataset!$O$14:$O$26,"",0)/_xlfn.XLOOKUP(Dataset!B39,Dataset!$N$14:$N$26,Dataset!$O$14:$O$26,"",0)</f>
        <v>23800.428562473509</v>
      </c>
      <c r="G39" s="34">
        <f t="shared" si="0"/>
        <v>11158.15</v>
      </c>
      <c r="H39" s="34">
        <f t="shared" si="1"/>
        <v>23800.428562473509</v>
      </c>
      <c r="I39" s="9"/>
      <c r="J39" s="9"/>
      <c r="K39" s="9"/>
    </row>
    <row r="40" spans="1:11" s="7" customFormat="1" x14ac:dyDescent="0.3">
      <c r="A40" s="88">
        <v>38</v>
      </c>
      <c r="B40" s="59">
        <v>2014</v>
      </c>
      <c r="C40" s="70" t="s">
        <v>11</v>
      </c>
      <c r="D40" s="71">
        <v>5</v>
      </c>
      <c r="E40" s="34">
        <v>5813.22</v>
      </c>
      <c r="F40" s="34">
        <f>E40*_xlfn.XLOOKUP(Dataset!$K$2,Dataset!$N$14:$N$26,Dataset!$O$14:$O$26,"",0)/_xlfn.XLOOKUP(Dataset!B40,Dataset!$N$14:$N$26,Dataset!$O$14:$O$26,"",0)</f>
        <v>12399.647551605083</v>
      </c>
      <c r="G40" s="34">
        <f t="shared" si="0"/>
        <v>1162.644</v>
      </c>
      <c r="H40" s="34">
        <f t="shared" si="1"/>
        <v>2479.9295103210166</v>
      </c>
      <c r="I40" s="9"/>
      <c r="J40" s="9"/>
      <c r="K40" s="9"/>
    </row>
    <row r="41" spans="1:11" s="7" customFormat="1" x14ac:dyDescent="0.3">
      <c r="A41" s="87">
        <v>39</v>
      </c>
      <c r="B41" s="59">
        <v>2014</v>
      </c>
      <c r="C41" s="70" t="s">
        <v>10</v>
      </c>
      <c r="D41" s="71">
        <v>1</v>
      </c>
      <c r="E41" s="34">
        <v>2870.83</v>
      </c>
      <c r="F41" s="34">
        <f>E41*_xlfn.XLOOKUP(Dataset!$K$2,Dataset!$N$14:$N$26,Dataset!$O$14:$O$26,"",0)/_xlfn.XLOOKUP(Dataset!B41,Dataset!$N$14:$N$26,Dataset!$O$14:$O$26,"",0)</f>
        <v>6123.5047324158413</v>
      </c>
      <c r="G41" s="34">
        <f t="shared" si="0"/>
        <v>2870.83</v>
      </c>
      <c r="H41" s="34">
        <f t="shared" si="1"/>
        <v>6123.5047324158413</v>
      </c>
      <c r="I41" s="9"/>
      <c r="J41" s="9"/>
      <c r="K41" s="9"/>
    </row>
    <row r="42" spans="1:11" s="7" customFormat="1" x14ac:dyDescent="0.3">
      <c r="A42" s="88">
        <v>40</v>
      </c>
      <c r="B42" s="59">
        <v>2014</v>
      </c>
      <c r="C42" s="70" t="s">
        <v>10</v>
      </c>
      <c r="D42" s="71">
        <v>8</v>
      </c>
      <c r="E42" s="34">
        <v>2946.25</v>
      </c>
      <c r="F42" s="34">
        <f>E42*_xlfn.XLOOKUP(Dataset!$K$2,Dataset!$N$14:$N$26,Dataset!$O$14:$O$26,"",0)/_xlfn.XLOOKUP(Dataset!B42,Dataset!$N$14:$N$26,Dataset!$O$14:$O$26,"",0)</f>
        <v>6284.3762319190528</v>
      </c>
      <c r="G42" s="34">
        <f t="shared" si="0"/>
        <v>368.28125</v>
      </c>
      <c r="H42" s="34">
        <f t="shared" si="1"/>
        <v>785.5470289898816</v>
      </c>
      <c r="I42" s="9"/>
      <c r="J42" s="9"/>
      <c r="K42" s="9"/>
    </row>
    <row r="43" spans="1:11" s="7" customFormat="1" x14ac:dyDescent="0.3">
      <c r="A43" s="87">
        <v>41</v>
      </c>
      <c r="B43" s="59">
        <v>2014</v>
      </c>
      <c r="C43" s="70" t="s">
        <v>11</v>
      </c>
      <c r="D43" s="71">
        <v>5</v>
      </c>
      <c r="E43" s="34">
        <v>5636.94</v>
      </c>
      <c r="F43" s="34">
        <f>E43*_xlfn.XLOOKUP(Dataset!$K$2,Dataset!$N$14:$N$26,Dataset!$O$14:$O$26,"",0)/_xlfn.XLOOKUP(Dataset!B43,Dataset!$N$14:$N$26,Dataset!$O$14:$O$26,"",0)</f>
        <v>12023.640816887155</v>
      </c>
      <c r="G43" s="34">
        <f t="shared" si="0"/>
        <v>1127.3879999999999</v>
      </c>
      <c r="H43" s="34">
        <f t="shared" si="1"/>
        <v>2404.728163377431</v>
      </c>
      <c r="I43" s="9"/>
      <c r="J43" s="9"/>
      <c r="K43" s="9"/>
    </row>
    <row r="44" spans="1:11" s="7" customFormat="1" x14ac:dyDescent="0.3">
      <c r="A44" s="88">
        <v>42</v>
      </c>
      <c r="B44" s="59">
        <v>2014</v>
      </c>
      <c r="C44" s="70" t="s">
        <v>10</v>
      </c>
      <c r="D44" s="71">
        <v>1</v>
      </c>
      <c r="E44" s="34">
        <v>7325.92</v>
      </c>
      <c r="F44" s="34">
        <f>E44*_xlfn.XLOOKUP(Dataset!$K$2,Dataset!$N$14:$N$26,Dataset!$O$14:$O$26,"",0)/_xlfn.XLOOKUP(Dataset!B44,Dataset!$N$14:$N$26,Dataset!$O$14:$O$26,"",0)</f>
        <v>15626.24947812997</v>
      </c>
      <c r="G44" s="34">
        <f t="shared" si="0"/>
        <v>7325.92</v>
      </c>
      <c r="H44" s="34">
        <f t="shared" si="1"/>
        <v>15626.24947812997</v>
      </c>
      <c r="I44" s="9"/>
      <c r="J44" s="9"/>
      <c r="K44" s="9"/>
    </row>
    <row r="45" spans="1:11" s="7" customFormat="1" x14ac:dyDescent="0.3">
      <c r="A45" s="87">
        <v>43</v>
      </c>
      <c r="B45" s="59">
        <v>2014</v>
      </c>
      <c r="C45" s="70" t="s">
        <v>11</v>
      </c>
      <c r="D45" s="71">
        <v>5</v>
      </c>
      <c r="E45" s="34">
        <v>12174.09</v>
      </c>
      <c r="F45" s="34">
        <f>E45*_xlfn.XLOOKUP(Dataset!$K$2,Dataset!$N$14:$N$26,Dataset!$O$14:$O$26,"",0)/_xlfn.XLOOKUP(Dataset!B45,Dataset!$N$14:$N$26,Dataset!$O$14:$O$26,"",0)</f>
        <v>25967.43719685818</v>
      </c>
      <c r="G45" s="34">
        <f t="shared" si="0"/>
        <v>2434.8180000000002</v>
      </c>
      <c r="H45" s="34">
        <f t="shared" si="1"/>
        <v>5193.4874393716364</v>
      </c>
      <c r="I45" s="9"/>
      <c r="J45" s="9"/>
      <c r="K45" s="9"/>
    </row>
    <row r="46" spans="1:11" s="7" customFormat="1" x14ac:dyDescent="0.3">
      <c r="A46" s="88">
        <v>44</v>
      </c>
      <c r="B46" s="59">
        <v>2014</v>
      </c>
      <c r="C46" s="70" t="s">
        <v>10</v>
      </c>
      <c r="D46" s="71">
        <v>1</v>
      </c>
      <c r="E46" s="34">
        <v>8045.37</v>
      </c>
      <c r="F46" s="34">
        <f>E46*_xlfn.XLOOKUP(Dataset!$K$2,Dataset!$N$14:$N$26,Dataset!$O$14:$O$26,"",0)/_xlfn.XLOOKUP(Dataset!B46,Dataset!$N$14:$N$26,Dataset!$O$14:$O$26,"",0)</f>
        <v>17160.842428508982</v>
      </c>
      <c r="G46" s="34">
        <f t="shared" si="0"/>
        <v>8045.37</v>
      </c>
      <c r="H46" s="34">
        <f t="shared" si="1"/>
        <v>17160.842428508982</v>
      </c>
      <c r="I46" s="9"/>
      <c r="J46" s="9"/>
      <c r="K46" s="9"/>
    </row>
    <row r="47" spans="1:11" s="7" customFormat="1" x14ac:dyDescent="0.3">
      <c r="A47" s="87">
        <v>45</v>
      </c>
      <c r="B47" s="59">
        <v>2014</v>
      </c>
      <c r="C47" s="70" t="s">
        <v>10</v>
      </c>
      <c r="D47" s="71">
        <v>4</v>
      </c>
      <c r="E47" s="34">
        <v>7006.55</v>
      </c>
      <c r="F47" s="34">
        <f>E47*_xlfn.XLOOKUP(Dataset!$K$2,Dataset!$N$14:$N$26,Dataset!$O$14:$O$26,"",0)/_xlfn.XLOOKUP(Dataset!B47,Dataset!$N$14:$N$26,Dataset!$O$14:$O$26,"",0)</f>
        <v>14945.030560119623</v>
      </c>
      <c r="G47" s="34">
        <f t="shared" si="0"/>
        <v>1751.6375</v>
      </c>
      <c r="H47" s="34">
        <f t="shared" si="1"/>
        <v>3736.2576400299058</v>
      </c>
      <c r="I47" s="9"/>
      <c r="J47" s="9"/>
      <c r="K47" s="9"/>
    </row>
    <row r="48" spans="1:11" s="7" customFormat="1" x14ac:dyDescent="0.3">
      <c r="A48" s="88">
        <v>46</v>
      </c>
      <c r="B48" s="59">
        <v>2014</v>
      </c>
      <c r="C48" s="70" t="s">
        <v>11</v>
      </c>
      <c r="D48" s="71">
        <v>7</v>
      </c>
      <c r="E48" s="34">
        <v>4183.3599999999997</v>
      </c>
      <c r="F48" s="34">
        <f>E48*_xlfn.XLOOKUP(Dataset!$K$2,Dataset!$N$14:$N$26,Dataset!$O$14:$O$26,"",0)/_xlfn.XLOOKUP(Dataset!B48,Dataset!$N$14:$N$26,Dataset!$O$14:$O$26,"",0)</f>
        <v>8923.1423516540981</v>
      </c>
      <c r="G48" s="34">
        <f t="shared" si="0"/>
        <v>597.62285714285713</v>
      </c>
      <c r="H48" s="34">
        <f t="shared" si="1"/>
        <v>1274.7346216648712</v>
      </c>
      <c r="I48" s="9"/>
      <c r="J48" s="9"/>
      <c r="K48" s="9"/>
    </row>
    <row r="49" spans="1:11" s="7" customFormat="1" x14ac:dyDescent="0.3">
      <c r="A49" s="87">
        <v>47</v>
      </c>
      <c r="B49" s="59">
        <v>2015</v>
      </c>
      <c r="C49" s="70" t="s">
        <v>11</v>
      </c>
      <c r="D49" s="71">
        <v>5</v>
      </c>
      <c r="E49" s="34">
        <v>10849.04</v>
      </c>
      <c r="F49" s="34">
        <f>E49*_xlfn.XLOOKUP(Dataset!$K$2,Dataset!$N$14:$N$26,Dataset!$O$14:$O$26,"",0)/_xlfn.XLOOKUP(Dataset!B49,Dataset!$N$14:$N$26,Dataset!$O$14:$O$26,"",0)</f>
        <v>22496.00113046703</v>
      </c>
      <c r="G49" s="34">
        <f t="shared" si="0"/>
        <v>2169.808</v>
      </c>
      <c r="H49" s="34">
        <f t="shared" si="1"/>
        <v>4499.2002260934059</v>
      </c>
      <c r="I49" s="9"/>
      <c r="J49" s="9"/>
      <c r="K49" s="9"/>
    </row>
    <row r="50" spans="1:11" s="7" customFormat="1" x14ac:dyDescent="0.3">
      <c r="A50" s="88">
        <v>48</v>
      </c>
      <c r="B50" s="59">
        <v>2014</v>
      </c>
      <c r="C50" s="70" t="s">
        <v>10</v>
      </c>
      <c r="D50" s="71">
        <v>1</v>
      </c>
      <c r="E50" s="34">
        <v>19259.810000000001</v>
      </c>
      <c r="F50" s="34">
        <f>E50*_xlfn.XLOOKUP(Dataset!$K$2,Dataset!$N$14:$N$26,Dataset!$O$14:$O$26,"",0)/_xlfn.XLOOKUP(Dataset!B50,Dataset!$N$14:$N$26,Dataset!$O$14:$O$26,"",0)</f>
        <v>41081.338038278118</v>
      </c>
      <c r="G50" s="34">
        <f t="shared" si="0"/>
        <v>19259.810000000001</v>
      </c>
      <c r="H50" s="34">
        <f t="shared" si="1"/>
        <v>41081.338038278118</v>
      </c>
      <c r="I50" s="9"/>
      <c r="J50" s="9"/>
      <c r="K50" s="9"/>
    </row>
    <row r="51" spans="1:11" s="7" customFormat="1" x14ac:dyDescent="0.3">
      <c r="A51" s="87">
        <v>49</v>
      </c>
      <c r="B51" s="59">
        <v>2014</v>
      </c>
      <c r="C51" s="70" t="s">
        <v>10</v>
      </c>
      <c r="D51" s="71">
        <v>1</v>
      </c>
      <c r="E51" s="34">
        <v>6718.79</v>
      </c>
      <c r="F51" s="34">
        <f>E51*_xlfn.XLOOKUP(Dataset!$K$2,Dataset!$N$14:$N$26,Dataset!$O$14:$O$26,"",0)/_xlfn.XLOOKUP(Dataset!B51,Dataset!$N$14:$N$26,Dataset!$O$14:$O$26,"",0)</f>
        <v>14331.236040137603</v>
      </c>
      <c r="G51" s="34">
        <f t="shared" si="0"/>
        <v>6718.79</v>
      </c>
      <c r="H51" s="34">
        <f t="shared" si="1"/>
        <v>14331.236040137603</v>
      </c>
      <c r="I51" s="9"/>
      <c r="J51" s="9"/>
      <c r="K51" s="9"/>
    </row>
    <row r="52" spans="1:11" s="7" customFormat="1" x14ac:dyDescent="0.3">
      <c r="A52" s="88">
        <v>50</v>
      </c>
      <c r="B52" s="59">
        <v>2014</v>
      </c>
      <c r="C52" s="70" t="s">
        <v>10</v>
      </c>
      <c r="D52" s="71">
        <v>2</v>
      </c>
      <c r="E52" s="34">
        <v>14453.95</v>
      </c>
      <c r="F52" s="34">
        <f>E52*_xlfn.XLOOKUP(Dataset!$K$2,Dataset!$N$14:$N$26,Dataset!$O$14:$O$26,"",0)/_xlfn.XLOOKUP(Dataset!B52,Dataset!$N$14:$N$26,Dataset!$O$14:$O$26,"",0)</f>
        <v>30830.397908305949</v>
      </c>
      <c r="G52" s="34">
        <f t="shared" si="0"/>
        <v>7226.9750000000004</v>
      </c>
      <c r="H52" s="34">
        <f t="shared" si="1"/>
        <v>15415.198954152975</v>
      </c>
      <c r="I52" s="9"/>
      <c r="J52" s="9"/>
      <c r="K52" s="9"/>
    </row>
    <row r="53" spans="1:11" s="7" customFormat="1" x14ac:dyDescent="0.3">
      <c r="A53" s="87">
        <v>51</v>
      </c>
      <c r="B53" s="59">
        <v>2015</v>
      </c>
      <c r="C53" s="70" t="s">
        <v>11</v>
      </c>
      <c r="D53" s="71">
        <v>142</v>
      </c>
      <c r="E53" s="34">
        <v>107884.6</v>
      </c>
      <c r="F53" s="34">
        <f>E53*_xlfn.XLOOKUP(Dataset!$K$2,Dataset!$N$14:$N$26,Dataset!$O$14:$O$26,"",0)/_xlfn.XLOOKUP(Dataset!B53,Dataset!$N$14:$N$26,Dataset!$O$14:$O$26,"",0)</f>
        <v>223703.85615316959</v>
      </c>
      <c r="G53" s="34">
        <f t="shared" si="0"/>
        <v>759.75070422535214</v>
      </c>
      <c r="H53" s="34">
        <f t="shared" si="1"/>
        <v>1575.3792686842928</v>
      </c>
      <c r="I53" s="9"/>
      <c r="J53" s="9"/>
      <c r="K53" s="9"/>
    </row>
    <row r="54" spans="1:11" s="7" customFormat="1" x14ac:dyDescent="0.3">
      <c r="A54" s="88">
        <v>52</v>
      </c>
      <c r="B54" s="59">
        <v>2014</v>
      </c>
      <c r="C54" s="70" t="s">
        <v>11</v>
      </c>
      <c r="D54" s="71">
        <v>10</v>
      </c>
      <c r="E54" s="34">
        <v>36231.01</v>
      </c>
      <c r="F54" s="34">
        <f>E54*_xlfn.XLOOKUP(Dataset!$K$2,Dataset!$N$14:$N$26,Dataset!$O$14:$O$26,"",0)/_xlfn.XLOOKUP(Dataset!B54,Dataset!$N$14:$N$26,Dataset!$O$14:$O$26,"",0)</f>
        <v>77281.051540915229</v>
      </c>
      <c r="G54" s="34">
        <f t="shared" si="0"/>
        <v>3623.1010000000001</v>
      </c>
      <c r="H54" s="34">
        <f t="shared" si="1"/>
        <v>7728.1051540915232</v>
      </c>
      <c r="I54" s="9"/>
      <c r="J54" s="9"/>
      <c r="K54" s="9"/>
    </row>
    <row r="55" spans="1:11" s="7" customFormat="1" x14ac:dyDescent="0.3">
      <c r="A55" s="87">
        <v>53</v>
      </c>
      <c r="B55" s="59">
        <v>2014</v>
      </c>
      <c r="C55" s="70" t="s">
        <v>10</v>
      </c>
      <c r="D55" s="71">
        <v>1</v>
      </c>
      <c r="E55" s="34">
        <v>3748.13</v>
      </c>
      <c r="F55" s="34">
        <f>E55*_xlfn.XLOOKUP(Dataset!$K$2,Dataset!$N$14:$N$26,Dataset!$O$14:$O$26,"",0)/_xlfn.XLOOKUP(Dataset!B55,Dataset!$N$14:$N$26,Dataset!$O$14:$O$26,"",0)</f>
        <v>7994.7930712406487</v>
      </c>
      <c r="G55" s="34">
        <f t="shared" si="0"/>
        <v>3748.13</v>
      </c>
      <c r="H55" s="34">
        <f t="shared" si="1"/>
        <v>7994.7930712406487</v>
      </c>
      <c r="I55" s="9"/>
      <c r="J55" s="9"/>
      <c r="K55" s="9"/>
    </row>
    <row r="56" spans="1:11" s="7" customFormat="1" x14ac:dyDescent="0.3">
      <c r="A56" s="88">
        <v>54</v>
      </c>
      <c r="B56" s="59">
        <v>2015</v>
      </c>
      <c r="C56" s="70" t="s">
        <v>10</v>
      </c>
      <c r="D56" s="71">
        <v>1</v>
      </c>
      <c r="E56" s="34">
        <v>3443.22</v>
      </c>
      <c r="F56" s="34">
        <f>E56*_xlfn.XLOOKUP(Dataset!$K$2,Dataset!$N$14:$N$26,Dataset!$O$14:$O$26,"",0)/_xlfn.XLOOKUP(Dataset!B56,Dataset!$N$14:$N$26,Dataset!$O$14:$O$26,"",0)</f>
        <v>7139.6806549193916</v>
      </c>
      <c r="G56" s="34">
        <f t="shared" si="0"/>
        <v>3443.22</v>
      </c>
      <c r="H56" s="34">
        <f t="shared" si="1"/>
        <v>7139.6806549193916</v>
      </c>
      <c r="I56" s="9"/>
      <c r="J56" s="9"/>
      <c r="K56" s="9"/>
    </row>
    <row r="57" spans="1:11" s="7" customFormat="1" x14ac:dyDescent="0.3">
      <c r="A57" s="87">
        <v>55</v>
      </c>
      <c r="B57" s="59">
        <v>2015</v>
      </c>
      <c r="C57" s="70" t="s">
        <v>10</v>
      </c>
      <c r="D57" s="71">
        <v>1</v>
      </c>
      <c r="E57" s="34">
        <v>8196.48</v>
      </c>
      <c r="F57" s="34">
        <f>E57*_xlfn.XLOOKUP(Dataset!$K$2,Dataset!$N$14:$N$26,Dataset!$O$14:$O$26,"",0)/_xlfn.XLOOKUP(Dataset!B57,Dataset!$N$14:$N$26,Dataset!$O$14:$O$26,"",0)</f>
        <v>16995.791641089938</v>
      </c>
      <c r="G57" s="34">
        <f t="shared" si="0"/>
        <v>8196.48</v>
      </c>
      <c r="H57" s="34">
        <f t="shared" si="1"/>
        <v>16995.791641089938</v>
      </c>
      <c r="I57" s="9"/>
      <c r="J57" s="9"/>
      <c r="K57" s="9"/>
    </row>
    <row r="58" spans="1:11" s="7" customFormat="1" x14ac:dyDescent="0.3">
      <c r="A58" s="88">
        <v>56</v>
      </c>
      <c r="B58" s="59">
        <v>2014</v>
      </c>
      <c r="C58" s="70" t="s">
        <v>10</v>
      </c>
      <c r="D58" s="71">
        <v>3</v>
      </c>
      <c r="E58" s="34">
        <v>12650.85</v>
      </c>
      <c r="F58" s="34">
        <f>E58*_xlfn.XLOOKUP(Dataset!$K$2,Dataset!$N$14:$N$26,Dataset!$O$14:$O$26,"",0)/_xlfn.XLOOKUP(Dataset!B58,Dataset!$N$14:$N$26,Dataset!$O$14:$O$26,"",0)</f>
        <v>26984.370319413883</v>
      </c>
      <c r="G58" s="34">
        <f t="shared" si="0"/>
        <v>4216.95</v>
      </c>
      <c r="H58" s="34">
        <f t="shared" si="1"/>
        <v>8994.7901064712951</v>
      </c>
      <c r="I58" s="9"/>
      <c r="J58" s="9"/>
      <c r="K58" s="9"/>
    </row>
    <row r="59" spans="1:11" s="7" customFormat="1" x14ac:dyDescent="0.3">
      <c r="A59" s="87">
        <v>57</v>
      </c>
      <c r="B59" s="59">
        <v>2014</v>
      </c>
      <c r="C59" s="70" t="s">
        <v>11</v>
      </c>
      <c r="D59" s="71">
        <v>20</v>
      </c>
      <c r="E59" s="34">
        <v>16372.84</v>
      </c>
      <c r="F59" s="34">
        <f>E59*_xlfn.XLOOKUP(Dataset!$K$2,Dataset!$N$14:$N$26,Dataset!$O$14:$O$26,"",0)/_xlfn.XLOOKUP(Dataset!B59,Dataset!$N$14:$N$26,Dataset!$O$14:$O$26,"",0)</f>
        <v>34923.406549007566</v>
      </c>
      <c r="G59" s="34">
        <f t="shared" si="0"/>
        <v>818.64200000000005</v>
      </c>
      <c r="H59" s="34">
        <f t="shared" si="1"/>
        <v>1746.1703274503784</v>
      </c>
      <c r="I59" s="9"/>
      <c r="J59" s="9"/>
      <c r="K59" s="9"/>
    </row>
    <row r="60" spans="1:11" s="7" customFormat="1" x14ac:dyDescent="0.3">
      <c r="A60" s="88">
        <v>58</v>
      </c>
      <c r="B60" s="59">
        <v>2014</v>
      </c>
      <c r="C60" s="70" t="s">
        <v>11</v>
      </c>
      <c r="D60" s="71">
        <v>5</v>
      </c>
      <c r="E60" s="34">
        <v>7477.85</v>
      </c>
      <c r="F60" s="34">
        <f>E60*_xlfn.XLOOKUP(Dataset!$K$2,Dataset!$N$14:$N$26,Dataset!$O$14:$O$26,"",0)/_xlfn.XLOOKUP(Dataset!B60,Dataset!$N$14:$N$26,Dataset!$O$14:$O$26,"",0)</f>
        <v>15950.317456378751</v>
      </c>
      <c r="G60" s="34">
        <f t="shared" si="0"/>
        <v>1495.5700000000002</v>
      </c>
      <c r="H60" s="34">
        <f t="shared" si="1"/>
        <v>3190.06349127575</v>
      </c>
      <c r="I60" s="9"/>
      <c r="J60" s="9"/>
      <c r="K60" s="9"/>
    </row>
    <row r="61" spans="1:11" s="7" customFormat="1" x14ac:dyDescent="0.3">
      <c r="A61" s="87">
        <v>59</v>
      </c>
      <c r="B61" s="59">
        <v>2014</v>
      </c>
      <c r="C61" s="70" t="s">
        <v>10</v>
      </c>
      <c r="D61" s="71">
        <v>1</v>
      </c>
      <c r="E61" s="34">
        <v>12218.29</v>
      </c>
      <c r="F61" s="34">
        <f>E61*_xlfn.XLOOKUP(Dataset!$K$2,Dataset!$N$14:$N$26,Dataset!$O$14:$O$26,"",0)/_xlfn.XLOOKUP(Dataset!B61,Dataset!$N$14:$N$26,Dataset!$O$14:$O$26,"",0)</f>
        <v>26061.716171639964</v>
      </c>
      <c r="G61" s="34">
        <f t="shared" si="0"/>
        <v>12218.29</v>
      </c>
      <c r="H61" s="34">
        <f t="shared" si="1"/>
        <v>26061.716171639964</v>
      </c>
      <c r="I61" s="9"/>
      <c r="J61" s="9"/>
      <c r="K61" s="9"/>
    </row>
    <row r="62" spans="1:11" s="7" customFormat="1" x14ac:dyDescent="0.3">
      <c r="A62" s="88">
        <v>60</v>
      </c>
      <c r="B62" s="59">
        <v>2014</v>
      </c>
      <c r="C62" s="70" t="s">
        <v>10</v>
      </c>
      <c r="D62" s="71">
        <v>1</v>
      </c>
      <c r="E62" s="34">
        <v>8293.11</v>
      </c>
      <c r="F62" s="34">
        <f>E62*_xlfn.XLOOKUP(Dataset!$K$2,Dataset!$N$14:$N$26,Dataset!$O$14:$O$26,"",0)/_xlfn.XLOOKUP(Dataset!B62,Dataset!$N$14:$N$26,Dataset!$O$14:$O$26,"",0)</f>
        <v>17689.273949152386</v>
      </c>
      <c r="G62" s="34">
        <f t="shared" si="0"/>
        <v>8293.11</v>
      </c>
      <c r="H62" s="34">
        <f t="shared" si="1"/>
        <v>17689.273949152386</v>
      </c>
      <c r="I62" s="9"/>
      <c r="J62" s="9"/>
      <c r="K62" s="9"/>
    </row>
    <row r="63" spans="1:11" s="7" customFormat="1" x14ac:dyDescent="0.3">
      <c r="A63" s="87">
        <v>61</v>
      </c>
      <c r="B63" s="59">
        <v>2014</v>
      </c>
      <c r="C63" s="70" t="s">
        <v>10</v>
      </c>
      <c r="D63" s="71">
        <v>2</v>
      </c>
      <c r="E63" s="34">
        <v>2487.71</v>
      </c>
      <c r="F63" s="34">
        <f>E63*_xlfn.XLOOKUP(Dataset!$K$2,Dataset!$N$14:$N$26,Dataset!$O$14:$O$26,"",0)/_xlfn.XLOOKUP(Dataset!B63,Dataset!$N$14:$N$26,Dataset!$O$14:$O$26,"",0)</f>
        <v>5306.3065238548479</v>
      </c>
      <c r="G63" s="34">
        <f t="shared" si="0"/>
        <v>1243.855</v>
      </c>
      <c r="H63" s="34">
        <f t="shared" si="1"/>
        <v>2653.153261927424</v>
      </c>
      <c r="I63" s="9"/>
      <c r="J63" s="9"/>
      <c r="K63" s="9"/>
    </row>
    <row r="64" spans="1:11" s="7" customFormat="1" x14ac:dyDescent="0.3">
      <c r="A64" s="88">
        <v>62</v>
      </c>
      <c r="B64" s="59">
        <v>2014</v>
      </c>
      <c r="C64" s="70" t="s">
        <v>11</v>
      </c>
      <c r="D64" s="71">
        <v>25</v>
      </c>
      <c r="E64" s="34">
        <v>59481.39</v>
      </c>
      <c r="F64" s="34">
        <f>E64*_xlfn.XLOOKUP(Dataset!$K$2,Dataset!$N$14:$N$26,Dataset!$O$14:$O$26,"",0)/_xlfn.XLOOKUP(Dataset!B64,Dataset!$N$14:$N$26,Dataset!$O$14:$O$26,"",0)</f>
        <v>126874.3092261375</v>
      </c>
      <c r="G64" s="34">
        <f t="shared" si="0"/>
        <v>2379.2556</v>
      </c>
      <c r="H64" s="34">
        <f t="shared" si="1"/>
        <v>5074.9723690455003</v>
      </c>
      <c r="I64" s="9"/>
      <c r="J64" s="9"/>
      <c r="K64" s="9"/>
    </row>
    <row r="65" spans="1:11" s="7" customFormat="1" x14ac:dyDescent="0.3">
      <c r="A65" s="87">
        <v>63</v>
      </c>
      <c r="B65" s="59">
        <v>2015</v>
      </c>
      <c r="C65" s="70" t="s">
        <v>10</v>
      </c>
      <c r="D65" s="71">
        <v>1</v>
      </c>
      <c r="E65" s="34">
        <v>14532.51</v>
      </c>
      <c r="F65" s="34">
        <f>E65*_xlfn.XLOOKUP(Dataset!$K$2,Dataset!$N$14:$N$26,Dataset!$O$14:$O$26,"",0)/_xlfn.XLOOKUP(Dataset!B65,Dataset!$N$14:$N$26,Dataset!$O$14:$O$26,"",0)</f>
        <v>30133.851602401999</v>
      </c>
      <c r="G65" s="34">
        <f t="shared" si="0"/>
        <v>14532.51</v>
      </c>
      <c r="H65" s="34">
        <f t="shared" si="1"/>
        <v>30133.851602401999</v>
      </c>
      <c r="I65" s="9"/>
      <c r="J65" s="9"/>
      <c r="K65" s="9"/>
    </row>
    <row r="66" spans="1:11" s="7" customFormat="1" x14ac:dyDescent="0.3">
      <c r="A66" s="88">
        <v>64</v>
      </c>
      <c r="B66" s="59">
        <v>2014</v>
      </c>
      <c r="C66" s="70" t="s">
        <v>10</v>
      </c>
      <c r="D66" s="71">
        <v>1</v>
      </c>
      <c r="E66" s="34">
        <v>12697.8</v>
      </c>
      <c r="F66" s="34">
        <f>E66*_xlfn.XLOOKUP(Dataset!$K$2,Dataset!$N$14:$N$26,Dataset!$O$14:$O$26,"",0)/_xlfn.XLOOKUP(Dataset!B66,Dataset!$N$14:$N$26,Dataset!$O$14:$O$26,"",0)</f>
        <v>27084.51506751353</v>
      </c>
      <c r="G66" s="34">
        <f t="shared" si="0"/>
        <v>12697.8</v>
      </c>
      <c r="H66" s="34">
        <f t="shared" si="1"/>
        <v>27084.51506751353</v>
      </c>
      <c r="I66" s="9"/>
      <c r="J66" s="9"/>
      <c r="K66" s="9"/>
    </row>
    <row r="67" spans="1:11" s="7" customFormat="1" x14ac:dyDescent="0.3">
      <c r="A67" s="87">
        <v>65</v>
      </c>
      <c r="B67" s="59">
        <v>2015</v>
      </c>
      <c r="C67" s="70" t="s">
        <v>9</v>
      </c>
      <c r="D67" s="71">
        <v>9</v>
      </c>
      <c r="E67" s="34">
        <v>32645.41</v>
      </c>
      <c r="F67" s="34">
        <f>E67*_xlfn.XLOOKUP(Dataset!$K$2,Dataset!$N$14:$N$26,Dataset!$O$14:$O$26,"",0)/_xlfn.XLOOKUP(Dataset!B67,Dataset!$N$14:$N$26,Dataset!$O$14:$O$26,"",0)</f>
        <v>67691.81238750706</v>
      </c>
      <c r="G67" s="34">
        <f t="shared" ref="G67:G130" si="3">E67/D67</f>
        <v>3627.2677777777776</v>
      </c>
      <c r="H67" s="34">
        <f t="shared" ref="H67:H130" si="4">F67/D67</f>
        <v>7521.3124875007843</v>
      </c>
      <c r="I67" s="9"/>
      <c r="J67" s="9"/>
      <c r="K67" s="9"/>
    </row>
    <row r="68" spans="1:11" s="7" customFormat="1" x14ac:dyDescent="0.3">
      <c r="A68" s="88">
        <v>66</v>
      </c>
      <c r="B68" s="59">
        <v>2015</v>
      </c>
      <c r="C68" s="70" t="s">
        <v>10</v>
      </c>
      <c r="D68" s="71">
        <v>2</v>
      </c>
      <c r="E68" s="34">
        <v>22400.560000000001</v>
      </c>
      <c r="F68" s="34">
        <f>E68*_xlfn.XLOOKUP(Dataset!$K$2,Dataset!$N$14:$N$26,Dataset!$O$14:$O$26,"",0)/_xlfn.XLOOKUP(Dataset!B68,Dataset!$N$14:$N$26,Dataset!$O$14:$O$26,"",0)</f>
        <v>46448.627996863732</v>
      </c>
      <c r="G68" s="34">
        <f t="shared" si="3"/>
        <v>11200.28</v>
      </c>
      <c r="H68" s="34">
        <f t="shared" si="4"/>
        <v>23224.313998431866</v>
      </c>
      <c r="I68" s="9"/>
      <c r="J68" s="9"/>
      <c r="K68" s="9"/>
    </row>
    <row r="69" spans="1:11" s="7" customFormat="1" x14ac:dyDescent="0.3">
      <c r="A69" s="87">
        <v>67</v>
      </c>
      <c r="B69" s="59">
        <v>2015</v>
      </c>
      <c r="C69" s="70" t="s">
        <v>10</v>
      </c>
      <c r="D69" s="71">
        <v>1</v>
      </c>
      <c r="E69" s="34">
        <v>16414.45</v>
      </c>
      <c r="F69" s="34">
        <f>E69*_xlfn.XLOOKUP(Dataset!$K$2,Dataset!$N$14:$N$26,Dataset!$O$14:$O$26,"",0)/_xlfn.XLOOKUP(Dataset!B69,Dataset!$N$14:$N$26,Dataset!$O$14:$O$26,"",0)</f>
        <v>34036.143820650905</v>
      </c>
      <c r="G69" s="34">
        <f t="shared" si="3"/>
        <v>16414.45</v>
      </c>
      <c r="H69" s="34">
        <f t="shared" si="4"/>
        <v>34036.143820650905</v>
      </c>
      <c r="I69" s="9"/>
      <c r="J69" s="9"/>
      <c r="K69" s="9"/>
    </row>
    <row r="70" spans="1:11" s="7" customFormat="1" x14ac:dyDescent="0.3">
      <c r="A70" s="88">
        <v>68</v>
      </c>
      <c r="B70" s="59">
        <v>2015</v>
      </c>
      <c r="C70" s="70" t="s">
        <v>11</v>
      </c>
      <c r="D70" s="71">
        <v>5</v>
      </c>
      <c r="E70" s="34">
        <v>2618.7600000000002</v>
      </c>
      <c r="F70" s="34">
        <f>E70*_xlfn.XLOOKUP(Dataset!$K$2,Dataset!$N$14:$N$26,Dataset!$O$14:$O$26,"",0)/_xlfn.XLOOKUP(Dataset!B70,Dataset!$N$14:$N$26,Dataset!$O$14:$O$26,"",0)</f>
        <v>5430.1235796367082</v>
      </c>
      <c r="G70" s="34">
        <f t="shared" si="3"/>
        <v>523.75200000000007</v>
      </c>
      <c r="H70" s="34">
        <f t="shared" si="4"/>
        <v>1086.0247159273417</v>
      </c>
      <c r="I70" s="9"/>
      <c r="J70" s="9"/>
      <c r="K70" s="9"/>
    </row>
    <row r="71" spans="1:11" s="7" customFormat="1" x14ac:dyDescent="0.3">
      <c r="A71" s="87">
        <v>69</v>
      </c>
      <c r="B71" s="59">
        <v>2015</v>
      </c>
      <c r="C71" s="70" t="s">
        <v>11</v>
      </c>
      <c r="D71" s="71">
        <v>5</v>
      </c>
      <c r="E71" s="34">
        <v>2705.95</v>
      </c>
      <c r="F71" s="34">
        <f>E71*_xlfn.XLOOKUP(Dataset!$K$2,Dataset!$N$14:$N$26,Dataset!$O$14:$O$26,"",0)/_xlfn.XLOOKUP(Dataset!B71,Dataset!$N$14:$N$26,Dataset!$O$14:$O$26,"",0)</f>
        <v>5610.9161971001349</v>
      </c>
      <c r="G71" s="34">
        <f t="shared" si="3"/>
        <v>541.18999999999994</v>
      </c>
      <c r="H71" s="34">
        <f t="shared" si="4"/>
        <v>1122.1832394200269</v>
      </c>
      <c r="I71" s="9"/>
      <c r="J71" s="9"/>
      <c r="K71" s="9"/>
    </row>
    <row r="72" spans="1:11" s="7" customFormat="1" x14ac:dyDescent="0.3">
      <c r="A72" s="88">
        <v>70</v>
      </c>
      <c r="B72" s="59">
        <v>2014</v>
      </c>
      <c r="C72" s="70" t="s">
        <v>11</v>
      </c>
      <c r="D72" s="71">
        <v>5</v>
      </c>
      <c r="E72" s="34">
        <v>4451.47</v>
      </c>
      <c r="F72" s="34">
        <f>E72*_xlfn.XLOOKUP(Dataset!$K$2,Dataset!$N$14:$N$26,Dataset!$O$14:$O$26,"",0)/_xlfn.XLOOKUP(Dataset!B72,Dataset!$N$14:$N$26,Dataset!$O$14:$O$26,"",0)</f>
        <v>9495.0232550193323</v>
      </c>
      <c r="G72" s="34">
        <f t="shared" si="3"/>
        <v>890.2940000000001</v>
      </c>
      <c r="H72" s="34">
        <f t="shared" si="4"/>
        <v>1899.0046510038665</v>
      </c>
      <c r="I72" s="9"/>
      <c r="J72" s="9"/>
      <c r="K72" s="9"/>
    </row>
    <row r="73" spans="1:11" s="7" customFormat="1" x14ac:dyDescent="0.3">
      <c r="A73" s="87">
        <v>71</v>
      </c>
      <c r="B73" s="59">
        <v>2014</v>
      </c>
      <c r="C73" s="70" t="s">
        <v>11</v>
      </c>
      <c r="D73" s="71">
        <v>11</v>
      </c>
      <c r="E73" s="34">
        <v>7031.35</v>
      </c>
      <c r="F73" s="34">
        <f>E73*_xlfn.XLOOKUP(Dataset!$K$2,Dataset!$N$14:$N$26,Dataset!$O$14:$O$26,"",0)/_xlfn.XLOOKUP(Dataset!B73,Dataset!$N$14:$N$26,Dataset!$O$14:$O$26,"",0)</f>
        <v>14997.929170404424</v>
      </c>
      <c r="G73" s="34">
        <f t="shared" si="3"/>
        <v>639.2136363636364</v>
      </c>
      <c r="H73" s="34">
        <f t="shared" si="4"/>
        <v>1363.4481064004021</v>
      </c>
      <c r="I73" s="9"/>
      <c r="J73" s="9"/>
      <c r="K73" s="9"/>
    </row>
    <row r="74" spans="1:11" s="7" customFormat="1" x14ac:dyDescent="0.3">
      <c r="A74" s="88">
        <v>72</v>
      </c>
      <c r="B74" s="59">
        <v>2015</v>
      </c>
      <c r="C74" s="70" t="s">
        <v>10</v>
      </c>
      <c r="D74" s="71">
        <v>2</v>
      </c>
      <c r="E74" s="34">
        <v>14337.75</v>
      </c>
      <c r="F74" s="34">
        <f>E74*_xlfn.XLOOKUP(Dataset!$K$2,Dataset!$N$14:$N$26,Dataset!$O$14:$O$26,"",0)/_xlfn.XLOOKUP(Dataset!B74,Dataset!$N$14:$N$26,Dataset!$O$14:$O$26,"",0)</f>
        <v>29730.007466868366</v>
      </c>
      <c r="G74" s="34">
        <f t="shared" si="3"/>
        <v>7168.875</v>
      </c>
      <c r="H74" s="34">
        <f t="shared" si="4"/>
        <v>14865.003733434183</v>
      </c>
      <c r="I74" s="9"/>
      <c r="J74" s="9"/>
      <c r="K74" s="9"/>
    </row>
    <row r="75" spans="1:11" s="7" customFormat="1" x14ac:dyDescent="0.3">
      <c r="A75" s="87">
        <v>73</v>
      </c>
      <c r="B75" s="59">
        <v>2015</v>
      </c>
      <c r="C75" s="70" t="s">
        <v>10</v>
      </c>
      <c r="D75" s="71">
        <v>1</v>
      </c>
      <c r="E75" s="34">
        <v>13193.63</v>
      </c>
      <c r="F75" s="34">
        <f>E75*_xlfn.XLOOKUP(Dataset!$K$2,Dataset!$N$14:$N$26,Dataset!$O$14:$O$26,"",0)/_xlfn.XLOOKUP(Dataset!B75,Dataset!$N$14:$N$26,Dataset!$O$14:$O$26,"",0)</f>
        <v>27357.620157632715</v>
      </c>
      <c r="G75" s="34">
        <f t="shared" si="3"/>
        <v>13193.63</v>
      </c>
      <c r="H75" s="34">
        <f t="shared" si="4"/>
        <v>27357.620157632715</v>
      </c>
      <c r="I75" s="9"/>
      <c r="J75" s="9"/>
      <c r="K75" s="9"/>
    </row>
    <row r="76" spans="1:11" s="7" customFormat="1" x14ac:dyDescent="0.3">
      <c r="A76" s="88">
        <v>74</v>
      </c>
      <c r="B76" s="59">
        <v>2015</v>
      </c>
      <c r="C76" s="70" t="s">
        <v>11</v>
      </c>
      <c r="D76" s="71">
        <v>5</v>
      </c>
      <c r="E76" s="34">
        <v>3381.77</v>
      </c>
      <c r="F76" s="34">
        <f>E76*_xlfn.XLOOKUP(Dataset!$K$2,Dataset!$N$14:$N$26,Dataset!$O$14:$O$26,"",0)/_xlfn.XLOOKUP(Dataset!B76,Dataset!$N$14:$N$26,Dataset!$O$14:$O$26,"",0)</f>
        <v>7012.2611533351783</v>
      </c>
      <c r="G76" s="34">
        <f t="shared" si="3"/>
        <v>676.35400000000004</v>
      </c>
      <c r="H76" s="34">
        <f t="shared" si="4"/>
        <v>1402.4522306670356</v>
      </c>
      <c r="I76" s="9"/>
      <c r="J76" s="9"/>
      <c r="K76" s="9"/>
    </row>
    <row r="77" spans="1:11" s="7" customFormat="1" x14ac:dyDescent="0.3">
      <c r="A77" s="87">
        <v>75</v>
      </c>
      <c r="B77" s="59">
        <v>2014</v>
      </c>
      <c r="C77" s="70" t="s">
        <v>11</v>
      </c>
      <c r="D77" s="71">
        <v>5</v>
      </c>
      <c r="E77" s="34">
        <v>9805.3799999999992</v>
      </c>
      <c r="F77" s="34">
        <f>E77*_xlfn.XLOOKUP(Dataset!$K$2,Dataset!$N$14:$N$26,Dataset!$O$14:$O$26,"",0)/_xlfn.XLOOKUP(Dataset!B77,Dataset!$N$14:$N$26,Dataset!$O$14:$O$26,"",0)</f>
        <v>20914.958682031203</v>
      </c>
      <c r="G77" s="34">
        <f t="shared" si="3"/>
        <v>1961.0759999999998</v>
      </c>
      <c r="H77" s="34">
        <f t="shared" si="4"/>
        <v>4182.9917364062403</v>
      </c>
      <c r="I77" s="9"/>
      <c r="J77" s="9"/>
      <c r="K77" s="9"/>
    </row>
    <row r="78" spans="1:11" s="7" customFormat="1" x14ac:dyDescent="0.3">
      <c r="A78" s="88">
        <v>76</v>
      </c>
      <c r="B78" s="59">
        <v>2015</v>
      </c>
      <c r="C78" s="70" t="s">
        <v>11</v>
      </c>
      <c r="D78" s="71">
        <v>15</v>
      </c>
      <c r="E78" s="34">
        <v>97545.7</v>
      </c>
      <c r="F78" s="34">
        <f>E78*_xlfn.XLOOKUP(Dataset!$K$2,Dataset!$N$14:$N$26,Dataset!$O$14:$O$26,"",0)/_xlfn.XLOOKUP(Dataset!B78,Dataset!$N$14:$N$26,Dataset!$O$14:$O$26,"",0)</f>
        <v>202265.65460835223</v>
      </c>
      <c r="G78" s="34">
        <f t="shared" si="3"/>
        <v>6503.0466666666662</v>
      </c>
      <c r="H78" s="34">
        <f t="shared" si="4"/>
        <v>13484.376973890148</v>
      </c>
      <c r="I78" s="9"/>
      <c r="J78" s="9"/>
      <c r="K78" s="9"/>
    </row>
    <row r="79" spans="1:11" s="7" customFormat="1" x14ac:dyDescent="0.3">
      <c r="A79" s="87">
        <v>77</v>
      </c>
      <c r="B79" s="59">
        <v>2015</v>
      </c>
      <c r="C79" s="70" t="s">
        <v>10</v>
      </c>
      <c r="D79" s="71">
        <v>4</v>
      </c>
      <c r="E79" s="34">
        <v>3220.62</v>
      </c>
      <c r="F79" s="34">
        <f>E79*_xlfn.XLOOKUP(Dataset!$K$2,Dataset!$N$14:$N$26,Dataset!$O$14:$O$26,"",0)/_xlfn.XLOOKUP(Dataset!B79,Dataset!$N$14:$N$26,Dataset!$O$14:$O$26,"",0)</f>
        <v>6678.1089534930934</v>
      </c>
      <c r="G79" s="34">
        <f t="shared" si="3"/>
        <v>805.15499999999997</v>
      </c>
      <c r="H79" s="34">
        <f t="shared" si="4"/>
        <v>1669.5272383732733</v>
      </c>
      <c r="I79" s="9"/>
      <c r="J79" s="9"/>
      <c r="K79" s="9"/>
    </row>
    <row r="80" spans="1:11" s="7" customFormat="1" x14ac:dyDescent="0.3">
      <c r="A80" s="88">
        <v>78</v>
      </c>
      <c r="B80" s="59">
        <v>2015</v>
      </c>
      <c r="C80" s="70" t="s">
        <v>11</v>
      </c>
      <c r="D80" s="71">
        <v>17</v>
      </c>
      <c r="E80" s="34">
        <v>10655.83</v>
      </c>
      <c r="F80" s="34">
        <f>E80*_xlfn.XLOOKUP(Dataset!$K$2,Dataset!$N$14:$N$26,Dataset!$O$14:$O$26,"",0)/_xlfn.XLOOKUP(Dataset!B80,Dataset!$N$14:$N$26,Dataset!$O$14:$O$26,"",0)</f>
        <v>22095.370993752851</v>
      </c>
      <c r="G80" s="34">
        <f t="shared" si="3"/>
        <v>626.81352941176465</v>
      </c>
      <c r="H80" s="34">
        <f t="shared" si="4"/>
        <v>1299.7277055148736</v>
      </c>
      <c r="I80" s="9"/>
      <c r="J80" s="9"/>
      <c r="K80" s="9"/>
    </row>
    <row r="81" spans="1:11" s="7" customFormat="1" x14ac:dyDescent="0.3">
      <c r="A81" s="87">
        <v>79</v>
      </c>
      <c r="B81" s="59">
        <v>2015</v>
      </c>
      <c r="C81" s="70" t="s">
        <v>11</v>
      </c>
      <c r="D81" s="71">
        <v>5</v>
      </c>
      <c r="E81" s="34">
        <v>4767.3900000000003</v>
      </c>
      <c r="F81" s="34">
        <f>E81*_xlfn.XLOOKUP(Dataset!$K$2,Dataset!$N$14:$N$26,Dataset!$O$14:$O$26,"",0)/_xlfn.XLOOKUP(Dataset!B81,Dataset!$N$14:$N$26,Dataset!$O$14:$O$26,"",0)</f>
        <v>9885.4102141182266</v>
      </c>
      <c r="G81" s="34">
        <f t="shared" si="3"/>
        <v>953.47800000000007</v>
      </c>
      <c r="H81" s="34">
        <f t="shared" si="4"/>
        <v>1977.0820428236452</v>
      </c>
      <c r="I81" s="9"/>
      <c r="J81" s="9"/>
      <c r="K81" s="9"/>
    </row>
    <row r="82" spans="1:11" s="7" customFormat="1" x14ac:dyDescent="0.3">
      <c r="A82" s="88">
        <v>80</v>
      </c>
      <c r="B82" s="59">
        <v>2015</v>
      </c>
      <c r="C82" s="70" t="s">
        <v>11</v>
      </c>
      <c r="D82" s="71">
        <v>36</v>
      </c>
      <c r="E82" s="34">
        <v>19534.490000000002</v>
      </c>
      <c r="F82" s="34">
        <f>E82*_xlfn.XLOOKUP(Dataset!$K$2,Dataset!$N$14:$N$26,Dataset!$O$14:$O$26,"",0)/_xlfn.XLOOKUP(Dataset!B82,Dataset!$N$14:$N$26,Dataset!$O$14:$O$26,"",0)</f>
        <v>40505.695353975731</v>
      </c>
      <c r="G82" s="34">
        <f t="shared" si="3"/>
        <v>542.62472222222232</v>
      </c>
      <c r="H82" s="34">
        <f t="shared" si="4"/>
        <v>1125.1582042771036</v>
      </c>
      <c r="I82" s="9"/>
      <c r="J82" s="9"/>
      <c r="K82" s="9"/>
    </row>
    <row r="83" spans="1:11" s="7" customFormat="1" x14ac:dyDescent="0.3">
      <c r="A83" s="87">
        <v>81</v>
      </c>
      <c r="B83" s="59">
        <v>2015</v>
      </c>
      <c r="C83" s="70" t="s">
        <v>11</v>
      </c>
      <c r="D83" s="71">
        <v>5</v>
      </c>
      <c r="E83" s="34">
        <v>30656.1</v>
      </c>
      <c r="F83" s="34">
        <f>E83*_xlfn.XLOOKUP(Dataset!$K$2,Dataset!$N$14:$N$26,Dataset!$O$14:$O$26,"",0)/_xlfn.XLOOKUP(Dataset!B83,Dataset!$N$14:$N$26,Dataset!$O$14:$O$26,"",0)</f>
        <v>63566.883360713036</v>
      </c>
      <c r="G83" s="34">
        <f t="shared" si="3"/>
        <v>6131.2199999999993</v>
      </c>
      <c r="H83" s="34">
        <f t="shared" si="4"/>
        <v>12713.376672142607</v>
      </c>
      <c r="I83" s="9"/>
      <c r="J83" s="9"/>
      <c r="K83" s="9"/>
    </row>
    <row r="84" spans="1:11" s="7" customFormat="1" x14ac:dyDescent="0.3">
      <c r="A84" s="88">
        <v>82</v>
      </c>
      <c r="B84" s="59">
        <v>2015</v>
      </c>
      <c r="C84" s="70" t="s">
        <v>11</v>
      </c>
      <c r="D84" s="71">
        <v>14</v>
      </c>
      <c r="E84" s="34">
        <v>10579.17</v>
      </c>
      <c r="F84" s="34">
        <f>E84*_xlfn.XLOOKUP(Dataset!$K$2,Dataset!$N$14:$N$26,Dataset!$O$14:$O$26,"",0)/_xlfn.XLOOKUP(Dataset!B84,Dataset!$N$14:$N$26,Dataset!$O$14:$O$26,"",0)</f>
        <v>21936.412832785467</v>
      </c>
      <c r="G84" s="34">
        <f t="shared" si="3"/>
        <v>755.65499999999997</v>
      </c>
      <c r="H84" s="34">
        <f t="shared" si="4"/>
        <v>1566.8866309132477</v>
      </c>
      <c r="I84" s="9"/>
      <c r="J84" s="9"/>
      <c r="K84" s="9"/>
    </row>
    <row r="85" spans="1:11" s="7" customFormat="1" x14ac:dyDescent="0.3">
      <c r="A85" s="87">
        <v>83</v>
      </c>
      <c r="B85" s="59">
        <v>2015</v>
      </c>
      <c r="C85" s="70" t="s">
        <v>11</v>
      </c>
      <c r="D85" s="71">
        <v>24</v>
      </c>
      <c r="E85" s="34">
        <v>26983.25</v>
      </c>
      <c r="F85" s="34">
        <f>E85*_xlfn.XLOOKUP(Dataset!$K$2,Dataset!$N$14:$N$26,Dataset!$O$14:$O$26,"",0)/_xlfn.XLOOKUP(Dataset!B85,Dataset!$N$14:$N$26,Dataset!$O$14:$O$26,"",0)</f>
        <v>55951.053964560408</v>
      </c>
      <c r="G85" s="34">
        <f t="shared" si="3"/>
        <v>1124.3020833333333</v>
      </c>
      <c r="H85" s="34">
        <f t="shared" si="4"/>
        <v>2331.2939151900168</v>
      </c>
      <c r="I85" s="9"/>
      <c r="J85" s="9"/>
      <c r="K85" s="9"/>
    </row>
    <row r="86" spans="1:11" s="7" customFormat="1" x14ac:dyDescent="0.3">
      <c r="A86" s="88">
        <v>84</v>
      </c>
      <c r="B86" s="59">
        <v>2015</v>
      </c>
      <c r="C86" s="70" t="s">
        <v>10</v>
      </c>
      <c r="D86" s="71">
        <v>1</v>
      </c>
      <c r="E86" s="34">
        <v>10915.79</v>
      </c>
      <c r="F86" s="34">
        <f>E86*_xlfn.XLOOKUP(Dataset!$K$2,Dataset!$N$14:$N$26,Dataset!$O$14:$O$26,"",0)/_xlfn.XLOOKUP(Dataset!B86,Dataset!$N$14:$N$26,Dataset!$O$14:$O$26,"",0)</f>
        <v>22634.410434466154</v>
      </c>
      <c r="G86" s="34">
        <f t="shared" si="3"/>
        <v>10915.79</v>
      </c>
      <c r="H86" s="34">
        <f t="shared" si="4"/>
        <v>22634.410434466154</v>
      </c>
      <c r="I86" s="9"/>
      <c r="J86" s="9"/>
      <c r="K86" s="9"/>
    </row>
    <row r="87" spans="1:11" s="7" customFormat="1" x14ac:dyDescent="0.3">
      <c r="A87" s="87">
        <v>85</v>
      </c>
      <c r="B87" s="59">
        <v>2015</v>
      </c>
      <c r="C87" s="70" t="s">
        <v>10</v>
      </c>
      <c r="D87" s="71">
        <v>1</v>
      </c>
      <c r="E87" s="34">
        <v>3179.59</v>
      </c>
      <c r="F87" s="34">
        <f>E87*_xlfn.XLOOKUP(Dataset!$K$2,Dataset!$N$14:$N$26,Dataset!$O$14:$O$26,"",0)/_xlfn.XLOOKUP(Dataset!B87,Dataset!$N$14:$N$26,Dataset!$O$14:$O$26,"",0)</f>
        <v>6593.0312944206726</v>
      </c>
      <c r="G87" s="34">
        <f t="shared" si="3"/>
        <v>3179.59</v>
      </c>
      <c r="H87" s="34">
        <f t="shared" si="4"/>
        <v>6593.0312944206726</v>
      </c>
      <c r="I87" s="9"/>
      <c r="J87" s="9"/>
      <c r="K87" s="9"/>
    </row>
    <row r="88" spans="1:11" s="7" customFormat="1" x14ac:dyDescent="0.3">
      <c r="A88" s="88">
        <v>86</v>
      </c>
      <c r="B88" s="59">
        <v>2015</v>
      </c>
      <c r="C88" s="70" t="s">
        <v>10</v>
      </c>
      <c r="D88" s="71">
        <v>2</v>
      </c>
      <c r="E88" s="34">
        <v>6656.49</v>
      </c>
      <c r="F88" s="34">
        <f>E88*_xlfn.XLOOKUP(Dataset!$K$2,Dataset!$N$14:$N$26,Dataset!$O$14:$O$26,"",0)/_xlfn.XLOOKUP(Dataset!B88,Dataset!$N$14:$N$26,Dataset!$O$14:$O$26,"",0)</f>
        <v>13802.549033365389</v>
      </c>
      <c r="G88" s="34">
        <f t="shared" si="3"/>
        <v>3328.2449999999999</v>
      </c>
      <c r="H88" s="34">
        <f t="shared" si="4"/>
        <v>6901.2745166826944</v>
      </c>
      <c r="I88" s="9"/>
      <c r="J88" s="9"/>
      <c r="K88" s="9"/>
    </row>
    <row r="89" spans="1:11" s="7" customFormat="1" x14ac:dyDescent="0.3">
      <c r="A89" s="87">
        <v>87</v>
      </c>
      <c r="B89" s="59">
        <v>2015</v>
      </c>
      <c r="C89" s="70" t="s">
        <v>10</v>
      </c>
      <c r="D89" s="71">
        <v>1</v>
      </c>
      <c r="E89" s="34">
        <v>25800.79</v>
      </c>
      <c r="F89" s="34">
        <f>E89*_xlfn.XLOOKUP(Dataset!$K$2,Dataset!$N$14:$N$26,Dataset!$O$14:$O$26,"",0)/_xlfn.XLOOKUP(Dataset!B89,Dataset!$N$14:$N$26,Dataset!$O$14:$O$26,"",0)</f>
        <v>53499.166839364807</v>
      </c>
      <c r="G89" s="34">
        <f t="shared" si="3"/>
        <v>25800.79</v>
      </c>
      <c r="H89" s="34">
        <f t="shared" si="4"/>
        <v>53499.166839364807</v>
      </c>
      <c r="I89" s="9"/>
      <c r="J89" s="9"/>
      <c r="K89" s="9"/>
    </row>
    <row r="90" spans="1:11" s="7" customFormat="1" x14ac:dyDescent="0.3">
      <c r="A90" s="88">
        <v>88</v>
      </c>
      <c r="B90" s="59">
        <v>2015</v>
      </c>
      <c r="C90" s="70" t="s">
        <v>10</v>
      </c>
      <c r="D90" s="71">
        <v>1</v>
      </c>
      <c r="E90" s="34">
        <v>2050.56</v>
      </c>
      <c r="F90" s="34">
        <f>E90*_xlfn.XLOOKUP(Dataset!$K$2,Dataset!$N$14:$N$26,Dataset!$O$14:$O$26,"",0)/_xlfn.XLOOKUP(Dataset!B90,Dataset!$N$14:$N$26,Dataset!$O$14:$O$26,"",0)</f>
        <v>4251.9338188531392</v>
      </c>
      <c r="G90" s="34">
        <f t="shared" si="3"/>
        <v>2050.56</v>
      </c>
      <c r="H90" s="34">
        <f t="shared" si="4"/>
        <v>4251.9338188531392</v>
      </c>
      <c r="I90" s="9"/>
      <c r="J90" s="9"/>
      <c r="K90" s="9"/>
    </row>
    <row r="91" spans="1:11" s="7" customFormat="1" x14ac:dyDescent="0.3">
      <c r="A91" s="87">
        <v>89</v>
      </c>
      <c r="B91" s="59">
        <v>2015</v>
      </c>
      <c r="C91" s="70" t="s">
        <v>10</v>
      </c>
      <c r="D91" s="71">
        <v>1</v>
      </c>
      <c r="E91" s="34">
        <v>9589.19</v>
      </c>
      <c r="F91" s="34">
        <f>E91*_xlfn.XLOOKUP(Dataset!$K$2,Dataset!$N$14:$N$26,Dataset!$O$14:$O$26,"",0)/_xlfn.XLOOKUP(Dataset!B91,Dataset!$N$14:$N$26,Dataset!$O$14:$O$26,"",0)</f>
        <v>19883.642154537465</v>
      </c>
      <c r="G91" s="34">
        <f t="shared" si="3"/>
        <v>9589.19</v>
      </c>
      <c r="H91" s="34">
        <f t="shared" si="4"/>
        <v>19883.642154537465</v>
      </c>
      <c r="I91" s="9"/>
      <c r="J91" s="9"/>
      <c r="K91" s="9"/>
    </row>
    <row r="92" spans="1:11" s="7" customFormat="1" x14ac:dyDescent="0.3">
      <c r="A92" s="88">
        <v>90</v>
      </c>
      <c r="B92" s="59">
        <v>2015</v>
      </c>
      <c r="C92" s="70" t="s">
        <v>10</v>
      </c>
      <c r="D92" s="71">
        <v>1</v>
      </c>
      <c r="E92" s="34">
        <v>4333.6000000000004</v>
      </c>
      <c r="F92" s="34">
        <f>E92*_xlfn.XLOOKUP(Dataset!$K$2,Dataset!$N$14:$N$26,Dataset!$O$14:$O$26,"",0)/_xlfn.XLOOKUP(Dataset!B92,Dataset!$N$14:$N$26,Dataset!$O$14:$O$26,"",0)</f>
        <v>8985.9259896720741</v>
      </c>
      <c r="G92" s="34">
        <f t="shared" si="3"/>
        <v>4333.6000000000004</v>
      </c>
      <c r="H92" s="34">
        <f t="shared" si="4"/>
        <v>8985.9259896720741</v>
      </c>
      <c r="I92" s="9"/>
      <c r="J92" s="9"/>
      <c r="K92" s="9"/>
    </row>
    <row r="93" spans="1:11" s="7" customFormat="1" x14ac:dyDescent="0.3">
      <c r="A93" s="87">
        <v>91</v>
      </c>
      <c r="B93" s="59">
        <v>2015</v>
      </c>
      <c r="C93" s="70" t="s">
        <v>10</v>
      </c>
      <c r="D93" s="71">
        <v>1</v>
      </c>
      <c r="E93" s="34">
        <v>4356.78</v>
      </c>
      <c r="F93" s="34">
        <f>E93*_xlfn.XLOOKUP(Dataset!$K$2,Dataset!$N$14:$N$26,Dataset!$O$14:$O$26,"",0)/_xlfn.XLOOKUP(Dataset!B93,Dataset!$N$14:$N$26,Dataset!$O$14:$O$26,"",0)</f>
        <v>9033.9908236301198</v>
      </c>
      <c r="G93" s="34">
        <f t="shared" si="3"/>
        <v>4356.78</v>
      </c>
      <c r="H93" s="34">
        <f t="shared" si="4"/>
        <v>9033.9908236301198</v>
      </c>
      <c r="I93" s="9"/>
      <c r="J93" s="9"/>
      <c r="K93" s="9"/>
    </row>
    <row r="94" spans="1:11" s="7" customFormat="1" x14ac:dyDescent="0.3">
      <c r="A94" s="88">
        <v>92</v>
      </c>
      <c r="B94" s="59">
        <v>2015</v>
      </c>
      <c r="C94" s="70" t="s">
        <v>10</v>
      </c>
      <c r="D94" s="71">
        <v>1</v>
      </c>
      <c r="E94" s="34">
        <v>13248.4</v>
      </c>
      <c r="F94" s="34">
        <f>E94*_xlfn.XLOOKUP(Dataset!$K$2,Dataset!$N$14:$N$26,Dataset!$O$14:$O$26,"",0)/_xlfn.XLOOKUP(Dataset!B94,Dataset!$N$14:$N$26,Dataset!$O$14:$O$26,"",0)</f>
        <v>27471.18836107889</v>
      </c>
      <c r="G94" s="34">
        <f t="shared" si="3"/>
        <v>13248.4</v>
      </c>
      <c r="H94" s="34">
        <f t="shared" si="4"/>
        <v>27471.18836107889</v>
      </c>
      <c r="I94" s="9"/>
      <c r="J94" s="9"/>
      <c r="K94" s="9"/>
    </row>
    <row r="95" spans="1:11" s="7" customFormat="1" x14ac:dyDescent="0.3">
      <c r="A95" s="87">
        <v>93</v>
      </c>
      <c r="B95" s="59">
        <v>2015</v>
      </c>
      <c r="C95" s="70" t="s">
        <v>11</v>
      </c>
      <c r="D95" s="71">
        <v>5</v>
      </c>
      <c r="E95" s="34">
        <v>12526.61</v>
      </c>
      <c r="F95" s="34">
        <f>E95*_xlfn.XLOOKUP(Dataset!$K$2,Dataset!$N$14:$N$26,Dataset!$O$14:$O$26,"",0)/_xlfn.XLOOKUP(Dataset!B95,Dataset!$N$14:$N$26,Dataset!$O$14:$O$26,"",0)</f>
        <v>25974.522420501682</v>
      </c>
      <c r="G95" s="34">
        <f t="shared" si="3"/>
        <v>2505.3220000000001</v>
      </c>
      <c r="H95" s="34">
        <f t="shared" si="4"/>
        <v>5194.904484100336</v>
      </c>
      <c r="I95" s="9"/>
      <c r="J95" s="9"/>
      <c r="K95" s="9"/>
    </row>
    <row r="96" spans="1:11" s="7" customFormat="1" x14ac:dyDescent="0.3">
      <c r="A96" s="88">
        <v>94</v>
      </c>
      <c r="B96" s="59">
        <v>2015</v>
      </c>
      <c r="C96" s="70" t="s">
        <v>10</v>
      </c>
      <c r="D96" s="71">
        <v>2</v>
      </c>
      <c r="E96" s="34">
        <v>27342.98</v>
      </c>
      <c r="F96" s="34">
        <f>E96*_xlfn.XLOOKUP(Dataset!$K$2,Dataset!$N$14:$N$26,Dataset!$O$14:$O$26,"",0)/_xlfn.XLOOKUP(Dataset!B96,Dataset!$N$14:$N$26,Dataset!$O$14:$O$26,"",0)</f>
        <v>56696.971251865354</v>
      </c>
      <c r="G96" s="34">
        <f t="shared" si="3"/>
        <v>13671.49</v>
      </c>
      <c r="H96" s="34">
        <f t="shared" si="4"/>
        <v>28348.485625932677</v>
      </c>
      <c r="I96" s="9"/>
      <c r="J96" s="9"/>
      <c r="K96" s="9"/>
    </row>
    <row r="97" spans="1:11" s="7" customFormat="1" x14ac:dyDescent="0.3">
      <c r="A97" s="87">
        <v>95</v>
      </c>
      <c r="B97" s="59">
        <v>2015</v>
      </c>
      <c r="C97" s="70" t="s">
        <v>11</v>
      </c>
      <c r="D97" s="71">
        <v>5</v>
      </c>
      <c r="E97" s="34">
        <v>1653.69</v>
      </c>
      <c r="F97" s="34">
        <f>E97*_xlfn.XLOOKUP(Dataset!$K$2,Dataset!$N$14:$N$26,Dataset!$O$14:$O$26,"",0)/_xlfn.XLOOKUP(Dataset!B97,Dataset!$N$14:$N$26,Dataset!$O$14:$O$26,"",0)</f>
        <v>3429.0049727387882</v>
      </c>
      <c r="G97" s="34">
        <f t="shared" si="3"/>
        <v>330.738</v>
      </c>
      <c r="H97" s="34">
        <f t="shared" si="4"/>
        <v>685.80099454775768</v>
      </c>
      <c r="I97" s="9"/>
      <c r="J97" s="9"/>
      <c r="K97" s="9"/>
    </row>
    <row r="98" spans="1:11" s="7" customFormat="1" x14ac:dyDescent="0.3">
      <c r="A98" s="88">
        <v>96</v>
      </c>
      <c r="B98" s="59">
        <v>2015</v>
      </c>
      <c r="C98" s="70" t="s">
        <v>10</v>
      </c>
      <c r="D98" s="71">
        <v>1</v>
      </c>
      <c r="E98" s="34">
        <v>6911.22</v>
      </c>
      <c r="F98" s="34">
        <f>E98*_xlfn.XLOOKUP(Dataset!$K$2,Dataset!$N$14:$N$26,Dataset!$O$14:$O$26,"",0)/_xlfn.XLOOKUP(Dataset!B98,Dataset!$N$14:$N$26,Dataset!$O$14:$O$26,"",0)</f>
        <v>14330.743819997559</v>
      </c>
      <c r="G98" s="34">
        <f t="shared" si="3"/>
        <v>6911.22</v>
      </c>
      <c r="H98" s="34">
        <f t="shared" si="4"/>
        <v>14330.743819997559</v>
      </c>
      <c r="I98" s="9"/>
      <c r="J98" s="9"/>
      <c r="K98" s="9"/>
    </row>
    <row r="99" spans="1:11" s="7" customFormat="1" x14ac:dyDescent="0.3">
      <c r="A99" s="87">
        <v>97</v>
      </c>
      <c r="B99" s="59">
        <v>2015</v>
      </c>
      <c r="C99" s="70" t="s">
        <v>10</v>
      </c>
      <c r="D99" s="71">
        <v>1</v>
      </c>
      <c r="E99" s="34">
        <v>6531.31</v>
      </c>
      <c r="F99" s="34">
        <f>E99*_xlfn.XLOOKUP(Dataset!$K$2,Dataset!$N$14:$N$26,Dataset!$O$14:$O$26,"",0)/_xlfn.XLOOKUP(Dataset!B99,Dataset!$N$14:$N$26,Dataset!$O$14:$O$26,"",0)</f>
        <v>13542.982341610925</v>
      </c>
      <c r="G99" s="34">
        <f t="shared" si="3"/>
        <v>6531.31</v>
      </c>
      <c r="H99" s="34">
        <f t="shared" si="4"/>
        <v>13542.982341610925</v>
      </c>
      <c r="I99" s="9"/>
      <c r="J99" s="9"/>
      <c r="K99" s="9"/>
    </row>
    <row r="100" spans="1:11" s="7" customFormat="1" x14ac:dyDescent="0.3">
      <c r="A100" s="88">
        <v>98</v>
      </c>
      <c r="B100" s="59">
        <v>2015</v>
      </c>
      <c r="C100" s="70" t="s">
        <v>11</v>
      </c>
      <c r="D100" s="71">
        <v>49</v>
      </c>
      <c r="E100" s="34">
        <v>45246.55</v>
      </c>
      <c r="F100" s="34">
        <f>E100*_xlfn.XLOOKUP(Dataset!$K$2,Dataset!$N$14:$N$26,Dataset!$O$14:$O$26,"",0)/_xlfn.XLOOKUP(Dataset!B100,Dataset!$N$14:$N$26,Dataset!$O$14:$O$26,"",0)</f>
        <v>93820.876312533917</v>
      </c>
      <c r="G100" s="34">
        <f t="shared" si="3"/>
        <v>923.39897959183679</v>
      </c>
      <c r="H100" s="34">
        <f t="shared" si="4"/>
        <v>1914.7117614802839</v>
      </c>
      <c r="I100" s="9"/>
      <c r="J100" s="9"/>
      <c r="K100" s="9"/>
    </row>
    <row r="101" spans="1:11" s="7" customFormat="1" x14ac:dyDescent="0.3">
      <c r="A101" s="87">
        <v>99</v>
      </c>
      <c r="B101" s="59">
        <v>2015</v>
      </c>
      <c r="C101" s="70" t="s">
        <v>10</v>
      </c>
      <c r="D101" s="71">
        <v>1</v>
      </c>
      <c r="E101" s="34">
        <v>6833.71</v>
      </c>
      <c r="F101" s="34">
        <f>E101*_xlfn.XLOOKUP(Dataset!$K$2,Dataset!$N$14:$N$26,Dataset!$O$14:$O$26,"",0)/_xlfn.XLOOKUP(Dataset!B101,Dataset!$N$14:$N$26,Dataset!$O$14:$O$26,"",0)</f>
        <v>14170.023143548537</v>
      </c>
      <c r="G101" s="34">
        <f t="shared" si="3"/>
        <v>6833.71</v>
      </c>
      <c r="H101" s="34">
        <f t="shared" si="4"/>
        <v>14170.023143548537</v>
      </c>
      <c r="I101" s="9"/>
      <c r="J101" s="9"/>
      <c r="K101" s="9"/>
    </row>
    <row r="102" spans="1:11" s="7" customFormat="1" x14ac:dyDescent="0.3">
      <c r="A102" s="88">
        <v>100</v>
      </c>
      <c r="B102" s="59">
        <v>2015</v>
      </c>
      <c r="C102" s="70" t="s">
        <v>10</v>
      </c>
      <c r="D102" s="71">
        <v>1</v>
      </c>
      <c r="E102" s="34">
        <v>6481.88</v>
      </c>
      <c r="F102" s="34">
        <f>E102*_xlfn.XLOOKUP(Dataset!$K$2,Dataset!$N$14:$N$26,Dataset!$O$14:$O$26,"",0)/_xlfn.XLOOKUP(Dataset!B102,Dataset!$N$14:$N$26,Dataset!$O$14:$O$26,"",0)</f>
        <v>13440.486882484682</v>
      </c>
      <c r="G102" s="34">
        <f t="shared" si="3"/>
        <v>6481.88</v>
      </c>
      <c r="H102" s="34">
        <f t="shared" si="4"/>
        <v>13440.486882484682</v>
      </c>
      <c r="I102" s="9"/>
      <c r="J102" s="9"/>
      <c r="K102" s="9"/>
    </row>
    <row r="103" spans="1:11" s="7" customFormat="1" x14ac:dyDescent="0.3">
      <c r="A103" s="87">
        <v>101</v>
      </c>
      <c r="B103" s="59">
        <v>2015</v>
      </c>
      <c r="C103" s="70" t="s">
        <v>11</v>
      </c>
      <c r="D103" s="71">
        <v>25</v>
      </c>
      <c r="E103" s="34">
        <v>16731.97</v>
      </c>
      <c r="F103" s="34">
        <f>E103*_xlfn.XLOOKUP(Dataset!$K$2,Dataset!$N$14:$N$26,Dataset!$O$14:$O$26,"",0)/_xlfn.XLOOKUP(Dataset!B103,Dataset!$N$14:$N$26,Dataset!$O$14:$O$26,"",0)</f>
        <v>34694.536662685394</v>
      </c>
      <c r="G103" s="34">
        <f t="shared" si="3"/>
        <v>669.27880000000005</v>
      </c>
      <c r="H103" s="34">
        <f t="shared" si="4"/>
        <v>1387.7814665074156</v>
      </c>
      <c r="I103" s="9"/>
      <c r="J103" s="9"/>
      <c r="K103" s="9"/>
    </row>
    <row r="104" spans="1:11" s="7" customFormat="1" x14ac:dyDescent="0.3">
      <c r="A104" s="88">
        <v>102</v>
      </c>
      <c r="B104" s="59">
        <v>2015</v>
      </c>
      <c r="C104" s="70" t="s">
        <v>10</v>
      </c>
      <c r="D104" s="71">
        <v>3</v>
      </c>
      <c r="E104" s="34">
        <v>13582.27</v>
      </c>
      <c r="F104" s="34">
        <f>E104*_xlfn.XLOOKUP(Dataset!$K$2,Dataset!$N$14:$N$26,Dataset!$O$14:$O$26,"",0)/_xlfn.XLOOKUP(Dataset!B104,Dataset!$N$14:$N$26,Dataset!$O$14:$O$26,"",0)</f>
        <v>28163.483706789571</v>
      </c>
      <c r="G104" s="34">
        <f t="shared" si="3"/>
        <v>4527.4233333333332</v>
      </c>
      <c r="H104" s="34">
        <f t="shared" si="4"/>
        <v>9387.8279022631905</v>
      </c>
      <c r="I104" s="9"/>
      <c r="J104" s="9"/>
      <c r="K104" s="9"/>
    </row>
    <row r="105" spans="1:11" s="7" customFormat="1" x14ac:dyDescent="0.3">
      <c r="A105" s="87">
        <v>103</v>
      </c>
      <c r="B105" s="59">
        <v>2015</v>
      </c>
      <c r="C105" s="70" t="s">
        <v>10</v>
      </c>
      <c r="D105" s="71">
        <v>1</v>
      </c>
      <c r="E105" s="34">
        <v>4133.84</v>
      </c>
      <c r="F105" s="34">
        <f>E105*_xlfn.XLOOKUP(Dataset!$K$2,Dataset!$N$14:$N$26,Dataset!$O$14:$O$26,"",0)/_xlfn.XLOOKUP(Dataset!B105,Dataset!$N$14:$N$26,Dataset!$O$14:$O$26,"",0)</f>
        <v>8571.7141160111696</v>
      </c>
      <c r="G105" s="34">
        <f t="shared" si="3"/>
        <v>4133.84</v>
      </c>
      <c r="H105" s="34">
        <f t="shared" si="4"/>
        <v>8571.7141160111696</v>
      </c>
      <c r="I105" s="9"/>
      <c r="J105" s="9"/>
      <c r="K105" s="9"/>
    </row>
    <row r="106" spans="1:11" s="7" customFormat="1" x14ac:dyDescent="0.3">
      <c r="A106" s="88">
        <v>104</v>
      </c>
      <c r="B106" s="59">
        <v>2015</v>
      </c>
      <c r="C106" s="70" t="s">
        <v>11</v>
      </c>
      <c r="D106" s="71">
        <v>35</v>
      </c>
      <c r="E106" s="34">
        <v>22451.99</v>
      </c>
      <c r="F106" s="34">
        <f>E106*_xlfn.XLOOKUP(Dataset!$K$2,Dataset!$N$14:$N$26,Dataset!$O$14:$O$26,"",0)/_xlfn.XLOOKUP(Dataset!B106,Dataset!$N$14:$N$26,Dataset!$O$14:$O$26,"",0)</f>
        <v>46555.270551240887</v>
      </c>
      <c r="G106" s="34">
        <f t="shared" si="3"/>
        <v>641.48542857142866</v>
      </c>
      <c r="H106" s="34">
        <f t="shared" si="4"/>
        <v>1330.1505871783111</v>
      </c>
      <c r="I106" s="9"/>
      <c r="J106" s="9"/>
      <c r="K106" s="9"/>
    </row>
    <row r="107" spans="1:11" s="7" customFormat="1" x14ac:dyDescent="0.3">
      <c r="A107" s="87">
        <v>105</v>
      </c>
      <c r="B107" s="59">
        <v>2015</v>
      </c>
      <c r="C107" s="70" t="s">
        <v>11</v>
      </c>
      <c r="D107" s="71">
        <v>5</v>
      </c>
      <c r="E107" s="34">
        <v>9447.74</v>
      </c>
      <c r="F107" s="34">
        <f>E107*_xlfn.XLOOKUP(Dataset!$K$2,Dataset!$N$14:$N$26,Dataset!$O$14:$O$26,"",0)/_xlfn.XLOOKUP(Dataset!B107,Dataset!$N$14:$N$26,Dataset!$O$14:$O$26,"",0)</f>
        <v>19590.338842916844</v>
      </c>
      <c r="G107" s="34">
        <f t="shared" si="3"/>
        <v>1889.548</v>
      </c>
      <c r="H107" s="34">
        <f t="shared" si="4"/>
        <v>3918.0677685833689</v>
      </c>
      <c r="I107" s="9"/>
      <c r="J107" s="9"/>
      <c r="K107" s="9"/>
    </row>
    <row r="108" spans="1:11" s="7" customFormat="1" x14ac:dyDescent="0.3">
      <c r="A108" s="88">
        <v>106</v>
      </c>
      <c r="B108" s="59">
        <v>2015</v>
      </c>
      <c r="C108" s="70" t="s">
        <v>10</v>
      </c>
      <c r="D108" s="71">
        <v>1</v>
      </c>
      <c r="E108" s="34">
        <v>6243.68</v>
      </c>
      <c r="F108" s="34">
        <f>E108*_xlfn.XLOOKUP(Dataset!$K$2,Dataset!$N$14:$N$26,Dataset!$O$14:$O$26,"",0)/_xlfn.XLOOKUP(Dataset!B108,Dataset!$N$14:$N$26,Dataset!$O$14:$O$26,"",0)</f>
        <v>12946.567838101286</v>
      </c>
      <c r="G108" s="34">
        <f t="shared" si="3"/>
        <v>6243.68</v>
      </c>
      <c r="H108" s="34">
        <f t="shared" si="4"/>
        <v>12946.567838101286</v>
      </c>
      <c r="I108" s="9"/>
      <c r="J108" s="9"/>
      <c r="K108" s="9"/>
    </row>
    <row r="109" spans="1:11" s="7" customFormat="1" x14ac:dyDescent="0.3">
      <c r="A109" s="87">
        <v>107</v>
      </c>
      <c r="B109" s="59">
        <v>2015</v>
      </c>
      <c r="C109" s="70" t="s">
        <v>11</v>
      </c>
      <c r="D109" s="71">
        <v>5</v>
      </c>
      <c r="E109" s="34">
        <v>6853.78</v>
      </c>
      <c r="F109" s="34">
        <f>E109*_xlfn.XLOOKUP(Dataset!$K$2,Dataset!$N$14:$N$26,Dataset!$O$14:$O$26,"",0)/_xlfn.XLOOKUP(Dataset!B109,Dataset!$N$14:$N$26,Dataset!$O$14:$O$26,"",0)</f>
        <v>14211.639244391419</v>
      </c>
      <c r="G109" s="34">
        <f t="shared" si="3"/>
        <v>1370.7559999999999</v>
      </c>
      <c r="H109" s="34">
        <f t="shared" si="4"/>
        <v>2842.3278488782839</v>
      </c>
      <c r="I109" s="9"/>
      <c r="J109" s="9"/>
      <c r="K109" s="9"/>
    </row>
    <row r="110" spans="1:11" s="7" customFormat="1" x14ac:dyDescent="0.3">
      <c r="A110" s="88">
        <v>108</v>
      </c>
      <c r="B110" s="59">
        <v>2015</v>
      </c>
      <c r="C110" s="70" t="s">
        <v>10</v>
      </c>
      <c r="D110" s="71">
        <v>1</v>
      </c>
      <c r="E110" s="34">
        <v>2110.0100000000002</v>
      </c>
      <c r="F110" s="34">
        <f>E110*_xlfn.XLOOKUP(Dataset!$K$2,Dataset!$N$14:$N$26,Dataset!$O$14:$O$26,"",0)/_xlfn.XLOOKUP(Dataset!B110,Dataset!$N$14:$N$26,Dataset!$O$14:$O$26,"",0)</f>
        <v>4375.2062251864436</v>
      </c>
      <c r="G110" s="34">
        <f t="shared" si="3"/>
        <v>2110.0100000000002</v>
      </c>
      <c r="H110" s="34">
        <f t="shared" si="4"/>
        <v>4375.2062251864436</v>
      </c>
      <c r="I110" s="9"/>
      <c r="J110" s="9"/>
      <c r="K110" s="9"/>
    </row>
    <row r="111" spans="1:11" s="7" customFormat="1" x14ac:dyDescent="0.3">
      <c r="A111" s="87">
        <v>109</v>
      </c>
      <c r="B111" s="59">
        <v>2015</v>
      </c>
      <c r="C111" s="70" t="s">
        <v>10</v>
      </c>
      <c r="D111" s="71">
        <v>1</v>
      </c>
      <c r="E111" s="34">
        <v>13302.99</v>
      </c>
      <c r="F111" s="34">
        <f>E111*_xlfn.XLOOKUP(Dataset!$K$2,Dataset!$N$14:$N$26,Dataset!$O$14:$O$26,"",0)/_xlfn.XLOOKUP(Dataset!B111,Dataset!$N$14:$N$26,Dataset!$O$14:$O$26,"",0)</f>
        <v>27584.38332595248</v>
      </c>
      <c r="G111" s="34">
        <f t="shared" si="3"/>
        <v>13302.99</v>
      </c>
      <c r="H111" s="34">
        <f t="shared" si="4"/>
        <v>27584.38332595248</v>
      </c>
      <c r="I111" s="9"/>
      <c r="J111" s="9"/>
      <c r="K111" s="9"/>
    </row>
    <row r="112" spans="1:11" s="7" customFormat="1" x14ac:dyDescent="0.3">
      <c r="A112" s="88">
        <v>110</v>
      </c>
      <c r="B112" s="59">
        <v>2015</v>
      </c>
      <c r="C112" s="70" t="s">
        <v>10</v>
      </c>
      <c r="D112" s="71">
        <v>4</v>
      </c>
      <c r="E112" s="34">
        <v>2340.13</v>
      </c>
      <c r="F112" s="34">
        <f>E112*_xlfn.XLOOKUP(Dataset!$K$2,Dataset!$N$14:$N$26,Dataset!$O$14:$O$26,"",0)/_xlfn.XLOOKUP(Dataset!B112,Dataset!$N$14:$N$26,Dataset!$O$14:$O$26,"",0)</f>
        <v>4852.3710047561626</v>
      </c>
      <c r="G112" s="34">
        <f t="shared" si="3"/>
        <v>585.03250000000003</v>
      </c>
      <c r="H112" s="34">
        <f t="shared" si="4"/>
        <v>1213.0927511890407</v>
      </c>
      <c r="I112" s="9"/>
      <c r="J112" s="9"/>
      <c r="K112" s="9"/>
    </row>
    <row r="113" spans="1:11" s="7" customFormat="1" x14ac:dyDescent="0.3">
      <c r="A113" s="87">
        <v>111</v>
      </c>
      <c r="B113" s="59">
        <v>2015</v>
      </c>
      <c r="C113" s="70" t="s">
        <v>10</v>
      </c>
      <c r="D113" s="71">
        <v>1</v>
      </c>
      <c r="E113" s="34">
        <v>4326.28</v>
      </c>
      <c r="F113" s="34">
        <f>E113*_xlfn.XLOOKUP(Dataset!$K$2,Dataset!$N$14:$N$26,Dataset!$O$14:$O$26,"",0)/_xlfn.XLOOKUP(Dataset!B113,Dataset!$N$14:$N$26,Dataset!$O$14:$O$26,"",0)</f>
        <v>8970.7476210537425</v>
      </c>
      <c r="G113" s="34">
        <f t="shared" si="3"/>
        <v>4326.28</v>
      </c>
      <c r="H113" s="34">
        <f t="shared" si="4"/>
        <v>8970.7476210537425</v>
      </c>
      <c r="I113" s="9"/>
      <c r="J113" s="9"/>
      <c r="K113" s="9"/>
    </row>
    <row r="114" spans="1:11" s="7" customFormat="1" x14ac:dyDescent="0.3">
      <c r="A114" s="88">
        <v>112</v>
      </c>
      <c r="B114" s="59">
        <v>2015</v>
      </c>
      <c r="C114" s="70" t="s">
        <v>10</v>
      </c>
      <c r="D114" s="71">
        <v>1</v>
      </c>
      <c r="E114" s="34">
        <v>3911.7</v>
      </c>
      <c r="F114" s="34">
        <f>E114*_xlfn.XLOOKUP(Dataset!$K$2,Dataset!$N$14:$N$26,Dataset!$O$14:$O$26,"",0)/_xlfn.XLOOKUP(Dataset!B114,Dataset!$N$14:$N$26,Dataset!$O$14:$O$26,"",0)</f>
        <v>8111.0962464925797</v>
      </c>
      <c r="G114" s="34">
        <f t="shared" si="3"/>
        <v>3911.7</v>
      </c>
      <c r="H114" s="34">
        <f t="shared" si="4"/>
        <v>8111.0962464925797</v>
      </c>
      <c r="I114" s="9"/>
      <c r="J114" s="9"/>
      <c r="K114" s="9"/>
    </row>
    <row r="115" spans="1:11" s="7" customFormat="1" x14ac:dyDescent="0.3">
      <c r="A115" s="87">
        <v>113</v>
      </c>
      <c r="B115" s="59">
        <v>2015</v>
      </c>
      <c r="C115" s="70" t="s">
        <v>11</v>
      </c>
      <c r="D115" s="71">
        <v>25</v>
      </c>
      <c r="E115" s="34">
        <v>17403.7</v>
      </c>
      <c r="F115" s="34">
        <f>E115*_xlfn.XLOOKUP(Dataset!$K$2,Dataset!$N$14:$N$26,Dataset!$O$14:$O$26,"",0)/_xlfn.XLOOKUP(Dataset!B115,Dataset!$N$14:$N$26,Dataset!$O$14:$O$26,"",0)</f>
        <v>36087.400809132327</v>
      </c>
      <c r="G115" s="34">
        <f t="shared" si="3"/>
        <v>696.14800000000002</v>
      </c>
      <c r="H115" s="34">
        <f t="shared" si="4"/>
        <v>1443.4960323652931</v>
      </c>
      <c r="I115" s="9"/>
      <c r="J115" s="9"/>
      <c r="K115" s="9"/>
    </row>
    <row r="116" spans="1:11" s="7" customFormat="1" x14ac:dyDescent="0.3">
      <c r="A116" s="88">
        <v>114</v>
      </c>
      <c r="B116" s="59">
        <v>2015</v>
      </c>
      <c r="C116" s="70" t="s">
        <v>11</v>
      </c>
      <c r="D116" s="71">
        <v>10</v>
      </c>
      <c r="E116" s="34">
        <v>17801.13</v>
      </c>
      <c r="F116" s="34">
        <f>E116*_xlfn.XLOOKUP(Dataset!$K$2,Dataset!$N$14:$N$26,Dataset!$O$14:$O$26,"",0)/_xlfn.XLOOKUP(Dataset!B116,Dataset!$N$14:$N$26,Dataset!$O$14:$O$26,"",0)</f>
        <v>36911.490841916937</v>
      </c>
      <c r="G116" s="34">
        <f t="shared" si="3"/>
        <v>1780.1130000000001</v>
      </c>
      <c r="H116" s="34">
        <f t="shared" si="4"/>
        <v>3691.1490841916939</v>
      </c>
      <c r="I116" s="9"/>
      <c r="J116" s="9"/>
      <c r="K116" s="9"/>
    </row>
    <row r="117" spans="1:11" s="7" customFormat="1" x14ac:dyDescent="0.3">
      <c r="A117" s="87">
        <v>115</v>
      </c>
      <c r="B117" s="59">
        <v>2015</v>
      </c>
      <c r="C117" s="70" t="s">
        <v>10</v>
      </c>
      <c r="D117" s="71">
        <v>1</v>
      </c>
      <c r="E117" s="34">
        <v>16817.990000000002</v>
      </c>
      <c r="F117" s="34">
        <f>E117*_xlfn.XLOOKUP(Dataset!$K$2,Dataset!$N$14:$N$26,Dataset!$O$14:$O$26,"",0)/_xlfn.XLOOKUP(Dataset!B117,Dataset!$N$14:$N$26,Dataset!$O$14:$O$26,"",0)</f>
        <v>34872.903229427044</v>
      </c>
      <c r="G117" s="34">
        <f t="shared" si="3"/>
        <v>16817.990000000002</v>
      </c>
      <c r="H117" s="34">
        <f t="shared" si="4"/>
        <v>34872.903229427044</v>
      </c>
      <c r="I117" s="9"/>
      <c r="J117" s="9"/>
      <c r="K117" s="9"/>
    </row>
    <row r="118" spans="1:11" s="7" customFormat="1" x14ac:dyDescent="0.3">
      <c r="A118" s="88">
        <v>116</v>
      </c>
      <c r="B118" s="59">
        <v>2015</v>
      </c>
      <c r="C118" s="70" t="s">
        <v>10</v>
      </c>
      <c r="D118" s="71">
        <v>1</v>
      </c>
      <c r="E118" s="34">
        <v>5412.92</v>
      </c>
      <c r="F118" s="34">
        <f>E118*_xlfn.XLOOKUP(Dataset!$K$2,Dataset!$N$14:$N$26,Dataset!$O$14:$O$26,"",0)/_xlfn.XLOOKUP(Dataset!B118,Dataset!$N$14:$N$26,Dataset!$O$14:$O$26,"",0)</f>
        <v>11223.947412778234</v>
      </c>
      <c r="G118" s="34">
        <f t="shared" si="3"/>
        <v>5412.92</v>
      </c>
      <c r="H118" s="34">
        <f t="shared" si="4"/>
        <v>11223.947412778234</v>
      </c>
      <c r="I118" s="9"/>
      <c r="J118" s="9"/>
      <c r="K118" s="9"/>
    </row>
    <row r="119" spans="1:11" s="7" customFormat="1" x14ac:dyDescent="0.3">
      <c r="A119" s="87">
        <v>117</v>
      </c>
      <c r="B119" s="59">
        <v>2015</v>
      </c>
      <c r="C119" s="70" t="s">
        <v>10</v>
      </c>
      <c r="D119" s="71">
        <v>7</v>
      </c>
      <c r="E119" s="34">
        <v>19165.349999999999</v>
      </c>
      <c r="F119" s="34">
        <f>E119*_xlfn.XLOOKUP(Dataset!$K$2,Dataset!$N$14:$N$26,Dataset!$O$14:$O$26,"",0)/_xlfn.XLOOKUP(Dataset!B119,Dataset!$N$14:$N$26,Dataset!$O$14:$O$26,"",0)</f>
        <v>39740.265983515244</v>
      </c>
      <c r="G119" s="34">
        <f t="shared" si="3"/>
        <v>2737.9071428571428</v>
      </c>
      <c r="H119" s="34">
        <f t="shared" si="4"/>
        <v>5677.1808547878918</v>
      </c>
      <c r="I119" s="9"/>
      <c r="J119" s="9"/>
      <c r="K119" s="9"/>
    </row>
    <row r="120" spans="1:11" s="7" customFormat="1" x14ac:dyDescent="0.3">
      <c r="A120" s="88">
        <v>118</v>
      </c>
      <c r="B120" s="59">
        <v>2015</v>
      </c>
      <c r="C120" s="70" t="s">
        <v>10</v>
      </c>
      <c r="D120" s="71">
        <v>1</v>
      </c>
      <c r="E120" s="34">
        <v>6671.57</v>
      </c>
      <c r="F120" s="34">
        <f>E120*_xlfn.XLOOKUP(Dataset!$K$2,Dataset!$N$14:$N$26,Dataset!$O$14:$O$26,"",0)/_xlfn.XLOOKUP(Dataset!B120,Dataset!$N$14:$N$26,Dataset!$O$14:$O$26,"",0)</f>
        <v>13833.818131557251</v>
      </c>
      <c r="G120" s="34">
        <f t="shared" si="3"/>
        <v>6671.57</v>
      </c>
      <c r="H120" s="34">
        <f t="shared" si="4"/>
        <v>13833.818131557251</v>
      </c>
      <c r="I120" s="9"/>
      <c r="J120" s="9"/>
      <c r="K120" s="9"/>
    </row>
    <row r="121" spans="1:11" s="7" customFormat="1" x14ac:dyDescent="0.3">
      <c r="A121" s="87">
        <v>119</v>
      </c>
      <c r="B121" s="59">
        <v>2015</v>
      </c>
      <c r="C121" s="70" t="s">
        <v>10</v>
      </c>
      <c r="D121" s="71">
        <v>1</v>
      </c>
      <c r="E121" s="34">
        <v>3468.71</v>
      </c>
      <c r="F121" s="34">
        <f>E121*_xlfn.XLOOKUP(Dataset!$K$2,Dataset!$N$14:$N$26,Dataset!$O$14:$O$26,"",0)/_xlfn.XLOOKUP(Dataset!B121,Dataset!$N$14:$N$26,Dataset!$O$14:$O$26,"",0)</f>
        <v>7192.5353838922401</v>
      </c>
      <c r="G121" s="34">
        <f t="shared" si="3"/>
        <v>3468.71</v>
      </c>
      <c r="H121" s="34">
        <f t="shared" si="4"/>
        <v>7192.5353838922401</v>
      </c>
      <c r="I121" s="9"/>
      <c r="J121" s="9"/>
      <c r="K121" s="9"/>
    </row>
    <row r="122" spans="1:11" s="7" customFormat="1" x14ac:dyDescent="0.3">
      <c r="A122" s="88">
        <v>120</v>
      </c>
      <c r="B122" s="59">
        <v>2015</v>
      </c>
      <c r="C122" s="70" t="s">
        <v>10</v>
      </c>
      <c r="D122" s="71">
        <v>1</v>
      </c>
      <c r="E122" s="34">
        <v>4027.96</v>
      </c>
      <c r="F122" s="34">
        <f>E122*_xlfn.XLOOKUP(Dataset!$K$2,Dataset!$N$14:$N$26,Dataset!$O$14:$O$26,"",0)/_xlfn.XLOOKUP(Dataset!B122,Dataset!$N$14:$N$26,Dataset!$O$14:$O$26,"",0)</f>
        <v>8352.1668934279878</v>
      </c>
      <c r="G122" s="34">
        <f t="shared" si="3"/>
        <v>4027.96</v>
      </c>
      <c r="H122" s="34">
        <f t="shared" si="4"/>
        <v>8352.1668934279878</v>
      </c>
      <c r="I122" s="9"/>
      <c r="J122" s="9"/>
      <c r="K122" s="9"/>
    </row>
    <row r="123" spans="1:11" s="7" customFormat="1" x14ac:dyDescent="0.3">
      <c r="A123" s="87">
        <v>121</v>
      </c>
      <c r="B123" s="59">
        <v>2015</v>
      </c>
      <c r="C123" s="70" t="s">
        <v>10</v>
      </c>
      <c r="D123" s="71">
        <v>2</v>
      </c>
      <c r="E123" s="34">
        <v>14328.59</v>
      </c>
      <c r="F123" s="34">
        <f>E123*_xlfn.XLOOKUP(Dataset!$K$2,Dataset!$N$14:$N$26,Dataset!$O$14:$O$26,"",0)/_xlfn.XLOOKUP(Dataset!B123,Dataset!$N$14:$N$26,Dataset!$O$14:$O$26,"",0)</f>
        <v>29711.0137706192</v>
      </c>
      <c r="G123" s="34">
        <f t="shared" si="3"/>
        <v>7164.2950000000001</v>
      </c>
      <c r="H123" s="34">
        <f t="shared" si="4"/>
        <v>14855.5068853096</v>
      </c>
      <c r="I123" s="9"/>
      <c r="J123" s="9"/>
      <c r="K123" s="9"/>
    </row>
    <row r="124" spans="1:11" s="7" customFormat="1" x14ac:dyDescent="0.3">
      <c r="A124" s="88">
        <v>122</v>
      </c>
      <c r="B124" s="59">
        <v>2015</v>
      </c>
      <c r="C124" s="70" t="s">
        <v>10</v>
      </c>
      <c r="D124" s="71">
        <v>1</v>
      </c>
      <c r="E124" s="34">
        <v>7275.49</v>
      </c>
      <c r="F124" s="34">
        <f>E124*_xlfn.XLOOKUP(Dataset!$K$2,Dataset!$N$14:$N$26,Dataset!$O$14:$O$26,"",0)/_xlfn.XLOOKUP(Dataset!B124,Dataset!$N$14:$N$26,Dataset!$O$14:$O$26,"",0)</f>
        <v>15086.075013522075</v>
      </c>
      <c r="G124" s="34">
        <f t="shared" si="3"/>
        <v>7275.49</v>
      </c>
      <c r="H124" s="34">
        <f t="shared" si="4"/>
        <v>15086.075013522075</v>
      </c>
      <c r="I124" s="9"/>
      <c r="J124" s="9"/>
      <c r="K124" s="9"/>
    </row>
    <row r="125" spans="1:11" s="7" customFormat="1" x14ac:dyDescent="0.3">
      <c r="A125" s="87">
        <v>123</v>
      </c>
      <c r="B125" s="59">
        <v>2015</v>
      </c>
      <c r="C125" s="70" t="s">
        <v>10</v>
      </c>
      <c r="D125" s="71">
        <v>1</v>
      </c>
      <c r="E125" s="34">
        <v>7567.41</v>
      </c>
      <c r="F125" s="34">
        <f>E125*_xlfn.XLOOKUP(Dataset!$K$2,Dataset!$N$14:$N$26,Dataset!$O$14:$O$26,"",0)/_xlfn.XLOOKUP(Dataset!B125,Dataset!$N$14:$N$26,Dataset!$O$14:$O$26,"",0)</f>
        <v>15691.38503634492</v>
      </c>
      <c r="G125" s="34">
        <f t="shared" si="3"/>
        <v>7567.41</v>
      </c>
      <c r="H125" s="34">
        <f t="shared" si="4"/>
        <v>15691.38503634492</v>
      </c>
      <c r="I125" s="9"/>
      <c r="J125" s="9"/>
      <c r="K125" s="9"/>
    </row>
    <row r="126" spans="1:11" s="7" customFormat="1" x14ac:dyDescent="0.3">
      <c r="A126" s="88">
        <v>124</v>
      </c>
      <c r="B126" s="59">
        <v>2015</v>
      </c>
      <c r="C126" s="70" t="s">
        <v>11</v>
      </c>
      <c r="D126" s="71">
        <v>5</v>
      </c>
      <c r="E126" s="34">
        <v>15501.01</v>
      </c>
      <c r="F126" s="34">
        <f>E126*_xlfn.XLOOKUP(Dataset!$K$2,Dataset!$N$14:$N$26,Dataset!$O$14:$O$26,"",0)/_xlfn.XLOOKUP(Dataset!B126,Dataset!$N$14:$N$26,Dataset!$O$14:$O$26,"",0)</f>
        <v>32142.082477655229</v>
      </c>
      <c r="G126" s="34">
        <f t="shared" si="3"/>
        <v>3100.2020000000002</v>
      </c>
      <c r="H126" s="34">
        <f t="shared" si="4"/>
        <v>6428.4164955310462</v>
      </c>
      <c r="I126" s="9"/>
      <c r="J126" s="9"/>
      <c r="K126" s="9"/>
    </row>
    <row r="127" spans="1:11" s="7" customFormat="1" x14ac:dyDescent="0.3">
      <c r="A127" s="87">
        <v>125</v>
      </c>
      <c r="B127" s="59">
        <v>2015</v>
      </c>
      <c r="C127" s="70" t="s">
        <v>10</v>
      </c>
      <c r="D127" s="71">
        <v>1</v>
      </c>
      <c r="E127" s="34">
        <v>1731.05</v>
      </c>
      <c r="F127" s="34">
        <f>E127*_xlfn.XLOOKUP(Dataset!$K$2,Dataset!$N$14:$N$26,Dataset!$O$14:$O$26,"",0)/_xlfn.XLOOKUP(Dataset!B127,Dataset!$N$14:$N$26,Dataset!$O$14:$O$26,"",0)</f>
        <v>3589.4146170439913</v>
      </c>
      <c r="G127" s="34">
        <f t="shared" si="3"/>
        <v>1731.05</v>
      </c>
      <c r="H127" s="34">
        <f t="shared" si="4"/>
        <v>3589.4146170439913</v>
      </c>
      <c r="I127" s="9"/>
      <c r="J127" s="9"/>
      <c r="K127" s="9"/>
    </row>
    <row r="128" spans="1:11" s="7" customFormat="1" x14ac:dyDescent="0.3">
      <c r="A128" s="88">
        <v>126</v>
      </c>
      <c r="B128" s="59">
        <v>2015</v>
      </c>
      <c r="C128" s="70" t="s">
        <v>11</v>
      </c>
      <c r="D128" s="71">
        <v>20</v>
      </c>
      <c r="E128" s="34">
        <v>20072.740000000002</v>
      </c>
      <c r="F128" s="34">
        <f>E128*_xlfn.XLOOKUP(Dataset!$K$2,Dataset!$N$14:$N$26,Dataset!$O$14:$O$26,"",0)/_xlfn.XLOOKUP(Dataset!B128,Dataset!$N$14:$N$26,Dataset!$O$14:$O$26,"",0)</f>
        <v>41621.782363376915</v>
      </c>
      <c r="G128" s="34">
        <f t="shared" si="3"/>
        <v>1003.6370000000001</v>
      </c>
      <c r="H128" s="34">
        <f t="shared" si="4"/>
        <v>2081.0891181688457</v>
      </c>
      <c r="I128" s="9"/>
      <c r="J128" s="9"/>
      <c r="K128" s="9"/>
    </row>
    <row r="129" spans="1:11" s="7" customFormat="1" x14ac:dyDescent="0.3">
      <c r="A129" s="87">
        <v>127</v>
      </c>
      <c r="B129" s="59">
        <v>2015</v>
      </c>
      <c r="C129" s="70" t="s">
        <v>10</v>
      </c>
      <c r="D129" s="71">
        <v>1</v>
      </c>
      <c r="E129" s="34">
        <v>1664.86</v>
      </c>
      <c r="F129" s="34">
        <f>E129*_xlfn.XLOOKUP(Dataset!$K$2,Dataset!$N$14:$N$26,Dataset!$O$14:$O$26,"",0)/_xlfn.XLOOKUP(Dataset!B129,Dataset!$N$14:$N$26,Dataset!$O$14:$O$26,"",0)</f>
        <v>3452.1664997151206</v>
      </c>
      <c r="G129" s="34">
        <f t="shared" si="3"/>
        <v>1664.86</v>
      </c>
      <c r="H129" s="34">
        <f t="shared" si="4"/>
        <v>3452.1664997151206</v>
      </c>
      <c r="I129" s="9"/>
      <c r="J129" s="9"/>
      <c r="K129" s="9"/>
    </row>
    <row r="130" spans="1:11" s="7" customFormat="1" x14ac:dyDescent="0.3">
      <c r="A130" s="88">
        <v>128</v>
      </c>
      <c r="B130" s="59">
        <v>2015</v>
      </c>
      <c r="C130" s="70" t="s">
        <v>10</v>
      </c>
      <c r="D130" s="71">
        <v>1</v>
      </c>
      <c r="E130" s="34">
        <v>4541.51</v>
      </c>
      <c r="F130" s="34">
        <f>E130*_xlfn.XLOOKUP(Dataset!$K$2,Dataset!$N$14:$N$26,Dataset!$O$14:$O$26,"",0)/_xlfn.XLOOKUP(Dataset!B130,Dataset!$N$14:$N$26,Dataset!$O$14:$O$26,"",0)</f>
        <v>9417.037276480436</v>
      </c>
      <c r="G130" s="34">
        <f t="shared" si="3"/>
        <v>4541.51</v>
      </c>
      <c r="H130" s="34">
        <f t="shared" si="4"/>
        <v>9417.037276480436</v>
      </c>
      <c r="I130" s="9"/>
      <c r="J130" s="9"/>
      <c r="K130" s="9"/>
    </row>
    <row r="131" spans="1:11" s="7" customFormat="1" x14ac:dyDescent="0.3">
      <c r="A131" s="87">
        <v>129</v>
      </c>
      <c r="B131" s="59">
        <v>2015</v>
      </c>
      <c r="C131" s="70" t="s">
        <v>10</v>
      </c>
      <c r="D131" s="71">
        <v>1</v>
      </c>
      <c r="E131" s="34">
        <v>7672.17</v>
      </c>
      <c r="F131" s="34">
        <f>E131*_xlfn.XLOOKUP(Dataset!$K$2,Dataset!$N$14:$N$26,Dataset!$O$14:$O$26,"",0)/_xlfn.XLOOKUP(Dataset!B131,Dataset!$N$14:$N$26,Dataset!$O$14:$O$26,"",0)</f>
        <v>15908.609885587592</v>
      </c>
      <c r="G131" s="34">
        <f t="shared" ref="G131:G194" si="5">E131/D131</f>
        <v>7672.17</v>
      </c>
      <c r="H131" s="34">
        <f t="shared" ref="H131:H194" si="6">F131/D131</f>
        <v>15908.609885587592</v>
      </c>
      <c r="I131" s="9"/>
      <c r="J131" s="9"/>
      <c r="K131" s="9"/>
    </row>
    <row r="132" spans="1:11" s="7" customFormat="1" x14ac:dyDescent="0.3">
      <c r="A132" s="88">
        <v>130</v>
      </c>
      <c r="B132" s="59">
        <v>2015</v>
      </c>
      <c r="C132" s="70" t="s">
        <v>10</v>
      </c>
      <c r="D132" s="71">
        <v>1</v>
      </c>
      <c r="E132" s="34">
        <v>6458.68</v>
      </c>
      <c r="F132" s="34">
        <f>E132*_xlfn.XLOOKUP(Dataset!$K$2,Dataset!$N$14:$N$26,Dataset!$O$14:$O$26,"",0)/_xlfn.XLOOKUP(Dataset!B132,Dataset!$N$14:$N$26,Dataset!$O$14:$O$26,"",0)</f>
        <v>13392.380577574126</v>
      </c>
      <c r="G132" s="34">
        <f t="shared" si="5"/>
        <v>6458.68</v>
      </c>
      <c r="H132" s="34">
        <f t="shared" si="6"/>
        <v>13392.380577574126</v>
      </c>
      <c r="I132" s="9"/>
      <c r="J132" s="9"/>
      <c r="K132" s="9"/>
    </row>
    <row r="133" spans="1:11" s="7" customFormat="1" x14ac:dyDescent="0.3">
      <c r="A133" s="87">
        <v>131</v>
      </c>
      <c r="B133" s="59">
        <v>2015</v>
      </c>
      <c r="C133" s="70" t="s">
        <v>10</v>
      </c>
      <c r="D133" s="71">
        <v>1</v>
      </c>
      <c r="E133" s="34">
        <v>20206.169999999998</v>
      </c>
      <c r="F133" s="34">
        <f>E133*_xlfn.XLOOKUP(Dataset!$K$2,Dataset!$N$14:$N$26,Dataset!$O$14:$O$26,"",0)/_xlfn.XLOOKUP(Dataset!B133,Dataset!$N$14:$N$26,Dataset!$O$14:$O$26,"",0)</f>
        <v>41898.455823041382</v>
      </c>
      <c r="G133" s="34">
        <f t="shared" si="5"/>
        <v>20206.169999999998</v>
      </c>
      <c r="H133" s="34">
        <f t="shared" si="6"/>
        <v>41898.455823041382</v>
      </c>
      <c r="I133" s="9"/>
      <c r="J133" s="9"/>
      <c r="K133" s="9"/>
    </row>
    <row r="134" spans="1:11" s="7" customFormat="1" x14ac:dyDescent="0.3">
      <c r="A134" s="88">
        <v>132</v>
      </c>
      <c r="B134" s="59">
        <v>2015</v>
      </c>
      <c r="C134" s="70" t="s">
        <v>10</v>
      </c>
      <c r="D134" s="71">
        <v>1</v>
      </c>
      <c r="E134" s="34">
        <v>10632.02</v>
      </c>
      <c r="F134" s="34">
        <f>E134*_xlfn.XLOOKUP(Dataset!$K$2,Dataset!$N$14:$N$26,Dataset!$O$14:$O$26,"",0)/_xlfn.XLOOKUP(Dataset!B134,Dataset!$N$14:$N$26,Dataset!$O$14:$O$26,"",0)</f>
        <v>22045.999824790768</v>
      </c>
      <c r="G134" s="34">
        <f t="shared" si="5"/>
        <v>10632.02</v>
      </c>
      <c r="H134" s="34">
        <f t="shared" si="6"/>
        <v>22045.999824790768</v>
      </c>
      <c r="I134" s="9"/>
      <c r="J134" s="9"/>
      <c r="K134" s="9"/>
    </row>
    <row r="135" spans="1:11" s="7" customFormat="1" x14ac:dyDescent="0.3">
      <c r="A135" s="87">
        <v>133</v>
      </c>
      <c r="B135" s="59">
        <v>2015</v>
      </c>
      <c r="C135" s="70" t="s">
        <v>10</v>
      </c>
      <c r="D135" s="71">
        <v>1</v>
      </c>
      <c r="E135" s="34">
        <v>5330.32</v>
      </c>
      <c r="F135" s="34">
        <f>E135*_xlfn.XLOOKUP(Dataset!$K$2,Dataset!$N$14:$N$26,Dataset!$O$14:$O$26,"",0)/_xlfn.XLOOKUP(Dataset!B135,Dataset!$N$14:$N$26,Dataset!$O$14:$O$26,"",0)</f>
        <v>11052.672378915644</v>
      </c>
      <c r="G135" s="34">
        <f t="shared" si="5"/>
        <v>5330.32</v>
      </c>
      <c r="H135" s="34">
        <f t="shared" si="6"/>
        <v>11052.672378915644</v>
      </c>
      <c r="I135" s="9"/>
      <c r="J135" s="9"/>
      <c r="K135" s="9"/>
    </row>
    <row r="136" spans="1:11" s="7" customFormat="1" x14ac:dyDescent="0.3">
      <c r="A136" s="88">
        <v>134</v>
      </c>
      <c r="B136" s="59">
        <v>2015</v>
      </c>
      <c r="C136" s="70" t="s">
        <v>10</v>
      </c>
      <c r="D136" s="71">
        <v>1</v>
      </c>
      <c r="E136" s="34">
        <v>5704.83</v>
      </c>
      <c r="F136" s="34">
        <f>E136*_xlfn.XLOOKUP(Dataset!$K$2,Dataset!$N$14:$N$26,Dataset!$O$14:$O$26,"",0)/_xlfn.XLOOKUP(Dataset!B136,Dataset!$N$14:$N$26,Dataset!$O$14:$O$26,"",0)</f>
        <v>11829.236700124822</v>
      </c>
      <c r="G136" s="34">
        <f t="shared" si="5"/>
        <v>5704.83</v>
      </c>
      <c r="H136" s="34">
        <f t="shared" si="6"/>
        <v>11829.236700124822</v>
      </c>
      <c r="I136" s="9"/>
      <c r="J136" s="9"/>
      <c r="K136" s="9"/>
    </row>
    <row r="137" spans="1:11" s="7" customFormat="1" x14ac:dyDescent="0.3">
      <c r="A137" s="87">
        <v>135</v>
      </c>
      <c r="B137" s="59">
        <v>2015</v>
      </c>
      <c r="C137" s="70" t="s">
        <v>11</v>
      </c>
      <c r="D137" s="71">
        <v>5</v>
      </c>
      <c r="E137" s="34">
        <v>2405.29</v>
      </c>
      <c r="F137" s="34">
        <f>E137*_xlfn.XLOOKUP(Dataset!$K$2,Dataset!$N$14:$N$26,Dataset!$O$14:$O$26,"",0)/_xlfn.XLOOKUP(Dataset!B137,Dataset!$N$14:$N$26,Dataset!$O$14:$O$26,"",0)</f>
        <v>4987.4833680308147</v>
      </c>
      <c r="G137" s="34">
        <f t="shared" si="5"/>
        <v>481.05799999999999</v>
      </c>
      <c r="H137" s="34">
        <f t="shared" si="6"/>
        <v>997.49667360616297</v>
      </c>
      <c r="I137" s="9"/>
      <c r="J137" s="9"/>
      <c r="K137" s="9"/>
    </row>
    <row r="138" spans="1:11" s="7" customFormat="1" x14ac:dyDescent="0.3">
      <c r="A138" s="88">
        <v>136</v>
      </c>
      <c r="B138" s="59">
        <v>2015</v>
      </c>
      <c r="C138" s="70" t="s">
        <v>10</v>
      </c>
      <c r="D138" s="71">
        <v>2</v>
      </c>
      <c r="E138" s="34">
        <v>4033.78</v>
      </c>
      <c r="F138" s="34">
        <f>E138*_xlfn.XLOOKUP(Dataset!$K$2,Dataset!$N$14:$N$26,Dataset!$O$14:$O$26,"",0)/_xlfn.XLOOKUP(Dataset!B138,Dataset!$N$14:$N$26,Dataset!$O$14:$O$26,"",0)</f>
        <v>8364.2349406081357</v>
      </c>
      <c r="G138" s="34">
        <f t="shared" si="5"/>
        <v>2016.89</v>
      </c>
      <c r="H138" s="34">
        <f t="shared" si="6"/>
        <v>4182.1174703040679</v>
      </c>
      <c r="I138" s="9"/>
      <c r="J138" s="9"/>
      <c r="K138" s="9"/>
    </row>
    <row r="139" spans="1:11" s="7" customFormat="1" x14ac:dyDescent="0.3">
      <c r="A139" s="87">
        <v>137</v>
      </c>
      <c r="B139" s="59">
        <v>2015</v>
      </c>
      <c r="C139" s="70" t="s">
        <v>11</v>
      </c>
      <c r="D139" s="71">
        <v>5</v>
      </c>
      <c r="E139" s="34">
        <v>5328.39</v>
      </c>
      <c r="F139" s="34">
        <f>E139*_xlfn.XLOOKUP(Dataset!$K$2,Dataset!$N$14:$N$26,Dataset!$O$14:$O$26,"",0)/_xlfn.XLOOKUP(Dataset!B139,Dataset!$N$14:$N$26,Dataset!$O$14:$O$26,"",0)</f>
        <v>11048.670431998518</v>
      </c>
      <c r="G139" s="34">
        <f t="shared" si="5"/>
        <v>1065.6780000000001</v>
      </c>
      <c r="H139" s="34">
        <f t="shared" si="6"/>
        <v>2209.7340863997038</v>
      </c>
      <c r="I139" s="9"/>
      <c r="J139" s="9"/>
      <c r="K139" s="9"/>
    </row>
    <row r="140" spans="1:11" s="7" customFormat="1" x14ac:dyDescent="0.3">
      <c r="A140" s="88">
        <v>138</v>
      </c>
      <c r="B140" s="59">
        <v>2015</v>
      </c>
      <c r="C140" s="70" t="s">
        <v>11</v>
      </c>
      <c r="D140" s="71">
        <v>5</v>
      </c>
      <c r="E140" s="34">
        <v>4931.42</v>
      </c>
      <c r="F140" s="34">
        <f>E140*_xlfn.XLOOKUP(Dataset!$K$2,Dataset!$N$14:$N$26,Dataset!$O$14:$O$26,"",0)/_xlfn.XLOOKUP(Dataset!B140,Dataset!$N$14:$N$26,Dataset!$O$14:$O$26,"",0)</f>
        <v>10225.534231121621</v>
      </c>
      <c r="G140" s="34">
        <f t="shared" si="5"/>
        <v>986.28399999999999</v>
      </c>
      <c r="H140" s="34">
        <f t="shared" si="6"/>
        <v>2045.1068462243243</v>
      </c>
      <c r="I140" s="9"/>
      <c r="J140" s="9"/>
      <c r="K140" s="9"/>
    </row>
    <row r="141" spans="1:11" s="7" customFormat="1" x14ac:dyDescent="0.3">
      <c r="A141" s="87">
        <v>139</v>
      </c>
      <c r="B141" s="59">
        <v>2015</v>
      </c>
      <c r="C141" s="70" t="s">
        <v>11</v>
      </c>
      <c r="D141" s="71">
        <v>5</v>
      </c>
      <c r="E141" s="34">
        <v>4004.95</v>
      </c>
      <c r="F141" s="34">
        <f>E141*_xlfn.XLOOKUP(Dataset!$K$2,Dataset!$N$14:$N$26,Dataset!$O$14:$O$26,"",0)/_xlfn.XLOOKUP(Dataset!B141,Dataset!$N$14:$N$26,Dataset!$O$14:$O$26,"",0)</f>
        <v>8304.4545625662649</v>
      </c>
      <c r="G141" s="34">
        <f t="shared" si="5"/>
        <v>800.99</v>
      </c>
      <c r="H141" s="34">
        <f t="shared" si="6"/>
        <v>1660.8909125132529</v>
      </c>
      <c r="I141" s="9"/>
      <c r="J141" s="9"/>
      <c r="K141" s="9"/>
    </row>
    <row r="142" spans="1:11" s="7" customFormat="1" x14ac:dyDescent="0.3">
      <c r="A142" s="88">
        <v>140</v>
      </c>
      <c r="B142" s="59">
        <v>2015</v>
      </c>
      <c r="C142" s="70" t="s">
        <v>10</v>
      </c>
      <c r="D142" s="71">
        <v>1</v>
      </c>
      <c r="E142" s="34">
        <v>2185.16</v>
      </c>
      <c r="F142" s="34">
        <f>E142*_xlfn.XLOOKUP(Dataset!$K$2,Dataset!$N$14:$N$26,Dataset!$O$14:$O$26,"",0)/_xlfn.XLOOKUP(Dataset!B142,Dataset!$N$14:$N$26,Dataset!$O$14:$O$26,"",0)</f>
        <v>4531.0333292393907</v>
      </c>
      <c r="G142" s="34">
        <f t="shared" si="5"/>
        <v>2185.16</v>
      </c>
      <c r="H142" s="34">
        <f t="shared" si="6"/>
        <v>4531.0333292393907</v>
      </c>
      <c r="I142" s="9"/>
      <c r="J142" s="9"/>
      <c r="K142" s="9"/>
    </row>
    <row r="143" spans="1:11" s="7" customFormat="1" x14ac:dyDescent="0.3">
      <c r="A143" s="87">
        <v>141</v>
      </c>
      <c r="B143" s="59">
        <v>2015</v>
      </c>
      <c r="C143" s="70" t="s">
        <v>10</v>
      </c>
      <c r="D143" s="71">
        <v>1</v>
      </c>
      <c r="E143" s="34">
        <v>3546.9</v>
      </c>
      <c r="F143" s="34">
        <f>E143*_xlfn.XLOOKUP(Dataset!$K$2,Dataset!$N$14:$N$26,Dataset!$O$14:$O$26,"",0)/_xlfn.XLOOKUP(Dataset!B143,Dataset!$N$14:$N$26,Dataset!$O$14:$O$26,"",0)</f>
        <v>7354.6660727265735</v>
      </c>
      <c r="G143" s="34">
        <f t="shared" si="5"/>
        <v>3546.9</v>
      </c>
      <c r="H143" s="34">
        <f t="shared" si="6"/>
        <v>7354.6660727265735</v>
      </c>
      <c r="I143" s="9"/>
      <c r="J143" s="9"/>
      <c r="K143" s="9"/>
    </row>
    <row r="144" spans="1:11" s="7" customFormat="1" x14ac:dyDescent="0.3">
      <c r="A144" s="88">
        <v>142</v>
      </c>
      <c r="B144" s="59">
        <v>2015</v>
      </c>
      <c r="C144" s="70" t="s">
        <v>11</v>
      </c>
      <c r="D144" s="71">
        <v>5</v>
      </c>
      <c r="E144" s="34">
        <v>3419.7</v>
      </c>
      <c r="F144" s="34">
        <f>E144*_xlfn.XLOOKUP(Dataset!$K$2,Dataset!$N$14:$N$26,Dataset!$O$14:$O$26,"",0)/_xlfn.XLOOKUP(Dataset!B144,Dataset!$N$14:$N$26,Dataset!$O$14:$O$26,"",0)</f>
        <v>7090.9108147686875</v>
      </c>
      <c r="G144" s="34">
        <f t="shared" si="5"/>
        <v>683.93999999999994</v>
      </c>
      <c r="H144" s="34">
        <f t="shared" si="6"/>
        <v>1418.1821629537376</v>
      </c>
      <c r="I144" s="9"/>
      <c r="J144" s="9"/>
      <c r="K144" s="9"/>
    </row>
    <row r="145" spans="1:11" s="7" customFormat="1" x14ac:dyDescent="0.3">
      <c r="A145" s="87">
        <v>143</v>
      </c>
      <c r="B145" s="59">
        <v>2015</v>
      </c>
      <c r="C145" s="70" t="s">
        <v>10</v>
      </c>
      <c r="D145" s="71">
        <v>1</v>
      </c>
      <c r="E145" s="34">
        <v>5363.78</v>
      </c>
      <c r="F145" s="34">
        <f>E145*_xlfn.XLOOKUP(Dataset!$K$2,Dataset!$N$14:$N$26,Dataset!$O$14:$O$26,"",0)/_xlfn.XLOOKUP(Dataset!B145,Dataset!$N$14:$N$26,Dataset!$O$14:$O$26,"",0)</f>
        <v>11122.053282463372</v>
      </c>
      <c r="G145" s="34">
        <f t="shared" si="5"/>
        <v>5363.78</v>
      </c>
      <c r="H145" s="34">
        <f t="shared" si="6"/>
        <v>11122.053282463372</v>
      </c>
      <c r="I145" s="9"/>
      <c r="J145" s="9"/>
      <c r="K145" s="9"/>
    </row>
    <row r="146" spans="1:11" s="7" customFormat="1" x14ac:dyDescent="0.3">
      <c r="A146" s="88">
        <v>144</v>
      </c>
      <c r="B146" s="59">
        <v>2014</v>
      </c>
      <c r="C146" s="70" t="s">
        <v>11</v>
      </c>
      <c r="D146" s="71">
        <v>5</v>
      </c>
      <c r="E146" s="34">
        <v>1144.44</v>
      </c>
      <c r="F146" s="34">
        <f>E146*_xlfn.XLOOKUP(Dataset!$K$2,Dataset!$N$14:$N$26,Dataset!$O$14:$O$26,"",0)/_xlfn.XLOOKUP(Dataset!B146,Dataset!$N$14:$N$26,Dataset!$O$14:$O$26,"",0)</f>
        <v>2441.1002239651903</v>
      </c>
      <c r="G146" s="34">
        <f t="shared" si="5"/>
        <v>228.88800000000001</v>
      </c>
      <c r="H146" s="34">
        <f t="shared" si="6"/>
        <v>488.22004479303803</v>
      </c>
      <c r="I146" s="9"/>
      <c r="J146" s="9"/>
      <c r="K146" s="9"/>
    </row>
    <row r="147" spans="1:11" s="7" customFormat="1" x14ac:dyDescent="0.3">
      <c r="A147" s="87">
        <v>145</v>
      </c>
      <c r="B147" s="59">
        <v>2015</v>
      </c>
      <c r="C147" s="70" t="s">
        <v>11</v>
      </c>
      <c r="D147" s="71">
        <v>20</v>
      </c>
      <c r="E147" s="34">
        <v>109214.88</v>
      </c>
      <c r="F147" s="34">
        <f>E147*_xlfn.XLOOKUP(Dataset!$K$2,Dataset!$N$14:$N$26,Dataset!$O$14:$O$26,"",0)/_xlfn.XLOOKUP(Dataset!B147,Dataset!$N$14:$N$26,Dataset!$O$14:$O$26,"",0)</f>
        <v>226462.25508835996</v>
      </c>
      <c r="G147" s="34">
        <f t="shared" si="5"/>
        <v>5460.7440000000006</v>
      </c>
      <c r="H147" s="34">
        <f t="shared" si="6"/>
        <v>11323.112754417998</v>
      </c>
      <c r="I147" s="9"/>
      <c r="J147" s="9"/>
      <c r="K147" s="9"/>
    </row>
    <row r="148" spans="1:11" s="7" customFormat="1" x14ac:dyDescent="0.3">
      <c r="A148" s="88">
        <v>146</v>
      </c>
      <c r="B148" s="59">
        <v>2015</v>
      </c>
      <c r="C148" s="70" t="s">
        <v>11</v>
      </c>
      <c r="D148" s="71">
        <v>5</v>
      </c>
      <c r="E148" s="34">
        <v>21891.63</v>
      </c>
      <c r="F148" s="34">
        <f>E148*_xlfn.XLOOKUP(Dataset!$K$2,Dataset!$N$14:$N$26,Dataset!$O$14:$O$26,"",0)/_xlfn.XLOOKUP(Dataset!B148,Dataset!$N$14:$N$26,Dataset!$O$14:$O$26,"",0)</f>
        <v>45393.33740384088</v>
      </c>
      <c r="G148" s="34">
        <f t="shared" si="5"/>
        <v>4378.326</v>
      </c>
      <c r="H148" s="34">
        <f t="shared" si="6"/>
        <v>9078.6674807681757</v>
      </c>
      <c r="I148" s="9"/>
      <c r="J148" s="9"/>
      <c r="K148" s="9"/>
    </row>
    <row r="149" spans="1:11" s="7" customFormat="1" x14ac:dyDescent="0.3">
      <c r="A149" s="87">
        <v>147</v>
      </c>
      <c r="B149" s="59">
        <v>2015</v>
      </c>
      <c r="C149" s="70" t="s">
        <v>12</v>
      </c>
      <c r="D149" s="71">
        <v>3</v>
      </c>
      <c r="E149" s="34">
        <v>27243.360000000001</v>
      </c>
      <c r="F149" s="34">
        <f>E149*_xlfn.XLOOKUP(Dataset!$K$2,Dataset!$N$14:$N$26,Dataset!$O$14:$O$26,"",0)/_xlfn.XLOOKUP(Dataset!B149,Dataset!$N$14:$N$26,Dataset!$O$14:$O$26,"",0)</f>
        <v>56490.404437417521</v>
      </c>
      <c r="G149" s="34">
        <f t="shared" si="5"/>
        <v>9081.1200000000008</v>
      </c>
      <c r="H149" s="34">
        <f t="shared" si="6"/>
        <v>18830.134812472508</v>
      </c>
      <c r="I149" s="9"/>
      <c r="J149" s="9"/>
      <c r="K149" s="9"/>
    </row>
    <row r="150" spans="1:11" s="7" customFormat="1" x14ac:dyDescent="0.3">
      <c r="A150" s="88">
        <v>148</v>
      </c>
      <c r="B150" s="59">
        <v>2015</v>
      </c>
      <c r="C150" s="70" t="s">
        <v>11</v>
      </c>
      <c r="D150" s="71">
        <v>26</v>
      </c>
      <c r="E150" s="34">
        <v>65099.1</v>
      </c>
      <c r="F150" s="34">
        <f>E150*_xlfn.XLOOKUP(Dataset!$K$2,Dataset!$N$14:$N$26,Dataset!$O$14:$O$26,"",0)/_xlfn.XLOOKUP(Dataset!B150,Dataset!$N$14:$N$26,Dataset!$O$14:$O$26,"",0)</f>
        <v>134986.08422426187</v>
      </c>
      <c r="G150" s="34">
        <f t="shared" si="5"/>
        <v>2503.8115384615385</v>
      </c>
      <c r="H150" s="34">
        <f t="shared" si="6"/>
        <v>5191.7724701639181</v>
      </c>
      <c r="I150" s="9"/>
      <c r="J150" s="9"/>
      <c r="K150" s="9"/>
    </row>
    <row r="151" spans="1:11" s="7" customFormat="1" x14ac:dyDescent="0.3">
      <c r="A151" s="87">
        <v>149</v>
      </c>
      <c r="B151" s="59">
        <v>2016</v>
      </c>
      <c r="C151" s="70" t="s">
        <v>11</v>
      </c>
      <c r="D151" s="71">
        <v>10</v>
      </c>
      <c r="E151" s="34">
        <v>30883.85</v>
      </c>
      <c r="F151" s="34">
        <f>E151*_xlfn.XLOOKUP(Dataset!$K$2,Dataset!$N$14:$N$26,Dataset!$O$14:$O$26,"",0)/_xlfn.XLOOKUP(Dataset!B151,Dataset!$N$14:$N$26,Dataset!$O$14:$O$26,"",0)</f>
        <v>63457.391608126396</v>
      </c>
      <c r="G151" s="34">
        <f t="shared" si="5"/>
        <v>3088.3849999999998</v>
      </c>
      <c r="H151" s="34">
        <f t="shared" si="6"/>
        <v>6345.73916081264</v>
      </c>
      <c r="I151" s="9"/>
      <c r="J151" s="9"/>
      <c r="K151" s="9"/>
    </row>
    <row r="152" spans="1:11" s="7" customFormat="1" x14ac:dyDescent="0.3">
      <c r="A152" s="88">
        <v>150</v>
      </c>
      <c r="B152" s="59">
        <v>2015</v>
      </c>
      <c r="C152" s="70" t="s">
        <v>11</v>
      </c>
      <c r="D152" s="71">
        <v>5</v>
      </c>
      <c r="E152" s="34">
        <v>10691.27</v>
      </c>
      <c r="F152" s="34">
        <f>E152*_xlfn.XLOOKUP(Dataset!$K$2,Dataset!$N$14:$N$26,Dataset!$O$14:$O$26,"",0)/_xlfn.XLOOKUP(Dataset!B152,Dataset!$N$14:$N$26,Dataset!$O$14:$O$26,"",0)</f>
        <v>22168.85752159898</v>
      </c>
      <c r="G152" s="34">
        <f t="shared" si="5"/>
        <v>2138.2539999999999</v>
      </c>
      <c r="H152" s="34">
        <f t="shared" si="6"/>
        <v>4433.7715043197959</v>
      </c>
      <c r="I152" s="9"/>
      <c r="J152" s="9"/>
      <c r="K152" s="9"/>
    </row>
    <row r="153" spans="1:11" s="7" customFormat="1" x14ac:dyDescent="0.3">
      <c r="A153" s="87">
        <v>151</v>
      </c>
      <c r="B153" s="59">
        <v>2015</v>
      </c>
      <c r="C153" s="70" t="s">
        <v>10</v>
      </c>
      <c r="D153" s="71">
        <v>1</v>
      </c>
      <c r="E153" s="34">
        <v>6116.38</v>
      </c>
      <c r="F153" s="34">
        <f>E153*_xlfn.XLOOKUP(Dataset!$K$2,Dataset!$N$14:$N$26,Dataset!$O$14:$O$26,"",0)/_xlfn.XLOOKUP(Dataset!B153,Dataset!$N$14:$N$26,Dataset!$O$14:$O$26,"",0)</f>
        <v>12682.605225380854</v>
      </c>
      <c r="G153" s="34">
        <f t="shared" si="5"/>
        <v>6116.38</v>
      </c>
      <c r="H153" s="34">
        <f t="shared" si="6"/>
        <v>12682.605225380854</v>
      </c>
      <c r="I153" s="9"/>
      <c r="J153" s="9"/>
      <c r="K153" s="9"/>
    </row>
    <row r="154" spans="1:11" s="7" customFormat="1" x14ac:dyDescent="0.3">
      <c r="A154" s="88">
        <v>152</v>
      </c>
      <c r="B154" s="59">
        <v>2015</v>
      </c>
      <c r="C154" s="70" t="s">
        <v>10</v>
      </c>
      <c r="D154" s="71">
        <v>1</v>
      </c>
      <c r="E154" s="34">
        <v>22846.94</v>
      </c>
      <c r="F154" s="34">
        <f>E154*_xlfn.XLOOKUP(Dataset!$K$2,Dataset!$N$14:$N$26,Dataset!$O$14:$O$26,"",0)/_xlfn.XLOOKUP(Dataset!B154,Dataset!$N$14:$N$26,Dataset!$O$14:$O$26,"",0)</f>
        <v>47374.218185914353</v>
      </c>
      <c r="G154" s="34">
        <f t="shared" si="5"/>
        <v>22846.94</v>
      </c>
      <c r="H154" s="34">
        <f t="shared" si="6"/>
        <v>47374.218185914353</v>
      </c>
      <c r="I154" s="9"/>
      <c r="J154" s="9"/>
      <c r="K154" s="9"/>
    </row>
    <row r="155" spans="1:11" s="7" customFormat="1" x14ac:dyDescent="0.3">
      <c r="A155" s="87">
        <v>153</v>
      </c>
      <c r="B155" s="59">
        <v>2015</v>
      </c>
      <c r="C155" s="70" t="s">
        <v>10</v>
      </c>
      <c r="D155" s="71">
        <v>1</v>
      </c>
      <c r="E155" s="34">
        <v>10103.39</v>
      </c>
      <c r="F155" s="34">
        <f>E155*_xlfn.XLOOKUP(Dataset!$K$2,Dataset!$N$14:$N$26,Dataset!$O$14:$O$26,"",0)/_xlfn.XLOOKUP(Dataset!B155,Dataset!$N$14:$N$26,Dataset!$O$14:$O$26,"",0)</f>
        <v>20949.860343546457</v>
      </c>
      <c r="G155" s="34">
        <f t="shared" si="5"/>
        <v>10103.39</v>
      </c>
      <c r="H155" s="34">
        <f t="shared" si="6"/>
        <v>20949.860343546457</v>
      </c>
      <c r="I155" s="9"/>
      <c r="J155" s="9"/>
      <c r="K155" s="9"/>
    </row>
    <row r="156" spans="1:11" s="7" customFormat="1" x14ac:dyDescent="0.3">
      <c r="A156" s="88">
        <v>154</v>
      </c>
      <c r="B156" s="59">
        <v>2015</v>
      </c>
      <c r="C156" s="70" t="s">
        <v>10</v>
      </c>
      <c r="D156" s="71">
        <v>1</v>
      </c>
      <c r="E156" s="34">
        <v>15053.67</v>
      </c>
      <c r="F156" s="34">
        <f>E156*_xlfn.XLOOKUP(Dataset!$K$2,Dataset!$N$14:$N$26,Dataset!$O$14:$O$26,"",0)/_xlfn.XLOOKUP(Dataset!B156,Dataset!$N$14:$N$26,Dataset!$O$14:$O$26,"",0)</f>
        <v>31214.501682884158</v>
      </c>
      <c r="G156" s="34">
        <f t="shared" si="5"/>
        <v>15053.67</v>
      </c>
      <c r="H156" s="34">
        <f t="shared" si="6"/>
        <v>31214.501682884158</v>
      </c>
      <c r="I156" s="9"/>
      <c r="J156" s="9"/>
      <c r="K156" s="9"/>
    </row>
    <row r="157" spans="1:11" s="7" customFormat="1" x14ac:dyDescent="0.3">
      <c r="A157" s="87">
        <v>155</v>
      </c>
      <c r="B157" s="59">
        <v>2016</v>
      </c>
      <c r="C157" s="70" t="s">
        <v>10</v>
      </c>
      <c r="D157" s="71">
        <v>1</v>
      </c>
      <c r="E157" s="34">
        <v>8792.2800000000007</v>
      </c>
      <c r="F157" s="34">
        <f>E157*_xlfn.XLOOKUP(Dataset!$K$2,Dataset!$N$14:$N$26,Dataset!$O$14:$O$26,"",0)/_xlfn.XLOOKUP(Dataset!B157,Dataset!$N$14:$N$26,Dataset!$O$14:$O$26,"",0)</f>
        <v>18065.595937303722</v>
      </c>
      <c r="G157" s="34">
        <f t="shared" si="5"/>
        <v>8792.2800000000007</v>
      </c>
      <c r="H157" s="34">
        <f t="shared" si="6"/>
        <v>18065.595937303722</v>
      </c>
      <c r="I157" s="9"/>
      <c r="J157" s="9"/>
      <c r="K157" s="9"/>
    </row>
    <row r="158" spans="1:11" s="7" customFormat="1" x14ac:dyDescent="0.3">
      <c r="A158" s="88">
        <v>156</v>
      </c>
      <c r="B158" s="59">
        <v>2015</v>
      </c>
      <c r="C158" s="70" t="s">
        <v>11</v>
      </c>
      <c r="D158" s="71">
        <v>103.68</v>
      </c>
      <c r="E158" s="34">
        <v>74119.539999999994</v>
      </c>
      <c r="F158" s="34">
        <f>E158*_xlfn.XLOOKUP(Dataset!$K$2,Dataset!$N$14:$N$26,Dataset!$O$14:$O$26,"",0)/_xlfn.XLOOKUP(Dataset!B158,Dataset!$N$14:$N$26,Dataset!$O$14:$O$26,"",0)</f>
        <v>153690.39616682174</v>
      </c>
      <c r="G158" s="34">
        <f t="shared" si="5"/>
        <v>714.88753858024677</v>
      </c>
      <c r="H158" s="34">
        <f t="shared" si="6"/>
        <v>1482.3533580904873</v>
      </c>
      <c r="I158" s="9"/>
      <c r="J158" s="9"/>
      <c r="K158" s="9"/>
    </row>
    <row r="159" spans="1:11" s="7" customFormat="1" x14ac:dyDescent="0.3">
      <c r="A159" s="87">
        <v>157</v>
      </c>
      <c r="B159" s="59">
        <v>2016</v>
      </c>
      <c r="C159" s="70" t="s">
        <v>10</v>
      </c>
      <c r="D159" s="71">
        <v>1</v>
      </c>
      <c r="E159" s="34">
        <v>8223.7999999999993</v>
      </c>
      <c r="F159" s="34">
        <f>E159*_xlfn.XLOOKUP(Dataset!$K$2,Dataset!$N$14:$N$26,Dataset!$O$14:$O$26,"",0)/_xlfn.XLOOKUP(Dataset!B159,Dataset!$N$14:$N$26,Dataset!$O$14:$O$26,"",0)</f>
        <v>16897.533730636231</v>
      </c>
      <c r="G159" s="34">
        <f t="shared" si="5"/>
        <v>8223.7999999999993</v>
      </c>
      <c r="H159" s="34">
        <f t="shared" si="6"/>
        <v>16897.533730636231</v>
      </c>
      <c r="I159" s="9"/>
      <c r="J159" s="9"/>
      <c r="K159" s="9"/>
    </row>
    <row r="160" spans="1:11" s="7" customFormat="1" x14ac:dyDescent="0.3">
      <c r="A160" s="88">
        <v>158</v>
      </c>
      <c r="B160" s="59">
        <v>2015</v>
      </c>
      <c r="C160" s="70" t="s">
        <v>10</v>
      </c>
      <c r="D160" s="71">
        <v>1</v>
      </c>
      <c r="E160" s="34">
        <v>4910.67</v>
      </c>
      <c r="F160" s="34">
        <f>E160*_xlfn.XLOOKUP(Dataset!$K$2,Dataset!$N$14:$N$26,Dataset!$O$14:$O$26,"",0)/_xlfn.XLOOKUP(Dataset!B160,Dataset!$N$14:$N$26,Dataset!$O$14:$O$26,"",0)</f>
        <v>10182.508117893427</v>
      </c>
      <c r="G160" s="34">
        <f t="shared" si="5"/>
        <v>4910.67</v>
      </c>
      <c r="H160" s="34">
        <f t="shared" si="6"/>
        <v>10182.508117893427</v>
      </c>
      <c r="I160" s="9"/>
      <c r="J160" s="9"/>
      <c r="K160" s="9"/>
    </row>
    <row r="161" spans="1:11" s="7" customFormat="1" x14ac:dyDescent="0.3">
      <c r="A161" s="87">
        <v>159</v>
      </c>
      <c r="B161" s="59">
        <v>2015</v>
      </c>
      <c r="C161" s="70" t="s">
        <v>10</v>
      </c>
      <c r="D161" s="71">
        <v>1</v>
      </c>
      <c r="E161" s="34">
        <v>10807.46</v>
      </c>
      <c r="F161" s="34">
        <f>E161*_xlfn.XLOOKUP(Dataset!$K$2,Dataset!$N$14:$N$26,Dataset!$O$14:$O$26,"",0)/_xlfn.XLOOKUP(Dataset!B161,Dataset!$N$14:$N$26,Dataset!$O$14:$O$26,"",0)</f>
        <v>22409.783020200604</v>
      </c>
      <c r="G161" s="34">
        <f t="shared" si="5"/>
        <v>10807.46</v>
      </c>
      <c r="H161" s="34">
        <f t="shared" si="6"/>
        <v>22409.783020200604</v>
      </c>
      <c r="I161" s="9"/>
      <c r="J161" s="9"/>
      <c r="K161" s="9"/>
    </row>
    <row r="162" spans="1:11" s="7" customFormat="1" x14ac:dyDescent="0.3">
      <c r="A162" s="88">
        <v>160</v>
      </c>
      <c r="B162" s="59">
        <v>2015</v>
      </c>
      <c r="C162" s="70" t="s">
        <v>10</v>
      </c>
      <c r="D162" s="71">
        <v>1</v>
      </c>
      <c r="E162" s="34">
        <v>5101.8100000000004</v>
      </c>
      <c r="F162" s="34">
        <f>E162*_xlfn.XLOOKUP(Dataset!$K$2,Dataset!$N$14:$N$26,Dataset!$O$14:$O$26,"",0)/_xlfn.XLOOKUP(Dataset!B162,Dataset!$N$14:$N$26,Dataset!$O$14:$O$26,"",0)</f>
        <v>10578.84601102291</v>
      </c>
      <c r="G162" s="34">
        <f t="shared" si="5"/>
        <v>5101.8100000000004</v>
      </c>
      <c r="H162" s="34">
        <f t="shared" si="6"/>
        <v>10578.84601102291</v>
      </c>
      <c r="I162" s="9"/>
      <c r="J162" s="9"/>
      <c r="K162" s="9"/>
    </row>
    <row r="163" spans="1:11" s="7" customFormat="1" x14ac:dyDescent="0.3">
      <c r="A163" s="87">
        <v>161</v>
      </c>
      <c r="B163" s="59">
        <v>2015</v>
      </c>
      <c r="C163" s="70" t="s">
        <v>11</v>
      </c>
      <c r="D163" s="71">
        <v>15</v>
      </c>
      <c r="E163" s="34">
        <v>31864.04</v>
      </c>
      <c r="F163" s="34">
        <f>E163*_xlfn.XLOOKUP(Dataset!$K$2,Dataset!$N$14:$N$26,Dataset!$O$14:$O$26,"",0)/_xlfn.XLOOKUP(Dataset!B163,Dataset!$N$14:$N$26,Dataset!$O$14:$O$26,"",0)</f>
        <v>66071.604479405229</v>
      </c>
      <c r="G163" s="34">
        <f t="shared" si="5"/>
        <v>2124.2693333333332</v>
      </c>
      <c r="H163" s="34">
        <f t="shared" si="6"/>
        <v>4404.7736319603482</v>
      </c>
      <c r="I163" s="9"/>
      <c r="J163" s="9"/>
      <c r="K163" s="9"/>
    </row>
    <row r="164" spans="1:11" s="7" customFormat="1" x14ac:dyDescent="0.3">
      <c r="A164" s="88">
        <v>162</v>
      </c>
      <c r="B164" s="59">
        <v>2016</v>
      </c>
      <c r="C164" s="70" t="s">
        <v>11</v>
      </c>
      <c r="D164" s="71">
        <v>50</v>
      </c>
      <c r="E164" s="34">
        <v>35574.199999999997</v>
      </c>
      <c r="F164" s="34">
        <f>E164*_xlfn.XLOOKUP(Dataset!$K$2,Dataset!$N$14:$N$26,Dataset!$O$14:$O$26,"",0)/_xlfn.XLOOKUP(Dataset!B164,Dataset!$N$14:$N$26,Dataset!$O$14:$O$26,"",0)</f>
        <v>73094.706150489961</v>
      </c>
      <c r="G164" s="34">
        <f t="shared" si="5"/>
        <v>711.48399999999992</v>
      </c>
      <c r="H164" s="34">
        <f t="shared" si="6"/>
        <v>1461.8941230097992</v>
      </c>
      <c r="I164" s="9"/>
      <c r="J164" s="9"/>
      <c r="K164" s="9"/>
    </row>
    <row r="165" spans="1:11" s="7" customFormat="1" x14ac:dyDescent="0.3">
      <c r="A165" s="87">
        <v>163</v>
      </c>
      <c r="B165" s="59">
        <v>2016</v>
      </c>
      <c r="C165" s="70" t="s">
        <v>10</v>
      </c>
      <c r="D165" s="71">
        <v>1</v>
      </c>
      <c r="E165" s="34">
        <v>8041.6</v>
      </c>
      <c r="F165" s="34">
        <f>E165*_xlfn.XLOOKUP(Dataset!$K$2,Dataset!$N$14:$N$26,Dataset!$O$14:$O$26,"",0)/_xlfn.XLOOKUP(Dataset!B165,Dataset!$N$14:$N$26,Dataset!$O$14:$O$26,"",0)</f>
        <v>16523.165355223176</v>
      </c>
      <c r="G165" s="34">
        <f t="shared" si="5"/>
        <v>8041.6</v>
      </c>
      <c r="H165" s="34">
        <f t="shared" si="6"/>
        <v>16523.165355223176</v>
      </c>
      <c r="I165" s="9"/>
      <c r="J165" s="9"/>
      <c r="K165" s="9"/>
    </row>
    <row r="166" spans="1:11" s="7" customFormat="1" x14ac:dyDescent="0.3">
      <c r="A166" s="88">
        <v>164</v>
      </c>
      <c r="B166" s="59">
        <v>2016</v>
      </c>
      <c r="C166" s="70" t="s">
        <v>11</v>
      </c>
      <c r="D166" s="71">
        <v>10</v>
      </c>
      <c r="E166" s="34">
        <v>6583.24</v>
      </c>
      <c r="F166" s="34">
        <f>E166*_xlfn.XLOOKUP(Dataset!$K$2,Dataset!$N$14:$N$26,Dataset!$O$14:$O$26,"",0)/_xlfn.XLOOKUP(Dataset!B166,Dataset!$N$14:$N$26,Dataset!$O$14:$O$26,"",0)</f>
        <v>13526.656771428496</v>
      </c>
      <c r="G166" s="34">
        <f t="shared" si="5"/>
        <v>658.32399999999996</v>
      </c>
      <c r="H166" s="34">
        <f t="shared" si="6"/>
        <v>1352.6656771428495</v>
      </c>
      <c r="I166" s="9"/>
      <c r="J166" s="9"/>
      <c r="K166" s="9"/>
    </row>
    <row r="167" spans="1:11" s="7" customFormat="1" x14ac:dyDescent="0.3">
      <c r="A167" s="87">
        <v>165</v>
      </c>
      <c r="B167" s="59">
        <v>2015</v>
      </c>
      <c r="C167" s="70" t="s">
        <v>10</v>
      </c>
      <c r="D167" s="71">
        <v>1</v>
      </c>
      <c r="E167" s="34">
        <v>2857.5</v>
      </c>
      <c r="F167" s="34">
        <f>E167*_xlfn.XLOOKUP(Dataset!$K$2,Dataset!$N$14:$N$26,Dataset!$O$14:$O$26,"",0)/_xlfn.XLOOKUP(Dataset!B167,Dataset!$N$14:$N$26,Dataset!$O$14:$O$26,"",0)</f>
        <v>5925.1623397378507</v>
      </c>
      <c r="G167" s="34">
        <f t="shared" si="5"/>
        <v>2857.5</v>
      </c>
      <c r="H167" s="34">
        <f t="shared" si="6"/>
        <v>5925.1623397378507</v>
      </c>
      <c r="I167" s="9"/>
      <c r="J167" s="9"/>
      <c r="K167" s="9"/>
    </row>
    <row r="168" spans="1:11" s="7" customFormat="1" x14ac:dyDescent="0.3">
      <c r="A168" s="88">
        <v>166</v>
      </c>
      <c r="B168" s="59">
        <v>2016</v>
      </c>
      <c r="C168" s="70" t="s">
        <v>10</v>
      </c>
      <c r="D168" s="71">
        <v>1</v>
      </c>
      <c r="E168" s="34">
        <v>10455.799999999999</v>
      </c>
      <c r="F168" s="34">
        <f>E168*_xlfn.XLOOKUP(Dataset!$K$2,Dataset!$N$14:$N$26,Dataset!$O$14:$O$26,"",0)/_xlfn.XLOOKUP(Dataset!B168,Dataset!$N$14:$N$26,Dataset!$O$14:$O$26,"",0)</f>
        <v>21483.649065004778</v>
      </c>
      <c r="G168" s="34">
        <f t="shared" si="5"/>
        <v>10455.799999999999</v>
      </c>
      <c r="H168" s="34">
        <f t="shared" si="6"/>
        <v>21483.649065004778</v>
      </c>
      <c r="I168" s="9"/>
      <c r="J168" s="9"/>
      <c r="K168" s="9"/>
    </row>
    <row r="169" spans="1:11" s="7" customFormat="1" x14ac:dyDescent="0.3">
      <c r="A169" s="87">
        <v>167</v>
      </c>
      <c r="B169" s="59">
        <v>2016</v>
      </c>
      <c r="C169" s="70" t="s">
        <v>11</v>
      </c>
      <c r="D169" s="71">
        <v>10</v>
      </c>
      <c r="E169" s="34">
        <v>20439.59</v>
      </c>
      <c r="F169" s="34">
        <f>E169*_xlfn.XLOOKUP(Dataset!$K$2,Dataset!$N$14:$N$26,Dataset!$O$14:$O$26,"",0)/_xlfn.XLOOKUP(Dataset!B169,Dataset!$N$14:$N$26,Dataset!$O$14:$O$26,"",0)</f>
        <v>41997.453910038552</v>
      </c>
      <c r="G169" s="34">
        <f t="shared" si="5"/>
        <v>2043.9590000000001</v>
      </c>
      <c r="H169" s="34">
        <f t="shared" si="6"/>
        <v>4199.7453910038548</v>
      </c>
      <c r="I169" s="9"/>
      <c r="J169" s="9"/>
      <c r="K169" s="9"/>
    </row>
    <row r="170" spans="1:11" s="7" customFormat="1" x14ac:dyDescent="0.3">
      <c r="A170" s="88">
        <v>168</v>
      </c>
      <c r="B170" s="59">
        <v>2016</v>
      </c>
      <c r="C170" s="70" t="s">
        <v>10</v>
      </c>
      <c r="D170" s="71">
        <v>2</v>
      </c>
      <c r="E170" s="34">
        <v>2701.21</v>
      </c>
      <c r="F170" s="34">
        <f>E170*_xlfn.XLOOKUP(Dataset!$K$2,Dataset!$N$14:$N$26,Dataset!$O$14:$O$26,"",0)/_xlfn.XLOOKUP(Dataset!B170,Dataset!$N$14:$N$26,Dataset!$O$14:$O$26,"",0)</f>
        <v>5550.2063630598868</v>
      </c>
      <c r="G170" s="34">
        <f t="shared" si="5"/>
        <v>1350.605</v>
      </c>
      <c r="H170" s="34">
        <f t="shared" si="6"/>
        <v>2775.1031815299434</v>
      </c>
      <c r="I170" s="9"/>
      <c r="J170" s="9"/>
      <c r="K170" s="9"/>
    </row>
    <row r="171" spans="1:11" s="7" customFormat="1" x14ac:dyDescent="0.3">
      <c r="A171" s="87">
        <v>169</v>
      </c>
      <c r="B171" s="59">
        <v>2016</v>
      </c>
      <c r="C171" s="70" t="s">
        <v>10</v>
      </c>
      <c r="D171" s="71">
        <v>1</v>
      </c>
      <c r="E171" s="34">
        <v>2381.98</v>
      </c>
      <c r="F171" s="34">
        <f>E171*_xlfn.XLOOKUP(Dataset!$K$2,Dataset!$N$14:$N$26,Dataset!$O$14:$O$26,"",0)/_xlfn.XLOOKUP(Dataset!B171,Dataset!$N$14:$N$26,Dataset!$O$14:$O$26,"",0)</f>
        <v>4894.2809158419332</v>
      </c>
      <c r="G171" s="34">
        <f t="shared" si="5"/>
        <v>2381.98</v>
      </c>
      <c r="H171" s="34">
        <f t="shared" si="6"/>
        <v>4894.2809158419332</v>
      </c>
      <c r="I171" s="9"/>
      <c r="J171" s="9"/>
      <c r="K171" s="9"/>
    </row>
    <row r="172" spans="1:11" s="7" customFormat="1" x14ac:dyDescent="0.3">
      <c r="A172" s="88">
        <v>170</v>
      </c>
      <c r="B172" s="59">
        <v>2016</v>
      </c>
      <c r="C172" s="70" t="s">
        <v>10</v>
      </c>
      <c r="D172" s="71">
        <v>5</v>
      </c>
      <c r="E172" s="34">
        <v>253782.02</v>
      </c>
      <c r="F172" s="34">
        <f>E172*_xlfn.XLOOKUP(Dataset!$K$2,Dataset!$N$14:$N$26,Dataset!$O$14:$O$26,"",0)/_xlfn.XLOOKUP(Dataset!B172,Dataset!$N$14:$N$26,Dataset!$O$14:$O$26,"",0)</f>
        <v>521448.75157214416</v>
      </c>
      <c r="G172" s="34">
        <f t="shared" si="5"/>
        <v>50756.403999999995</v>
      </c>
      <c r="H172" s="34">
        <f t="shared" si="6"/>
        <v>104289.75031442883</v>
      </c>
      <c r="I172" s="9"/>
      <c r="J172" s="9"/>
      <c r="K172" s="9"/>
    </row>
    <row r="173" spans="1:11" s="7" customFormat="1" x14ac:dyDescent="0.3">
      <c r="A173" s="87">
        <v>171</v>
      </c>
      <c r="B173" s="59">
        <v>2016</v>
      </c>
      <c r="C173" s="70" t="s">
        <v>10</v>
      </c>
      <c r="D173" s="71">
        <v>1</v>
      </c>
      <c r="E173" s="34">
        <v>3362.35</v>
      </c>
      <c r="F173" s="34">
        <f>E173*_xlfn.XLOOKUP(Dataset!$K$2,Dataset!$N$14:$N$26,Dataset!$O$14:$O$26,"",0)/_xlfn.XLOOKUP(Dataset!B173,Dataset!$N$14:$N$26,Dataset!$O$14:$O$26,"",0)</f>
        <v>6908.6581068611504</v>
      </c>
      <c r="G173" s="34">
        <f t="shared" si="5"/>
        <v>3362.35</v>
      </c>
      <c r="H173" s="34">
        <f t="shared" si="6"/>
        <v>6908.6581068611504</v>
      </c>
      <c r="I173" s="9"/>
      <c r="J173" s="9"/>
      <c r="K173" s="9"/>
    </row>
    <row r="174" spans="1:11" s="7" customFormat="1" x14ac:dyDescent="0.3">
      <c r="A174" s="88">
        <v>172</v>
      </c>
      <c r="B174" s="59">
        <v>2016</v>
      </c>
      <c r="C174" s="70" t="s">
        <v>10</v>
      </c>
      <c r="D174" s="71">
        <v>1</v>
      </c>
      <c r="E174" s="34">
        <v>13863.86</v>
      </c>
      <c r="F174" s="34">
        <f>E174*_xlfn.XLOOKUP(Dataset!$K$2,Dataset!$N$14:$N$26,Dataset!$O$14:$O$26,"",0)/_xlfn.XLOOKUP(Dataset!B174,Dataset!$N$14:$N$26,Dataset!$O$14:$O$26,"",0)</f>
        <v>28486.228019506605</v>
      </c>
      <c r="G174" s="34">
        <f t="shared" si="5"/>
        <v>13863.86</v>
      </c>
      <c r="H174" s="34">
        <f t="shared" si="6"/>
        <v>28486.228019506605</v>
      </c>
      <c r="I174" s="9"/>
      <c r="J174" s="9"/>
      <c r="K174" s="9"/>
    </row>
    <row r="175" spans="1:11" s="7" customFormat="1" x14ac:dyDescent="0.3">
      <c r="A175" s="87">
        <v>173</v>
      </c>
      <c r="B175" s="59">
        <v>2016</v>
      </c>
      <c r="C175" s="70" t="s">
        <v>11</v>
      </c>
      <c r="D175" s="71">
        <v>10</v>
      </c>
      <c r="E175" s="34">
        <v>60481.41</v>
      </c>
      <c r="F175" s="34">
        <f>E175*_xlfn.XLOOKUP(Dataset!$K$2,Dataset!$N$14:$N$26,Dataset!$O$14:$O$26,"",0)/_xlfn.XLOOKUP(Dataset!B175,Dataset!$N$14:$N$26,Dataset!$O$14:$O$26,"",0)</f>
        <v>124271.82878370579</v>
      </c>
      <c r="G175" s="34">
        <f t="shared" si="5"/>
        <v>6048.1410000000005</v>
      </c>
      <c r="H175" s="34">
        <f t="shared" si="6"/>
        <v>12427.182878370579</v>
      </c>
      <c r="I175" s="9"/>
      <c r="J175" s="9"/>
      <c r="K175" s="9"/>
    </row>
    <row r="176" spans="1:11" s="7" customFormat="1" x14ac:dyDescent="0.3">
      <c r="A176" s="88">
        <v>174</v>
      </c>
      <c r="B176" s="59">
        <v>2016</v>
      </c>
      <c r="C176" s="70" t="s">
        <v>10</v>
      </c>
      <c r="D176" s="71">
        <v>1</v>
      </c>
      <c r="E176" s="34">
        <v>7967.35</v>
      </c>
      <c r="F176" s="34">
        <f>E176*_xlfn.XLOOKUP(Dataset!$K$2,Dataset!$N$14:$N$26,Dataset!$O$14:$O$26,"",0)/_xlfn.XLOOKUP(Dataset!B176,Dataset!$N$14:$N$26,Dataset!$O$14:$O$26,"",0)</f>
        <v>16370.603050753254</v>
      </c>
      <c r="G176" s="34">
        <f t="shared" si="5"/>
        <v>7967.35</v>
      </c>
      <c r="H176" s="34">
        <f t="shared" si="6"/>
        <v>16370.603050753254</v>
      </c>
      <c r="I176" s="9"/>
      <c r="J176" s="9"/>
      <c r="K176" s="9"/>
    </row>
    <row r="177" spans="1:11" s="7" customFormat="1" x14ac:dyDescent="0.3">
      <c r="A177" s="87">
        <v>175</v>
      </c>
      <c r="B177" s="59">
        <v>2016</v>
      </c>
      <c r="C177" s="70" t="s">
        <v>10</v>
      </c>
      <c r="D177" s="71">
        <v>1</v>
      </c>
      <c r="E177" s="34">
        <v>2464.6999999999998</v>
      </c>
      <c r="F177" s="34">
        <f>E177*_xlfn.XLOOKUP(Dataset!$K$2,Dataset!$N$14:$N$26,Dataset!$O$14:$O$26,"",0)/_xlfn.XLOOKUP(Dataset!B177,Dataset!$N$14:$N$26,Dataset!$O$14:$O$26,"",0)</f>
        <v>5064.2466239328678</v>
      </c>
      <c r="G177" s="34">
        <f t="shared" si="5"/>
        <v>2464.6999999999998</v>
      </c>
      <c r="H177" s="34">
        <f t="shared" si="6"/>
        <v>5064.2466239328678</v>
      </c>
      <c r="I177" s="9"/>
      <c r="J177" s="9"/>
      <c r="K177" s="9"/>
    </row>
    <row r="178" spans="1:11" s="7" customFormat="1" x14ac:dyDescent="0.3">
      <c r="A178" s="88">
        <v>176</v>
      </c>
      <c r="B178" s="59">
        <v>2016</v>
      </c>
      <c r="C178" s="70" t="s">
        <v>11</v>
      </c>
      <c r="D178" s="71">
        <v>5</v>
      </c>
      <c r="E178" s="34">
        <v>4794.29</v>
      </c>
      <c r="F178" s="34">
        <f>E178*_xlfn.XLOOKUP(Dataset!$K$2,Dataset!$N$14:$N$26,Dataset!$O$14:$O$26,"",0)/_xlfn.XLOOKUP(Dataset!B178,Dataset!$N$14:$N$26,Dataset!$O$14:$O$26,"",0)</f>
        <v>9850.8812215097623</v>
      </c>
      <c r="G178" s="34">
        <f t="shared" si="5"/>
        <v>958.85799999999995</v>
      </c>
      <c r="H178" s="34">
        <f t="shared" si="6"/>
        <v>1970.1762443019525</v>
      </c>
      <c r="I178" s="9"/>
      <c r="J178" s="9"/>
      <c r="K178" s="9"/>
    </row>
    <row r="179" spans="1:11" s="7" customFormat="1" x14ac:dyDescent="0.3">
      <c r="A179" s="87">
        <v>177</v>
      </c>
      <c r="B179" s="59">
        <v>2016</v>
      </c>
      <c r="C179" s="70" t="s">
        <v>10</v>
      </c>
      <c r="D179" s="71">
        <v>1</v>
      </c>
      <c r="E179" s="34">
        <v>8040.14</v>
      </c>
      <c r="F179" s="34">
        <f>E179*_xlfn.XLOOKUP(Dataset!$K$2,Dataset!$N$14:$N$26,Dataset!$O$14:$O$26,"",0)/_xlfn.XLOOKUP(Dataset!B179,Dataset!$N$14:$N$26,Dataset!$O$14:$O$26,"",0)</f>
        <v>16520.165476913058</v>
      </c>
      <c r="G179" s="34">
        <f t="shared" si="5"/>
        <v>8040.14</v>
      </c>
      <c r="H179" s="34">
        <f t="shared" si="6"/>
        <v>16520.165476913058</v>
      </c>
      <c r="I179" s="9"/>
      <c r="J179" s="9"/>
      <c r="K179" s="9"/>
    </row>
    <row r="180" spans="1:11" s="7" customFormat="1" x14ac:dyDescent="0.3">
      <c r="A180" s="88">
        <v>178</v>
      </c>
      <c r="B180" s="59">
        <v>2016</v>
      </c>
      <c r="C180" s="70" t="s">
        <v>11</v>
      </c>
      <c r="D180" s="71">
        <v>5</v>
      </c>
      <c r="E180" s="34">
        <v>5007.9799999999996</v>
      </c>
      <c r="F180" s="34">
        <f>E180*_xlfn.XLOOKUP(Dataset!$K$2,Dataset!$N$14:$N$26,Dataset!$O$14:$O$26,"",0)/_xlfn.XLOOKUP(Dataset!B180,Dataset!$N$14:$N$26,Dataset!$O$14:$O$26,"",0)</f>
        <v>10289.952451707439</v>
      </c>
      <c r="G180" s="34">
        <f t="shared" si="5"/>
        <v>1001.5959999999999</v>
      </c>
      <c r="H180" s="34">
        <f t="shared" si="6"/>
        <v>2057.9904903414877</v>
      </c>
      <c r="I180" s="9"/>
      <c r="J180" s="9"/>
      <c r="K180" s="9"/>
    </row>
    <row r="181" spans="1:11" s="7" customFormat="1" x14ac:dyDescent="0.3">
      <c r="A181" s="87">
        <v>179</v>
      </c>
      <c r="B181" s="59">
        <v>2016</v>
      </c>
      <c r="C181" s="70" t="s">
        <v>10</v>
      </c>
      <c r="D181" s="71">
        <v>1</v>
      </c>
      <c r="E181" s="34">
        <v>8792.85</v>
      </c>
      <c r="F181" s="34">
        <f>E181*_xlfn.XLOOKUP(Dataset!$K$2,Dataset!$N$14:$N$26,Dataset!$O$14:$O$26,"",0)/_xlfn.XLOOKUP(Dataset!B181,Dataset!$N$14:$N$26,Dataset!$O$14:$O$26,"",0)</f>
        <v>18066.767122671368</v>
      </c>
      <c r="G181" s="34">
        <f t="shared" si="5"/>
        <v>8792.85</v>
      </c>
      <c r="H181" s="34">
        <f t="shared" si="6"/>
        <v>18066.767122671368</v>
      </c>
      <c r="I181" s="9"/>
      <c r="J181" s="9"/>
      <c r="K181" s="9"/>
    </row>
    <row r="182" spans="1:11" s="7" customFormat="1" x14ac:dyDescent="0.3">
      <c r="A182" s="88">
        <v>180</v>
      </c>
      <c r="B182" s="59">
        <v>2016</v>
      </c>
      <c r="C182" s="70" t="s">
        <v>10</v>
      </c>
      <c r="D182" s="71">
        <v>1</v>
      </c>
      <c r="E182" s="34">
        <v>5555.94</v>
      </c>
      <c r="F182" s="34">
        <f>E182*_xlfn.XLOOKUP(Dataset!$K$2,Dataset!$N$14:$N$26,Dataset!$O$14:$O$26,"",0)/_xlfn.XLOOKUP(Dataset!B182,Dataset!$N$14:$N$26,Dataset!$O$14:$O$26,"",0)</f>
        <v>11415.851985139603</v>
      </c>
      <c r="G182" s="34">
        <f t="shared" si="5"/>
        <v>5555.94</v>
      </c>
      <c r="H182" s="34">
        <f t="shared" si="6"/>
        <v>11415.851985139603</v>
      </c>
      <c r="I182" s="9"/>
      <c r="J182" s="9"/>
      <c r="K182" s="9"/>
    </row>
    <row r="183" spans="1:11" s="7" customFormat="1" x14ac:dyDescent="0.3">
      <c r="A183" s="87">
        <v>181</v>
      </c>
      <c r="B183" s="59">
        <v>2016</v>
      </c>
      <c r="C183" s="70" t="s">
        <v>10</v>
      </c>
      <c r="D183" s="71">
        <v>1</v>
      </c>
      <c r="E183" s="34">
        <v>1323.02</v>
      </c>
      <c r="F183" s="34">
        <f>E183*_xlfn.XLOOKUP(Dataset!$K$2,Dataset!$N$14:$N$26,Dataset!$O$14:$O$26,"",0)/_xlfn.XLOOKUP(Dataset!B183,Dataset!$N$14:$N$26,Dataset!$O$14:$O$26,"",0)</f>
        <v>2718.4239738693</v>
      </c>
      <c r="G183" s="34">
        <f t="shared" si="5"/>
        <v>1323.02</v>
      </c>
      <c r="H183" s="34">
        <f t="shared" si="6"/>
        <v>2718.4239738693</v>
      </c>
      <c r="I183" s="9"/>
      <c r="J183" s="9"/>
      <c r="K183" s="9"/>
    </row>
    <row r="184" spans="1:11" s="7" customFormat="1" x14ac:dyDescent="0.3">
      <c r="A184" s="88">
        <v>182</v>
      </c>
      <c r="B184" s="59">
        <v>2016</v>
      </c>
      <c r="C184" s="70" t="s">
        <v>10</v>
      </c>
      <c r="D184" s="71">
        <v>1</v>
      </c>
      <c r="E184" s="34">
        <v>4716.4399999999996</v>
      </c>
      <c r="F184" s="34">
        <f>E184*_xlfn.XLOOKUP(Dataset!$K$2,Dataset!$N$14:$N$26,Dataset!$O$14:$O$26,"",0)/_xlfn.XLOOKUP(Dataset!B184,Dataset!$N$14:$N$26,Dataset!$O$14:$O$26,"",0)</f>
        <v>9690.9219568231165</v>
      </c>
      <c r="G184" s="34">
        <f t="shared" si="5"/>
        <v>4716.4399999999996</v>
      </c>
      <c r="H184" s="34">
        <f t="shared" si="6"/>
        <v>9690.9219568231165</v>
      </c>
      <c r="I184" s="9"/>
      <c r="J184" s="9"/>
      <c r="K184" s="9"/>
    </row>
    <row r="185" spans="1:11" s="7" customFormat="1" x14ac:dyDescent="0.3">
      <c r="A185" s="87">
        <v>183</v>
      </c>
      <c r="B185" s="59">
        <v>2016</v>
      </c>
      <c r="C185" s="70" t="s">
        <v>10</v>
      </c>
      <c r="D185" s="71">
        <v>1</v>
      </c>
      <c r="E185" s="34">
        <v>7552.39</v>
      </c>
      <c r="F185" s="34">
        <f>E185*_xlfn.XLOOKUP(Dataset!$K$2,Dataset!$N$14:$N$26,Dataset!$O$14:$O$26,"",0)/_xlfn.XLOOKUP(Dataset!B185,Dataset!$N$14:$N$26,Dataset!$O$14:$O$26,"",0)</f>
        <v>15517.980103105594</v>
      </c>
      <c r="G185" s="34">
        <f t="shared" si="5"/>
        <v>7552.39</v>
      </c>
      <c r="H185" s="34">
        <f t="shared" si="6"/>
        <v>15517.980103105594</v>
      </c>
      <c r="I185" s="9"/>
      <c r="J185" s="9"/>
      <c r="K185" s="9"/>
    </row>
    <row r="186" spans="1:11" s="7" customFormat="1" x14ac:dyDescent="0.3">
      <c r="A186" s="88">
        <v>184</v>
      </c>
      <c r="B186" s="59">
        <v>2016</v>
      </c>
      <c r="C186" s="70" t="s">
        <v>10</v>
      </c>
      <c r="D186" s="71">
        <v>1</v>
      </c>
      <c r="E186" s="34">
        <v>14614.13</v>
      </c>
      <c r="F186" s="34">
        <f>E186*_xlfn.XLOOKUP(Dataset!$K$2,Dataset!$N$14:$N$26,Dataset!$O$14:$O$26,"",0)/_xlfn.XLOOKUP(Dataset!B186,Dataset!$N$14:$N$26,Dataset!$O$14:$O$26,"",0)</f>
        <v>30027.816170006914</v>
      </c>
      <c r="G186" s="34">
        <f t="shared" si="5"/>
        <v>14614.13</v>
      </c>
      <c r="H186" s="34">
        <f t="shared" si="6"/>
        <v>30027.816170006914</v>
      </c>
      <c r="I186" s="9"/>
      <c r="J186" s="9"/>
      <c r="K186" s="9"/>
    </row>
    <row r="187" spans="1:11" s="7" customFormat="1" x14ac:dyDescent="0.3">
      <c r="A187" s="87">
        <v>185</v>
      </c>
      <c r="B187" s="59">
        <v>2016</v>
      </c>
      <c r="C187" s="70" t="s">
        <v>11</v>
      </c>
      <c r="D187" s="71">
        <v>5</v>
      </c>
      <c r="E187" s="34">
        <v>1793.01</v>
      </c>
      <c r="F187" s="34">
        <f>E187*_xlfn.XLOOKUP(Dataset!$K$2,Dataset!$N$14:$N$26,Dataset!$O$14:$O$26,"",0)/_xlfn.XLOOKUP(Dataset!B187,Dataset!$N$14:$N$26,Dataset!$O$14:$O$26,"",0)</f>
        <v>3684.117677274261</v>
      </c>
      <c r="G187" s="34">
        <f t="shared" si="5"/>
        <v>358.60199999999998</v>
      </c>
      <c r="H187" s="34">
        <f t="shared" si="6"/>
        <v>736.82353545485216</v>
      </c>
      <c r="I187" s="9"/>
      <c r="J187" s="9"/>
      <c r="K187" s="9"/>
    </row>
    <row r="188" spans="1:11" s="7" customFormat="1" x14ac:dyDescent="0.3">
      <c r="A188" s="88">
        <v>186</v>
      </c>
      <c r="B188" s="59">
        <v>2016</v>
      </c>
      <c r="C188" s="70" t="s">
        <v>10</v>
      </c>
      <c r="D188" s="71">
        <v>1</v>
      </c>
      <c r="E188" s="34">
        <v>13391.81</v>
      </c>
      <c r="F188" s="34">
        <f>E188*_xlfn.XLOOKUP(Dataset!$K$2,Dataset!$N$14:$N$26,Dataset!$O$14:$O$26,"",0)/_xlfn.XLOOKUP(Dataset!B188,Dataset!$N$14:$N$26,Dataset!$O$14:$O$26,"",0)</f>
        <v>27516.301611088744</v>
      </c>
      <c r="G188" s="34">
        <f t="shared" si="5"/>
        <v>13391.81</v>
      </c>
      <c r="H188" s="34">
        <f t="shared" si="6"/>
        <v>27516.301611088744</v>
      </c>
      <c r="I188" s="9"/>
      <c r="J188" s="9"/>
      <c r="K188" s="9"/>
    </row>
    <row r="189" spans="1:11" s="7" customFormat="1" x14ac:dyDescent="0.3">
      <c r="A189" s="87">
        <v>187</v>
      </c>
      <c r="B189" s="59">
        <v>2016</v>
      </c>
      <c r="C189" s="70" t="s">
        <v>11</v>
      </c>
      <c r="D189" s="71">
        <v>5</v>
      </c>
      <c r="E189" s="34">
        <v>5495.2</v>
      </c>
      <c r="F189" s="34">
        <f>E189*_xlfn.XLOOKUP(Dataset!$K$2,Dataset!$N$14:$N$26,Dataset!$O$14:$O$26,"",0)/_xlfn.XLOOKUP(Dataset!B189,Dataset!$N$14:$N$26,Dataset!$O$14:$O$26,"",0)</f>
        <v>11291.048828594108</v>
      </c>
      <c r="G189" s="34">
        <f t="shared" si="5"/>
        <v>1099.04</v>
      </c>
      <c r="H189" s="34">
        <f t="shared" si="6"/>
        <v>2258.2097657188215</v>
      </c>
      <c r="I189" s="9"/>
      <c r="J189" s="9"/>
      <c r="K189" s="9"/>
    </row>
    <row r="190" spans="1:11" s="7" customFormat="1" x14ac:dyDescent="0.3">
      <c r="A190" s="88">
        <v>188</v>
      </c>
      <c r="B190" s="59">
        <v>2016</v>
      </c>
      <c r="C190" s="70" t="s">
        <v>10</v>
      </c>
      <c r="D190" s="71">
        <v>1</v>
      </c>
      <c r="E190" s="34">
        <v>4213.2299999999996</v>
      </c>
      <c r="F190" s="34">
        <f>E190*_xlfn.XLOOKUP(Dataset!$K$2,Dataset!$N$14:$N$26,Dataset!$O$14:$O$26,"",0)/_xlfn.XLOOKUP(Dataset!B190,Dataset!$N$14:$N$26,Dataset!$O$14:$O$26,"",0)</f>
        <v>8656.970748307167</v>
      </c>
      <c r="G190" s="34">
        <f t="shared" si="5"/>
        <v>4213.2299999999996</v>
      </c>
      <c r="H190" s="34">
        <f t="shared" si="6"/>
        <v>8656.970748307167</v>
      </c>
      <c r="I190" s="9"/>
      <c r="J190" s="9"/>
      <c r="K190" s="9"/>
    </row>
    <row r="191" spans="1:11" s="7" customFormat="1" x14ac:dyDescent="0.3">
      <c r="A191" s="87">
        <v>189</v>
      </c>
      <c r="B191" s="59">
        <v>2016</v>
      </c>
      <c r="C191" s="70" t="s">
        <v>10</v>
      </c>
      <c r="D191" s="71">
        <v>1</v>
      </c>
      <c r="E191" s="34">
        <v>2567.92</v>
      </c>
      <c r="F191" s="34">
        <f>E191*_xlfn.XLOOKUP(Dataset!$K$2,Dataset!$N$14:$N$26,Dataset!$O$14:$O$26,"",0)/_xlfn.XLOOKUP(Dataset!B191,Dataset!$N$14:$N$26,Dataset!$O$14:$O$26,"",0)</f>
        <v>5276.333911035701</v>
      </c>
      <c r="G191" s="34">
        <f t="shared" si="5"/>
        <v>2567.92</v>
      </c>
      <c r="H191" s="34">
        <f t="shared" si="6"/>
        <v>5276.333911035701</v>
      </c>
      <c r="I191" s="9"/>
      <c r="J191" s="9"/>
      <c r="K191" s="9"/>
    </row>
    <row r="192" spans="1:11" s="7" customFormat="1" x14ac:dyDescent="0.3">
      <c r="A192" s="88">
        <v>190</v>
      </c>
      <c r="B192" s="59">
        <v>2016</v>
      </c>
      <c r="C192" s="70" t="s">
        <v>10</v>
      </c>
      <c r="D192" s="71">
        <v>1</v>
      </c>
      <c r="E192" s="34">
        <v>2388.64</v>
      </c>
      <c r="F192" s="34">
        <f>E192*_xlfn.XLOOKUP(Dataset!$K$2,Dataset!$N$14:$N$26,Dataset!$O$14:$O$26,"",0)/_xlfn.XLOOKUP(Dataset!B192,Dataset!$N$14:$N$26,Dataset!$O$14:$O$26,"",0)</f>
        <v>4907.9652922428722</v>
      </c>
      <c r="G192" s="34">
        <f t="shared" si="5"/>
        <v>2388.64</v>
      </c>
      <c r="H192" s="34">
        <f t="shared" si="6"/>
        <v>4907.9652922428722</v>
      </c>
      <c r="I192" s="9"/>
      <c r="J192" s="9"/>
      <c r="K192" s="9"/>
    </row>
    <row r="193" spans="1:11" s="7" customFormat="1" x14ac:dyDescent="0.3">
      <c r="A193" s="87">
        <v>191</v>
      </c>
      <c r="B193" s="59">
        <v>2016</v>
      </c>
      <c r="C193" s="70" t="s">
        <v>10</v>
      </c>
      <c r="D193" s="71">
        <v>1</v>
      </c>
      <c r="E193" s="34">
        <v>5474.05</v>
      </c>
      <c r="F193" s="34">
        <f>E193*_xlfn.XLOOKUP(Dataset!$K$2,Dataset!$N$14:$N$26,Dataset!$O$14:$O$26,"",0)/_xlfn.XLOOKUP(Dataset!B193,Dataset!$N$14:$N$26,Dataset!$O$14:$O$26,"",0)</f>
        <v>11247.591687320857</v>
      </c>
      <c r="G193" s="34">
        <f t="shared" si="5"/>
        <v>5474.05</v>
      </c>
      <c r="H193" s="34">
        <f t="shared" si="6"/>
        <v>11247.591687320857</v>
      </c>
      <c r="I193" s="9"/>
      <c r="J193" s="9"/>
      <c r="K193" s="9"/>
    </row>
    <row r="194" spans="1:11" s="7" customFormat="1" x14ac:dyDescent="0.3">
      <c r="A194" s="88">
        <v>192</v>
      </c>
      <c r="B194" s="59">
        <v>2016</v>
      </c>
      <c r="C194" s="70" t="s">
        <v>10</v>
      </c>
      <c r="D194" s="71">
        <v>1</v>
      </c>
      <c r="E194" s="34">
        <v>8576.5</v>
      </c>
      <c r="F194" s="34">
        <f>E194*_xlfn.XLOOKUP(Dataset!$K$2,Dataset!$N$14:$N$26,Dataset!$O$14:$O$26,"",0)/_xlfn.XLOOKUP(Dataset!B194,Dataset!$N$14:$N$26,Dataset!$O$14:$O$26,"",0)</f>
        <v>17622.230360758</v>
      </c>
      <c r="G194" s="34">
        <f t="shared" si="5"/>
        <v>8576.5</v>
      </c>
      <c r="H194" s="34">
        <f t="shared" si="6"/>
        <v>17622.230360758</v>
      </c>
      <c r="I194" s="9"/>
      <c r="J194" s="9"/>
      <c r="K194" s="9"/>
    </row>
    <row r="195" spans="1:11" s="7" customFormat="1" x14ac:dyDescent="0.3">
      <c r="A195" s="87">
        <v>193</v>
      </c>
      <c r="B195" s="59">
        <v>2016</v>
      </c>
      <c r="C195" s="70" t="s">
        <v>10</v>
      </c>
      <c r="D195" s="71">
        <v>1</v>
      </c>
      <c r="E195" s="34">
        <v>7610.34</v>
      </c>
      <c r="F195" s="34">
        <f>E195*_xlfn.XLOOKUP(Dataset!$K$2,Dataset!$N$14:$N$26,Dataset!$O$14:$O$26,"",0)/_xlfn.XLOOKUP(Dataset!B195,Dataset!$N$14:$N$26,Dataset!$O$14:$O$26,"",0)</f>
        <v>15637.050615483129</v>
      </c>
      <c r="G195" s="34">
        <f t="shared" ref="G195:G258" si="7">E195/D195</f>
        <v>7610.34</v>
      </c>
      <c r="H195" s="34">
        <f t="shared" ref="H195:H258" si="8">F195/D195</f>
        <v>15637.050615483129</v>
      </c>
      <c r="I195" s="9"/>
      <c r="J195" s="9"/>
      <c r="K195" s="9"/>
    </row>
    <row r="196" spans="1:11" s="7" customFormat="1" x14ac:dyDescent="0.3">
      <c r="A196" s="88">
        <v>194</v>
      </c>
      <c r="B196" s="59">
        <v>2016</v>
      </c>
      <c r="C196" s="70" t="s">
        <v>10</v>
      </c>
      <c r="D196" s="71">
        <v>1</v>
      </c>
      <c r="E196" s="34">
        <v>4463.2299999999996</v>
      </c>
      <c r="F196" s="34">
        <f>E196*_xlfn.XLOOKUP(Dataset!$K$2,Dataset!$N$14:$N$26,Dataset!$O$14:$O$26,"",0)/_xlfn.XLOOKUP(Dataset!B196,Dataset!$N$14:$N$26,Dataset!$O$14:$O$26,"",0)</f>
        <v>9170.648541135186</v>
      </c>
      <c r="G196" s="34">
        <f t="shared" si="7"/>
        <v>4463.2299999999996</v>
      </c>
      <c r="H196" s="34">
        <f t="shared" si="8"/>
        <v>9170.648541135186</v>
      </c>
      <c r="I196" s="9"/>
      <c r="J196" s="9"/>
      <c r="K196" s="9"/>
    </row>
    <row r="197" spans="1:11" s="7" customFormat="1" x14ac:dyDescent="0.3">
      <c r="A197" s="87">
        <v>195</v>
      </c>
      <c r="B197" s="59">
        <v>2016</v>
      </c>
      <c r="C197" s="70" t="s">
        <v>10</v>
      </c>
      <c r="D197" s="71">
        <v>1</v>
      </c>
      <c r="E197" s="34">
        <v>7885.61</v>
      </c>
      <c r="F197" s="34">
        <f>E197*_xlfn.XLOOKUP(Dataset!$K$2,Dataset!$N$14:$N$26,Dataset!$O$14:$O$26,"",0)/_xlfn.XLOOKUP(Dataset!B197,Dataset!$N$14:$N$26,Dataset!$O$14:$O$26,"",0)</f>
        <v>16202.650959610202</v>
      </c>
      <c r="G197" s="34">
        <f t="shared" si="7"/>
        <v>7885.61</v>
      </c>
      <c r="H197" s="34">
        <f t="shared" si="8"/>
        <v>16202.650959610202</v>
      </c>
      <c r="I197" s="9"/>
      <c r="J197" s="9"/>
      <c r="K197" s="9"/>
    </row>
    <row r="198" spans="1:11" s="7" customFormat="1" x14ac:dyDescent="0.3">
      <c r="A198" s="88">
        <v>196</v>
      </c>
      <c r="B198" s="59">
        <v>2016</v>
      </c>
      <c r="C198" s="70" t="s">
        <v>10</v>
      </c>
      <c r="D198" s="71">
        <v>1</v>
      </c>
      <c r="E198" s="34">
        <v>12944.34</v>
      </c>
      <c r="F198" s="34">
        <f>E198*_xlfn.XLOOKUP(Dataset!$K$2,Dataset!$N$14:$N$26,Dataset!$O$14:$O$26,"",0)/_xlfn.XLOOKUP(Dataset!B198,Dataset!$N$14:$N$26,Dataset!$O$14:$O$26,"",0)</f>
        <v>26596.880003261729</v>
      </c>
      <c r="G198" s="34">
        <f t="shared" si="7"/>
        <v>12944.34</v>
      </c>
      <c r="H198" s="34">
        <f t="shared" si="8"/>
        <v>26596.880003261729</v>
      </c>
      <c r="I198" s="9"/>
      <c r="J198" s="9"/>
      <c r="K198" s="9"/>
    </row>
    <row r="199" spans="1:11" s="7" customFormat="1" x14ac:dyDescent="0.3">
      <c r="A199" s="87">
        <v>197</v>
      </c>
      <c r="B199" s="59">
        <v>2016</v>
      </c>
      <c r="C199" s="70" t="s">
        <v>10</v>
      </c>
      <c r="D199" s="71">
        <v>1</v>
      </c>
      <c r="E199" s="34">
        <v>11977.29</v>
      </c>
      <c r="F199" s="34">
        <f>E199*_xlfn.XLOOKUP(Dataset!$K$2,Dataset!$N$14:$N$26,Dataset!$O$14:$O$26,"",0)/_xlfn.XLOOKUP(Dataset!B199,Dataset!$N$14:$N$26,Dataset!$O$14:$O$26,"",0)</f>
        <v>24609.871565044392</v>
      </c>
      <c r="G199" s="34">
        <f t="shared" si="7"/>
        <v>11977.29</v>
      </c>
      <c r="H199" s="34">
        <f t="shared" si="8"/>
        <v>24609.871565044392</v>
      </c>
      <c r="I199" s="9"/>
      <c r="J199" s="9"/>
      <c r="K199" s="9"/>
    </row>
    <row r="200" spans="1:11" s="7" customFormat="1" x14ac:dyDescent="0.3">
      <c r="A200" s="88">
        <v>198</v>
      </c>
      <c r="B200" s="59">
        <v>2016</v>
      </c>
      <c r="C200" s="70" t="s">
        <v>10</v>
      </c>
      <c r="D200" s="71">
        <v>1</v>
      </c>
      <c r="E200" s="34">
        <v>2218.8000000000002</v>
      </c>
      <c r="F200" s="34">
        <f>E200*_xlfn.XLOOKUP(Dataset!$K$2,Dataset!$N$14:$N$26,Dataset!$O$14:$O$26,"",0)/_xlfn.XLOOKUP(Dataset!B200,Dataset!$N$14:$N$26,Dataset!$O$14:$O$26,"",0)</f>
        <v>4558.9931469072299</v>
      </c>
      <c r="G200" s="34">
        <f t="shared" si="7"/>
        <v>2218.8000000000002</v>
      </c>
      <c r="H200" s="34">
        <f t="shared" si="8"/>
        <v>4558.9931469072299</v>
      </c>
      <c r="I200" s="9"/>
      <c r="J200" s="9"/>
      <c r="K200" s="9"/>
    </row>
    <row r="201" spans="1:11" s="7" customFormat="1" x14ac:dyDescent="0.3">
      <c r="A201" s="87">
        <v>199</v>
      </c>
      <c r="B201" s="59">
        <v>2016</v>
      </c>
      <c r="C201" s="70" t="s">
        <v>10</v>
      </c>
      <c r="D201" s="71">
        <v>5</v>
      </c>
      <c r="E201" s="34">
        <v>12706.54</v>
      </c>
      <c r="F201" s="34">
        <f>E201*_xlfn.XLOOKUP(Dataset!$K$2,Dataset!$N$14:$N$26,Dataset!$O$14:$O$26,"",0)/_xlfn.XLOOKUP(Dataset!B201,Dataset!$N$14:$N$26,Dataset!$O$14:$O$26,"",0)</f>
        <v>26108.269686723721</v>
      </c>
      <c r="G201" s="34">
        <f t="shared" si="7"/>
        <v>2541.308</v>
      </c>
      <c r="H201" s="34">
        <f t="shared" si="8"/>
        <v>5221.653937344744</v>
      </c>
      <c r="I201" s="9"/>
      <c r="J201" s="9"/>
      <c r="K201" s="9"/>
    </row>
    <row r="202" spans="1:11" s="7" customFormat="1" x14ac:dyDescent="0.3">
      <c r="A202" s="88">
        <v>200</v>
      </c>
      <c r="B202" s="59">
        <v>2016</v>
      </c>
      <c r="C202" s="70" t="s">
        <v>11</v>
      </c>
      <c r="D202" s="71">
        <v>5</v>
      </c>
      <c r="E202" s="34">
        <v>12718.71</v>
      </c>
      <c r="F202" s="34">
        <f>E202*_xlfn.XLOOKUP(Dataset!$K$2,Dataset!$N$14:$N$26,Dataset!$O$14:$O$26,"",0)/_xlfn.XLOOKUP(Dataset!B202,Dataset!$N$14:$N$26,Dataset!$O$14:$O$26,"",0)</f>
        <v>26133.275521678584</v>
      </c>
      <c r="G202" s="34">
        <f t="shared" si="7"/>
        <v>2543.7419999999997</v>
      </c>
      <c r="H202" s="34">
        <f t="shared" si="8"/>
        <v>5226.6551043357167</v>
      </c>
      <c r="I202" s="9"/>
      <c r="J202" s="9"/>
      <c r="K202" s="9"/>
    </row>
    <row r="203" spans="1:11" s="7" customFormat="1" x14ac:dyDescent="0.3">
      <c r="A203" s="87">
        <v>201</v>
      </c>
      <c r="B203" s="59">
        <v>2016</v>
      </c>
      <c r="C203" s="70" t="s">
        <v>10</v>
      </c>
      <c r="D203" s="71">
        <v>2</v>
      </c>
      <c r="E203" s="34">
        <v>2139.36</v>
      </c>
      <c r="F203" s="34">
        <f>E203*_xlfn.XLOOKUP(Dataset!$K$2,Dataset!$N$14:$N$26,Dataset!$O$14:$O$26,"",0)/_xlfn.XLOOKUP(Dataset!B203,Dataset!$N$14:$N$26,Dataset!$O$14:$O$26,"",0)</f>
        <v>4395.7668914581982</v>
      </c>
      <c r="G203" s="34">
        <f t="shared" si="7"/>
        <v>1069.68</v>
      </c>
      <c r="H203" s="34">
        <f t="shared" si="8"/>
        <v>2197.8834457290991</v>
      </c>
      <c r="I203" s="9"/>
      <c r="J203" s="9"/>
      <c r="K203" s="9"/>
    </row>
    <row r="204" spans="1:11" s="7" customFormat="1" x14ac:dyDescent="0.3">
      <c r="A204" s="88">
        <v>202</v>
      </c>
      <c r="B204" s="59">
        <v>2016</v>
      </c>
      <c r="C204" s="70" t="s">
        <v>12</v>
      </c>
      <c r="D204" s="71">
        <v>3</v>
      </c>
      <c r="E204" s="34">
        <v>15071.16</v>
      </c>
      <c r="F204" s="34">
        <f>E204*_xlfn.XLOOKUP(Dataset!$K$2,Dataset!$N$14:$N$26,Dataset!$O$14:$O$26,"",0)/_xlfn.XLOOKUP(Dataset!B204,Dataset!$N$14:$N$26,Dataset!$O$14:$O$26,"",0)</f>
        <v>30966.880816631674</v>
      </c>
      <c r="G204" s="34">
        <f t="shared" si="7"/>
        <v>5023.72</v>
      </c>
      <c r="H204" s="34">
        <f t="shared" si="8"/>
        <v>10322.293605543891</v>
      </c>
      <c r="I204" s="9"/>
      <c r="J204" s="9"/>
      <c r="K204" s="9"/>
    </row>
    <row r="205" spans="1:11" s="7" customFormat="1" x14ac:dyDescent="0.3">
      <c r="A205" s="87">
        <v>203</v>
      </c>
      <c r="B205" s="59">
        <v>2016</v>
      </c>
      <c r="C205" s="70" t="s">
        <v>11</v>
      </c>
      <c r="D205" s="71">
        <v>5</v>
      </c>
      <c r="E205" s="34">
        <v>2469.8000000000002</v>
      </c>
      <c r="F205" s="34">
        <f>E205*_xlfn.XLOOKUP(Dataset!$K$2,Dataset!$N$14:$N$26,Dataset!$O$14:$O$26,"",0)/_xlfn.XLOOKUP(Dataset!B205,Dataset!$N$14:$N$26,Dataset!$O$14:$O$26,"",0)</f>
        <v>5074.7256509065601</v>
      </c>
      <c r="G205" s="34">
        <f t="shared" si="7"/>
        <v>493.96000000000004</v>
      </c>
      <c r="H205" s="34">
        <f t="shared" si="8"/>
        <v>1014.945130181312</v>
      </c>
      <c r="I205" s="9"/>
      <c r="J205" s="9"/>
      <c r="K205" s="9"/>
    </row>
    <row r="206" spans="1:11" s="7" customFormat="1" x14ac:dyDescent="0.3">
      <c r="A206" s="88">
        <v>204</v>
      </c>
      <c r="B206" s="59">
        <v>2016</v>
      </c>
      <c r="C206" s="70" t="s">
        <v>10</v>
      </c>
      <c r="D206" s="71">
        <v>1</v>
      </c>
      <c r="E206" s="34">
        <v>7754.53</v>
      </c>
      <c r="F206" s="34">
        <f>E206*_xlfn.XLOOKUP(Dataset!$K$2,Dataset!$N$14:$N$26,Dataset!$O$14:$O$26,"",0)/_xlfn.XLOOKUP(Dataset!B206,Dataset!$N$14:$N$26,Dataset!$O$14:$O$26,"",0)</f>
        <v>15933.319419274614</v>
      </c>
      <c r="G206" s="34">
        <f t="shared" si="7"/>
        <v>7754.53</v>
      </c>
      <c r="H206" s="34">
        <f t="shared" si="8"/>
        <v>15933.319419274614</v>
      </c>
      <c r="I206" s="9"/>
      <c r="J206" s="9"/>
      <c r="K206" s="9"/>
    </row>
    <row r="207" spans="1:11" s="7" customFormat="1" x14ac:dyDescent="0.3">
      <c r="A207" s="87">
        <v>205</v>
      </c>
      <c r="B207" s="59">
        <v>2016</v>
      </c>
      <c r="C207" s="70" t="s">
        <v>10</v>
      </c>
      <c r="D207" s="71">
        <v>1</v>
      </c>
      <c r="E207" s="34">
        <v>1806.1</v>
      </c>
      <c r="F207" s="34">
        <f>E207*_xlfn.XLOOKUP(Dataset!$K$2,Dataset!$N$14:$N$26,Dataset!$O$14:$O$26,"",0)/_xlfn.XLOOKUP(Dataset!B207,Dataset!$N$14:$N$26,Dataset!$O$14:$O$26,"",0)</f>
        <v>3711.0138465067366</v>
      </c>
      <c r="G207" s="34">
        <f t="shared" si="7"/>
        <v>1806.1</v>
      </c>
      <c r="H207" s="34">
        <f t="shared" si="8"/>
        <v>3711.0138465067366</v>
      </c>
      <c r="I207" s="9"/>
      <c r="J207" s="9"/>
      <c r="K207" s="9"/>
    </row>
    <row r="208" spans="1:11" s="7" customFormat="1" x14ac:dyDescent="0.3">
      <c r="A208" s="88">
        <v>206</v>
      </c>
      <c r="B208" s="59">
        <v>2016</v>
      </c>
      <c r="C208" s="70" t="s">
        <v>10</v>
      </c>
      <c r="D208" s="71">
        <v>1</v>
      </c>
      <c r="E208" s="34">
        <v>4418.42</v>
      </c>
      <c r="F208" s="34">
        <f>E208*_xlfn.XLOOKUP(Dataset!$K$2,Dataset!$N$14:$N$26,Dataset!$O$14:$O$26,"",0)/_xlfn.XLOOKUP(Dataset!B208,Dataset!$N$14:$N$26,Dataset!$O$14:$O$26,"",0)</f>
        <v>9078.576933548693</v>
      </c>
      <c r="G208" s="34">
        <f t="shared" si="7"/>
        <v>4418.42</v>
      </c>
      <c r="H208" s="34">
        <f t="shared" si="8"/>
        <v>9078.576933548693</v>
      </c>
      <c r="I208" s="9"/>
      <c r="J208" s="9"/>
      <c r="K208" s="9"/>
    </row>
    <row r="209" spans="1:11" s="7" customFormat="1" x14ac:dyDescent="0.3">
      <c r="A209" s="87">
        <v>207</v>
      </c>
      <c r="B209" s="59">
        <v>2016</v>
      </c>
      <c r="C209" s="70" t="s">
        <v>10</v>
      </c>
      <c r="D209" s="71">
        <v>1</v>
      </c>
      <c r="E209" s="34">
        <v>1984.27</v>
      </c>
      <c r="F209" s="34">
        <f>E209*_xlfn.XLOOKUP(Dataset!$K$2,Dataset!$N$14:$N$26,Dataset!$O$14:$O$26,"",0)/_xlfn.XLOOKUP(Dataset!B209,Dataset!$N$14:$N$26,Dataset!$O$14:$O$26,"",0)</f>
        <v>4077.1017358994086</v>
      </c>
      <c r="G209" s="34">
        <f t="shared" si="7"/>
        <v>1984.27</v>
      </c>
      <c r="H209" s="34">
        <f t="shared" si="8"/>
        <v>4077.1017358994086</v>
      </c>
      <c r="I209" s="9"/>
      <c r="J209" s="9"/>
      <c r="K209" s="9"/>
    </row>
    <row r="210" spans="1:11" s="7" customFormat="1" x14ac:dyDescent="0.3">
      <c r="A210" s="88">
        <v>208</v>
      </c>
      <c r="B210" s="59">
        <v>2016</v>
      </c>
      <c r="C210" s="70" t="s">
        <v>12</v>
      </c>
      <c r="D210" s="71">
        <v>9</v>
      </c>
      <c r="E210" s="34">
        <v>5296.98</v>
      </c>
      <c r="F210" s="34">
        <f>E210*_xlfn.XLOOKUP(Dataset!$K$2,Dataset!$N$14:$N$26,Dataset!$O$14:$O$26,"",0)/_xlfn.XLOOKUP(Dataset!B210,Dataset!$N$14:$N$26,Dataset!$O$14:$O$26,"",0)</f>
        <v>10883.763980216627</v>
      </c>
      <c r="G210" s="34">
        <f t="shared" si="7"/>
        <v>588.55333333333328</v>
      </c>
      <c r="H210" s="34">
        <f t="shared" si="8"/>
        <v>1209.3071089129585</v>
      </c>
      <c r="I210" s="9"/>
      <c r="J210" s="9"/>
      <c r="K210" s="9"/>
    </row>
    <row r="211" spans="1:11" s="7" customFormat="1" x14ac:dyDescent="0.3">
      <c r="A211" s="87">
        <v>209</v>
      </c>
      <c r="B211" s="59">
        <v>2016</v>
      </c>
      <c r="C211" s="70" t="s">
        <v>11</v>
      </c>
      <c r="D211" s="71">
        <v>20</v>
      </c>
      <c r="E211" s="34">
        <v>13461.57</v>
      </c>
      <c r="F211" s="34">
        <f>E211*_xlfn.XLOOKUP(Dataset!$K$2,Dataset!$N$14:$N$26,Dataset!$O$14:$O$26,"",0)/_xlfn.XLOOKUP(Dataset!B211,Dataset!$N$14:$N$26,Dataset!$O$14:$O$26,"",0)</f>
        <v>27659.638262399472</v>
      </c>
      <c r="G211" s="34">
        <f t="shared" si="7"/>
        <v>673.07849999999996</v>
      </c>
      <c r="H211" s="34">
        <f t="shared" si="8"/>
        <v>1382.9819131199736</v>
      </c>
      <c r="I211" s="9"/>
      <c r="J211" s="9"/>
      <c r="K211" s="9"/>
    </row>
    <row r="212" spans="1:11" s="7" customFormat="1" x14ac:dyDescent="0.3">
      <c r="A212" s="88">
        <v>210</v>
      </c>
      <c r="B212" s="59">
        <v>2016</v>
      </c>
      <c r="C212" s="70" t="s">
        <v>11</v>
      </c>
      <c r="D212" s="71">
        <v>295</v>
      </c>
      <c r="E212" s="34">
        <v>178510.6</v>
      </c>
      <c r="F212" s="34">
        <f>E212*_xlfn.XLOOKUP(Dataset!$K$2,Dataset!$N$14:$N$26,Dataset!$O$14:$O$26,"",0)/_xlfn.XLOOKUP(Dataset!B212,Dataset!$N$14:$N$26,Dataset!$O$14:$O$26,"",0)</f>
        <v>366787.72401762108</v>
      </c>
      <c r="G212" s="34">
        <f t="shared" si="7"/>
        <v>605.12067796610177</v>
      </c>
      <c r="H212" s="34">
        <f t="shared" si="8"/>
        <v>1243.3482170088851</v>
      </c>
      <c r="I212" s="9"/>
      <c r="J212" s="9"/>
      <c r="K212" s="9"/>
    </row>
    <row r="213" spans="1:11" s="7" customFormat="1" x14ac:dyDescent="0.3">
      <c r="A213" s="87">
        <v>211</v>
      </c>
      <c r="B213" s="59">
        <v>2016</v>
      </c>
      <c r="C213" s="70" t="s">
        <v>10</v>
      </c>
      <c r="D213" s="71">
        <v>1</v>
      </c>
      <c r="E213" s="34">
        <v>21688.13</v>
      </c>
      <c r="F213" s="34">
        <f>E213*_xlfn.XLOOKUP(Dataset!$K$2,Dataset!$N$14:$N$26,Dataset!$O$14:$O$26,"",0)/_xlfn.XLOOKUP(Dataset!B213,Dataset!$N$14:$N$26,Dataset!$O$14:$O$26,"",0)</f>
        <v>44562.84299586853</v>
      </c>
      <c r="G213" s="34">
        <f t="shared" si="7"/>
        <v>21688.13</v>
      </c>
      <c r="H213" s="34">
        <f t="shared" si="8"/>
        <v>44562.84299586853</v>
      </c>
      <c r="I213" s="9"/>
      <c r="J213" s="9"/>
      <c r="K213" s="9"/>
    </row>
    <row r="214" spans="1:11" s="7" customFormat="1" x14ac:dyDescent="0.3">
      <c r="A214" s="88">
        <v>212</v>
      </c>
      <c r="B214" s="59">
        <v>2016</v>
      </c>
      <c r="C214" s="70" t="s">
        <v>11</v>
      </c>
      <c r="D214" s="71">
        <v>6</v>
      </c>
      <c r="E214" s="34">
        <v>21390.7</v>
      </c>
      <c r="F214" s="34">
        <f>E214*_xlfn.XLOOKUP(Dataset!$K$2,Dataset!$N$14:$N$26,Dataset!$O$14:$O$26,"",0)/_xlfn.XLOOKUP(Dataset!B214,Dataset!$N$14:$N$26,Dataset!$O$14:$O$26,"",0)</f>
        <v>43951.710252185178</v>
      </c>
      <c r="G214" s="34">
        <f t="shared" si="7"/>
        <v>3565.1166666666668</v>
      </c>
      <c r="H214" s="34">
        <f t="shared" si="8"/>
        <v>7325.2850420308632</v>
      </c>
      <c r="I214" s="9"/>
      <c r="J214" s="9"/>
      <c r="K214" s="9"/>
    </row>
    <row r="215" spans="1:11" s="7" customFormat="1" x14ac:dyDescent="0.3">
      <c r="A215" s="87">
        <v>213</v>
      </c>
      <c r="B215" s="59">
        <v>2016</v>
      </c>
      <c r="C215" s="70" t="s">
        <v>10</v>
      </c>
      <c r="D215" s="71">
        <v>1</v>
      </c>
      <c r="E215" s="34">
        <v>10633.91</v>
      </c>
      <c r="F215" s="34">
        <f>E215*_xlfn.XLOOKUP(Dataset!$K$2,Dataset!$N$14:$N$26,Dataset!$O$14:$O$26,"",0)/_xlfn.XLOOKUP(Dataset!B215,Dataset!$N$14:$N$26,Dataset!$O$14:$O$26,"",0)</f>
        <v>21849.613671727173</v>
      </c>
      <c r="G215" s="34">
        <f t="shared" si="7"/>
        <v>10633.91</v>
      </c>
      <c r="H215" s="34">
        <f t="shared" si="8"/>
        <v>21849.613671727173</v>
      </c>
      <c r="I215" s="9"/>
      <c r="J215" s="9"/>
      <c r="K215" s="9"/>
    </row>
    <row r="216" spans="1:11" s="7" customFormat="1" x14ac:dyDescent="0.3">
      <c r="A216" s="88">
        <v>214</v>
      </c>
      <c r="B216" s="59">
        <v>2016</v>
      </c>
      <c r="C216" s="70" t="s">
        <v>10</v>
      </c>
      <c r="D216" s="71">
        <v>1</v>
      </c>
      <c r="E216" s="34">
        <v>22410.01</v>
      </c>
      <c r="F216" s="34">
        <f>E216*_xlfn.XLOOKUP(Dataset!$K$2,Dataset!$N$14:$N$26,Dataset!$O$14:$O$26,"",0)/_xlfn.XLOOKUP(Dataset!B216,Dataset!$N$14:$N$26,Dataset!$O$14:$O$26,"",0)</f>
        <v>46046.09789621528</v>
      </c>
      <c r="G216" s="34">
        <f t="shared" si="7"/>
        <v>22410.01</v>
      </c>
      <c r="H216" s="34">
        <f t="shared" si="8"/>
        <v>46046.09789621528</v>
      </c>
      <c r="I216" s="9"/>
      <c r="J216" s="9"/>
      <c r="K216" s="9"/>
    </row>
    <row r="217" spans="1:11" s="7" customFormat="1" x14ac:dyDescent="0.3">
      <c r="A217" s="87">
        <v>215</v>
      </c>
      <c r="B217" s="59">
        <v>2016</v>
      </c>
      <c r="C217" s="70" t="s">
        <v>10</v>
      </c>
      <c r="D217" s="71">
        <v>1</v>
      </c>
      <c r="E217" s="34">
        <v>8314.4500000000007</v>
      </c>
      <c r="F217" s="34">
        <f>E217*_xlfn.XLOOKUP(Dataset!$K$2,Dataset!$N$14:$N$26,Dataset!$O$14:$O$26,"",0)/_xlfn.XLOOKUP(Dataset!B217,Dataset!$N$14:$N$26,Dataset!$O$14:$O$26,"",0)</f>
        <v>17083.793298315672</v>
      </c>
      <c r="G217" s="34">
        <f t="shared" si="7"/>
        <v>8314.4500000000007</v>
      </c>
      <c r="H217" s="34">
        <f t="shared" si="8"/>
        <v>17083.793298315672</v>
      </c>
      <c r="I217" s="9"/>
      <c r="J217" s="9"/>
      <c r="K217" s="9"/>
    </row>
    <row r="218" spans="1:11" s="7" customFormat="1" x14ac:dyDescent="0.3">
      <c r="A218" s="88">
        <v>216</v>
      </c>
      <c r="B218" s="59">
        <v>2016</v>
      </c>
      <c r="C218" s="70" t="s">
        <v>10</v>
      </c>
      <c r="D218" s="71">
        <v>2</v>
      </c>
      <c r="E218" s="34">
        <v>4434.1499999999996</v>
      </c>
      <c r="F218" s="34">
        <f>E218*_xlfn.XLOOKUP(Dataset!$K$2,Dataset!$N$14:$N$26,Dataset!$O$14:$O$26,"",0)/_xlfn.XLOOKUP(Dataset!B218,Dataset!$N$14:$N$26,Dataset!$O$14:$O$26,"",0)</f>
        <v>9110.8975402734322</v>
      </c>
      <c r="G218" s="34">
        <f t="shared" si="7"/>
        <v>2217.0749999999998</v>
      </c>
      <c r="H218" s="34">
        <f t="shared" si="8"/>
        <v>4555.4487701367161</v>
      </c>
      <c r="I218" s="9"/>
      <c r="J218" s="9"/>
      <c r="K218" s="9"/>
    </row>
    <row r="219" spans="1:11" s="7" customFormat="1" x14ac:dyDescent="0.3">
      <c r="A219" s="87">
        <v>217</v>
      </c>
      <c r="B219" s="59">
        <v>2016</v>
      </c>
      <c r="C219" s="70" t="s">
        <v>10</v>
      </c>
      <c r="D219" s="71">
        <v>2</v>
      </c>
      <c r="E219" s="34">
        <v>10623.27</v>
      </c>
      <c r="F219" s="34">
        <f>E219*_xlfn.XLOOKUP(Dataset!$K$2,Dataset!$N$14:$N$26,Dataset!$O$14:$O$26,"",0)/_xlfn.XLOOKUP(Dataset!B219,Dataset!$N$14:$N$26,Dataset!$O$14:$O$26,"",0)</f>
        <v>21827.751544864415</v>
      </c>
      <c r="G219" s="34">
        <f t="shared" si="7"/>
        <v>5311.6350000000002</v>
      </c>
      <c r="H219" s="34">
        <f t="shared" si="8"/>
        <v>10913.875772432208</v>
      </c>
      <c r="I219" s="9"/>
      <c r="J219" s="9"/>
      <c r="K219" s="9"/>
    </row>
    <row r="220" spans="1:11" s="7" customFormat="1" x14ac:dyDescent="0.3">
      <c r="A220" s="88">
        <v>218</v>
      </c>
      <c r="B220" s="59">
        <v>2016</v>
      </c>
      <c r="C220" s="70" t="s">
        <v>10</v>
      </c>
      <c r="D220" s="71">
        <v>1</v>
      </c>
      <c r="E220" s="34">
        <v>6855.15</v>
      </c>
      <c r="F220" s="34">
        <f>E220*_xlfn.XLOOKUP(Dataset!$K$2,Dataset!$N$14:$N$26,Dataset!$O$14:$O$26,"",0)/_xlfn.XLOOKUP(Dataset!B220,Dataset!$N$14:$N$26,Dataset!$O$14:$O$26,"",0)</f>
        <v>14085.353286019963</v>
      </c>
      <c r="G220" s="34">
        <f t="shared" si="7"/>
        <v>6855.15</v>
      </c>
      <c r="H220" s="34">
        <f t="shared" si="8"/>
        <v>14085.353286019963</v>
      </c>
      <c r="I220" s="9"/>
      <c r="J220" s="9"/>
      <c r="K220" s="9"/>
    </row>
    <row r="221" spans="1:11" s="7" customFormat="1" x14ac:dyDescent="0.3">
      <c r="A221" s="87">
        <v>219</v>
      </c>
      <c r="B221" s="59">
        <v>2016</v>
      </c>
      <c r="C221" s="70" t="s">
        <v>11</v>
      </c>
      <c r="D221" s="71">
        <v>5</v>
      </c>
      <c r="E221" s="34">
        <v>10320.629999999999</v>
      </c>
      <c r="F221" s="34">
        <f>E221*_xlfn.XLOOKUP(Dataset!$K$2,Dataset!$N$14:$N$26,Dataset!$O$14:$O$26,"",0)/_xlfn.XLOOKUP(Dataset!B221,Dataset!$N$14:$N$26,Dataset!$O$14:$O$26,"",0)</f>
        <v>21205.913755978527</v>
      </c>
      <c r="G221" s="34">
        <f t="shared" si="7"/>
        <v>2064.1259999999997</v>
      </c>
      <c r="H221" s="34">
        <f t="shared" si="8"/>
        <v>4241.1827511957054</v>
      </c>
      <c r="I221" s="9"/>
      <c r="J221" s="9"/>
      <c r="K221" s="9"/>
    </row>
    <row r="222" spans="1:11" s="7" customFormat="1" x14ac:dyDescent="0.3">
      <c r="A222" s="88">
        <v>220</v>
      </c>
      <c r="B222" s="59">
        <v>2016</v>
      </c>
      <c r="C222" s="70" t="s">
        <v>10</v>
      </c>
      <c r="D222" s="71">
        <v>1</v>
      </c>
      <c r="E222" s="34">
        <v>8864.39</v>
      </c>
      <c r="F222" s="34">
        <f>E222*_xlfn.XLOOKUP(Dataset!$K$2,Dataset!$N$14:$N$26,Dataset!$O$14:$O$26,"",0)/_xlfn.XLOOKUP(Dataset!B222,Dataset!$N$14:$N$26,Dataset!$O$14:$O$26,"",0)</f>
        <v>18213.76115986703</v>
      </c>
      <c r="G222" s="34">
        <f t="shared" si="7"/>
        <v>8864.39</v>
      </c>
      <c r="H222" s="34">
        <f t="shared" si="8"/>
        <v>18213.76115986703</v>
      </c>
      <c r="I222" s="9"/>
      <c r="J222" s="9"/>
      <c r="K222" s="9"/>
    </row>
    <row r="223" spans="1:11" s="7" customFormat="1" x14ac:dyDescent="0.3">
      <c r="A223" s="87">
        <v>221</v>
      </c>
      <c r="B223" s="59">
        <v>2016</v>
      </c>
      <c r="C223" s="70" t="s">
        <v>10</v>
      </c>
      <c r="D223" s="71">
        <v>1</v>
      </c>
      <c r="E223" s="34">
        <v>5199.87</v>
      </c>
      <c r="F223" s="34">
        <f>E223*_xlfn.XLOOKUP(Dataset!$K$2,Dataset!$N$14:$N$26,Dataset!$O$14:$O$26,"",0)/_xlfn.XLOOKUP(Dataset!B223,Dataset!$N$14:$N$26,Dataset!$O$14:$O$26,"",0)</f>
        <v>10684.230978370513</v>
      </c>
      <c r="G223" s="34">
        <f t="shared" si="7"/>
        <v>5199.87</v>
      </c>
      <c r="H223" s="34">
        <f t="shared" si="8"/>
        <v>10684.230978370513</v>
      </c>
      <c r="I223" s="9"/>
      <c r="J223" s="9"/>
      <c r="K223" s="9"/>
    </row>
    <row r="224" spans="1:11" s="7" customFormat="1" x14ac:dyDescent="0.3">
      <c r="A224" s="88">
        <v>222</v>
      </c>
      <c r="B224" s="59">
        <v>2016</v>
      </c>
      <c r="C224" s="70" t="s">
        <v>10</v>
      </c>
      <c r="D224" s="71">
        <v>1</v>
      </c>
      <c r="E224" s="34">
        <v>4417.34</v>
      </c>
      <c r="F224" s="34">
        <f>E224*_xlfn.XLOOKUP(Dataset!$K$2,Dataset!$N$14:$N$26,Dataset!$O$14:$O$26,"",0)/_xlfn.XLOOKUP(Dataset!B224,Dataset!$N$14:$N$26,Dataset!$O$14:$O$26,"",0)</f>
        <v>9076.3578454836752</v>
      </c>
      <c r="G224" s="34">
        <f t="shared" si="7"/>
        <v>4417.34</v>
      </c>
      <c r="H224" s="34">
        <f t="shared" si="8"/>
        <v>9076.3578454836752</v>
      </c>
      <c r="I224" s="9"/>
      <c r="J224" s="9"/>
      <c r="K224" s="9"/>
    </row>
    <row r="225" spans="1:11" s="7" customFormat="1" x14ac:dyDescent="0.3">
      <c r="A225" s="87">
        <v>223</v>
      </c>
      <c r="B225" s="59">
        <v>2016</v>
      </c>
      <c r="C225" s="70" t="s">
        <v>10</v>
      </c>
      <c r="D225" s="71">
        <v>1</v>
      </c>
      <c r="E225" s="34">
        <v>7179.55</v>
      </c>
      <c r="F225" s="34">
        <f>E225*_xlfn.XLOOKUP(Dataset!$K$2,Dataset!$N$14:$N$26,Dataset!$O$14:$O$26,"",0)/_xlfn.XLOOKUP(Dataset!B225,Dataset!$N$14:$N$26,Dataset!$O$14:$O$26,"",0)</f>
        <v>14751.901589993598</v>
      </c>
      <c r="G225" s="34">
        <f t="shared" si="7"/>
        <v>7179.55</v>
      </c>
      <c r="H225" s="34">
        <f t="shared" si="8"/>
        <v>14751.901589993598</v>
      </c>
      <c r="I225" s="9"/>
      <c r="J225" s="9"/>
      <c r="K225" s="9"/>
    </row>
    <row r="226" spans="1:11" s="7" customFormat="1" x14ac:dyDescent="0.3">
      <c r="A226" s="88">
        <v>224</v>
      </c>
      <c r="B226" s="59">
        <v>2016</v>
      </c>
      <c r="C226" s="70" t="s">
        <v>10</v>
      </c>
      <c r="D226" s="71">
        <v>1</v>
      </c>
      <c r="E226" s="34">
        <v>14879.81</v>
      </c>
      <c r="F226" s="34">
        <f>E226*_xlfn.XLOOKUP(Dataset!$K$2,Dataset!$N$14:$N$26,Dataset!$O$14:$O$26,"",0)/_xlfn.XLOOKUP(Dataset!B226,Dataset!$N$14:$N$26,Dataset!$O$14:$O$26,"",0)</f>
        <v>30573.711834001107</v>
      </c>
      <c r="G226" s="34">
        <f t="shared" si="7"/>
        <v>14879.81</v>
      </c>
      <c r="H226" s="34">
        <f t="shared" si="8"/>
        <v>30573.711834001107</v>
      </c>
      <c r="I226" s="9"/>
      <c r="J226" s="9"/>
      <c r="K226" s="9"/>
    </row>
    <row r="227" spans="1:11" s="7" customFormat="1" x14ac:dyDescent="0.3">
      <c r="A227" s="87">
        <v>225</v>
      </c>
      <c r="B227" s="59">
        <v>2016</v>
      </c>
      <c r="C227" s="70" t="s">
        <v>10</v>
      </c>
      <c r="D227" s="71">
        <v>1</v>
      </c>
      <c r="E227" s="34">
        <v>11015.91</v>
      </c>
      <c r="F227" s="34">
        <f>E227*_xlfn.XLOOKUP(Dataset!$K$2,Dataset!$N$14:$N$26,Dataset!$O$14:$O$26,"",0)/_xlfn.XLOOKUP(Dataset!B227,Dataset!$N$14:$N$26,Dataset!$O$14:$O$26,"",0)</f>
        <v>22634.513339168388</v>
      </c>
      <c r="G227" s="34">
        <f t="shared" si="7"/>
        <v>11015.91</v>
      </c>
      <c r="H227" s="34">
        <f t="shared" si="8"/>
        <v>22634.513339168388</v>
      </c>
      <c r="I227" s="9"/>
      <c r="J227" s="9"/>
      <c r="K227" s="9"/>
    </row>
    <row r="228" spans="1:11" s="7" customFormat="1" x14ac:dyDescent="0.3">
      <c r="A228" s="88">
        <v>226</v>
      </c>
      <c r="B228" s="59">
        <v>2016</v>
      </c>
      <c r="C228" s="70" t="s">
        <v>10</v>
      </c>
      <c r="D228" s="71">
        <v>3</v>
      </c>
      <c r="E228" s="34">
        <v>1949.42</v>
      </c>
      <c r="F228" s="34">
        <f>E228*_xlfn.XLOOKUP(Dataset!$K$2,Dataset!$N$14:$N$26,Dataset!$O$14:$O$26,"",0)/_xlfn.XLOOKUP(Dataset!B228,Dataset!$N$14:$N$26,Dataset!$O$14:$O$26,"",0)</f>
        <v>4005.4950515791834</v>
      </c>
      <c r="G228" s="34">
        <f t="shared" si="7"/>
        <v>649.80666666666673</v>
      </c>
      <c r="H228" s="34">
        <f t="shared" si="8"/>
        <v>1335.1650171930612</v>
      </c>
      <c r="I228" s="9"/>
      <c r="J228" s="9"/>
      <c r="K228" s="9"/>
    </row>
    <row r="229" spans="1:11" s="7" customFormat="1" x14ac:dyDescent="0.3">
      <c r="A229" s="87">
        <v>227</v>
      </c>
      <c r="B229" s="59">
        <v>2017</v>
      </c>
      <c r="C229" s="70" t="s">
        <v>10</v>
      </c>
      <c r="D229" s="71">
        <v>1</v>
      </c>
      <c r="E229" s="34">
        <v>14915.5</v>
      </c>
      <c r="F229" s="34">
        <f>E229*_xlfn.XLOOKUP(Dataset!$K$2,Dataset!$N$14:$N$26,Dataset!$O$14:$O$26,"",0)/_xlfn.XLOOKUP(Dataset!B229,Dataset!$N$14:$N$26,Dataset!$O$14:$O$26,"",0)</f>
        <v>29678.663896221555</v>
      </c>
      <c r="G229" s="34">
        <f t="shared" si="7"/>
        <v>14915.5</v>
      </c>
      <c r="H229" s="34">
        <f t="shared" si="8"/>
        <v>29678.663896221555</v>
      </c>
      <c r="I229" s="9"/>
      <c r="J229" s="9"/>
      <c r="K229" s="9"/>
    </row>
    <row r="230" spans="1:11" s="7" customFormat="1" x14ac:dyDescent="0.3">
      <c r="A230" s="88">
        <v>228</v>
      </c>
      <c r="B230" s="59">
        <v>2016</v>
      </c>
      <c r="C230" s="70" t="s">
        <v>10</v>
      </c>
      <c r="D230" s="71">
        <v>1</v>
      </c>
      <c r="E230" s="34">
        <v>12616.29</v>
      </c>
      <c r="F230" s="34">
        <f>E230*_xlfn.XLOOKUP(Dataset!$K$2,Dataset!$N$14:$N$26,Dataset!$O$14:$O$26,"",0)/_xlfn.XLOOKUP(Dataset!B230,Dataset!$N$14:$N$26,Dataset!$O$14:$O$26,"",0)</f>
        <v>25922.832003512805</v>
      </c>
      <c r="G230" s="34">
        <f t="shared" si="7"/>
        <v>12616.29</v>
      </c>
      <c r="H230" s="34">
        <f t="shared" si="8"/>
        <v>25922.832003512805</v>
      </c>
      <c r="I230" s="9"/>
      <c r="J230" s="9"/>
      <c r="K230" s="9"/>
    </row>
    <row r="231" spans="1:11" s="7" customFormat="1" x14ac:dyDescent="0.3">
      <c r="A231" s="87">
        <v>229</v>
      </c>
      <c r="B231" s="59">
        <v>2016</v>
      </c>
      <c r="C231" s="70" t="s">
        <v>10</v>
      </c>
      <c r="D231" s="71">
        <v>15</v>
      </c>
      <c r="E231" s="34">
        <v>28380.75</v>
      </c>
      <c r="F231" s="34">
        <f>E231*_xlfn.XLOOKUP(Dataset!$K$2,Dataset!$N$14:$N$26,Dataset!$O$14:$O$26,"",0)/_xlfn.XLOOKUP(Dataset!B231,Dataset!$N$14:$N$26,Dataset!$O$14:$O$26,"",0)</f>
        <v>58314.244075215138</v>
      </c>
      <c r="G231" s="34">
        <f t="shared" si="7"/>
        <v>1892.05</v>
      </c>
      <c r="H231" s="34">
        <f t="shared" si="8"/>
        <v>3887.616271681009</v>
      </c>
      <c r="I231" s="9"/>
      <c r="J231" s="9"/>
      <c r="K231" s="9"/>
    </row>
    <row r="232" spans="1:11" s="7" customFormat="1" x14ac:dyDescent="0.3">
      <c r="A232" s="88">
        <v>230</v>
      </c>
      <c r="B232" s="59">
        <v>2016</v>
      </c>
      <c r="C232" s="70" t="s">
        <v>10</v>
      </c>
      <c r="D232" s="71">
        <v>1</v>
      </c>
      <c r="E232" s="34">
        <v>8371.7000000000007</v>
      </c>
      <c r="F232" s="34">
        <f>E232*_xlfn.XLOOKUP(Dataset!$K$2,Dataset!$N$14:$N$26,Dataset!$O$14:$O$26,"",0)/_xlfn.XLOOKUP(Dataset!B232,Dataset!$N$14:$N$26,Dataset!$O$14:$O$26,"",0)</f>
        <v>17201.425512873291</v>
      </c>
      <c r="G232" s="34">
        <f t="shared" si="7"/>
        <v>8371.7000000000007</v>
      </c>
      <c r="H232" s="34">
        <f t="shared" si="8"/>
        <v>17201.425512873291</v>
      </c>
      <c r="I232" s="9"/>
      <c r="J232" s="9"/>
      <c r="K232" s="9"/>
    </row>
    <row r="233" spans="1:11" s="7" customFormat="1" x14ac:dyDescent="0.3">
      <c r="A233" s="87">
        <v>231</v>
      </c>
      <c r="B233" s="59">
        <v>2017</v>
      </c>
      <c r="C233" s="70" t="s">
        <v>10</v>
      </c>
      <c r="D233" s="71">
        <v>2</v>
      </c>
      <c r="E233" s="34">
        <v>10754.6</v>
      </c>
      <c r="F233" s="34">
        <f>E233*_xlfn.XLOOKUP(Dataset!$K$2,Dataset!$N$14:$N$26,Dataset!$O$14:$O$26,"",0)/_xlfn.XLOOKUP(Dataset!B233,Dataset!$N$14:$N$26,Dataset!$O$14:$O$26,"",0)</f>
        <v>21399.360312312983</v>
      </c>
      <c r="G233" s="34">
        <f t="shared" si="7"/>
        <v>5377.3</v>
      </c>
      <c r="H233" s="34">
        <f t="shared" si="8"/>
        <v>10699.680156156492</v>
      </c>
      <c r="I233" s="9"/>
      <c r="J233" s="9"/>
      <c r="K233" s="9"/>
    </row>
    <row r="234" spans="1:11" s="7" customFormat="1" x14ac:dyDescent="0.3">
      <c r="A234" s="88">
        <v>232</v>
      </c>
      <c r="B234" s="59">
        <v>2016</v>
      </c>
      <c r="C234" s="70" t="s">
        <v>10</v>
      </c>
      <c r="D234" s="71">
        <v>1</v>
      </c>
      <c r="E234" s="34">
        <v>3078.57</v>
      </c>
      <c r="F234" s="34">
        <f>E234*_xlfn.XLOOKUP(Dataset!$K$2,Dataset!$N$14:$N$26,Dataset!$O$14:$O$26,"",0)/_xlfn.XLOOKUP(Dataset!B234,Dataset!$N$14:$N$26,Dataset!$O$14:$O$26,"",0)</f>
        <v>6325.5721706662107</v>
      </c>
      <c r="G234" s="34">
        <f t="shared" si="7"/>
        <v>3078.57</v>
      </c>
      <c r="H234" s="34">
        <f t="shared" si="8"/>
        <v>6325.5721706662107</v>
      </c>
      <c r="I234" s="9"/>
      <c r="J234" s="9"/>
      <c r="K234" s="9"/>
    </row>
    <row r="235" spans="1:11" s="7" customFormat="1" x14ac:dyDescent="0.3">
      <c r="A235" s="87">
        <v>233</v>
      </c>
      <c r="B235" s="59">
        <v>2016</v>
      </c>
      <c r="C235" s="70" t="s">
        <v>12</v>
      </c>
      <c r="D235" s="71">
        <v>4</v>
      </c>
      <c r="E235" s="34">
        <v>18788.830000000002</v>
      </c>
      <c r="F235" s="34">
        <f>E235*_xlfn.XLOOKUP(Dataset!$K$2,Dataset!$N$14:$N$26,Dataset!$O$14:$O$26,"",0)/_xlfn.XLOOKUP(Dataset!B235,Dataset!$N$14:$N$26,Dataset!$O$14:$O$26,"",0)</f>
        <v>38605.618896883432</v>
      </c>
      <c r="G235" s="34">
        <f t="shared" si="7"/>
        <v>4697.2075000000004</v>
      </c>
      <c r="H235" s="34">
        <f t="shared" si="8"/>
        <v>9651.404724220858</v>
      </c>
      <c r="I235" s="9"/>
      <c r="J235" s="9"/>
      <c r="K235" s="9"/>
    </row>
    <row r="236" spans="1:11" s="7" customFormat="1" x14ac:dyDescent="0.3">
      <c r="A236" s="88">
        <v>234</v>
      </c>
      <c r="B236" s="59">
        <v>2016</v>
      </c>
      <c r="C236" s="70" t="s">
        <v>10</v>
      </c>
      <c r="D236" s="71">
        <v>4</v>
      </c>
      <c r="E236" s="34">
        <v>9008.31</v>
      </c>
      <c r="F236" s="34">
        <f>E236*_xlfn.XLOOKUP(Dataset!$K$2,Dataset!$N$14:$N$26,Dataset!$O$14:$O$26,"",0)/_xlfn.XLOOKUP(Dataset!B236,Dataset!$N$14:$N$26,Dataset!$O$14:$O$26,"",0)</f>
        <v>18509.475191642265</v>
      </c>
      <c r="G236" s="34">
        <f t="shared" si="7"/>
        <v>2252.0774999999999</v>
      </c>
      <c r="H236" s="34">
        <f t="shared" si="8"/>
        <v>4627.3687979105662</v>
      </c>
      <c r="I236" s="9"/>
      <c r="J236" s="9"/>
      <c r="K236" s="9"/>
    </row>
    <row r="237" spans="1:11" s="7" customFormat="1" x14ac:dyDescent="0.3">
      <c r="A237" s="87">
        <v>235</v>
      </c>
      <c r="B237" s="59">
        <v>2016</v>
      </c>
      <c r="C237" s="70" t="s">
        <v>10</v>
      </c>
      <c r="D237" s="71">
        <v>6</v>
      </c>
      <c r="E237" s="34">
        <v>16984.54</v>
      </c>
      <c r="F237" s="34">
        <f>E237*_xlfn.XLOOKUP(Dataset!$K$2,Dataset!$N$14:$N$26,Dataset!$O$14:$O$26,"",0)/_xlfn.XLOOKUP(Dataset!B237,Dataset!$N$14:$N$26,Dataset!$O$14:$O$26,"",0)</f>
        <v>34898.324077596772</v>
      </c>
      <c r="G237" s="34">
        <f t="shared" si="7"/>
        <v>2830.7566666666667</v>
      </c>
      <c r="H237" s="34">
        <f t="shared" si="8"/>
        <v>5816.3873462661286</v>
      </c>
      <c r="I237" s="9"/>
      <c r="J237" s="9"/>
      <c r="K237" s="9"/>
    </row>
    <row r="238" spans="1:11" s="7" customFormat="1" x14ac:dyDescent="0.3">
      <c r="A238" s="88">
        <v>236</v>
      </c>
      <c r="B238" s="59">
        <v>2016</v>
      </c>
      <c r="C238" s="70" t="s">
        <v>11</v>
      </c>
      <c r="D238" s="71">
        <v>5</v>
      </c>
      <c r="E238" s="34">
        <v>2385.2399999999998</v>
      </c>
      <c r="F238" s="34">
        <f>E238*_xlfn.XLOOKUP(Dataset!$K$2,Dataset!$N$14:$N$26,Dataset!$O$14:$O$26,"",0)/_xlfn.XLOOKUP(Dataset!B238,Dataset!$N$14:$N$26,Dataset!$O$14:$O$26,"",0)</f>
        <v>4900.9792742604104</v>
      </c>
      <c r="G238" s="34">
        <f t="shared" si="7"/>
        <v>477.04799999999994</v>
      </c>
      <c r="H238" s="34">
        <f t="shared" si="8"/>
        <v>980.19585485208211</v>
      </c>
      <c r="I238" s="9"/>
      <c r="J238" s="9"/>
      <c r="K238" s="9"/>
    </row>
    <row r="239" spans="1:11" s="7" customFormat="1" x14ac:dyDescent="0.3">
      <c r="A239" s="87">
        <v>237</v>
      </c>
      <c r="B239" s="59">
        <v>2016</v>
      </c>
      <c r="C239" s="70" t="s">
        <v>10</v>
      </c>
      <c r="D239" s="71">
        <v>1</v>
      </c>
      <c r="E239" s="34">
        <v>2751.07</v>
      </c>
      <c r="F239" s="34">
        <f>E239*_xlfn.XLOOKUP(Dataset!$K$2,Dataset!$N$14:$N$26,Dataset!$O$14:$O$26,"",0)/_xlfn.XLOOKUP(Dataset!B239,Dataset!$N$14:$N$26,Dataset!$O$14:$O$26,"",0)</f>
        <v>5652.6542620615073</v>
      </c>
      <c r="G239" s="34">
        <f t="shared" si="7"/>
        <v>2751.07</v>
      </c>
      <c r="H239" s="34">
        <f t="shared" si="8"/>
        <v>5652.6542620615073</v>
      </c>
      <c r="I239" s="9"/>
      <c r="J239" s="9"/>
      <c r="K239" s="9"/>
    </row>
    <row r="240" spans="1:11" s="7" customFormat="1" x14ac:dyDescent="0.3">
      <c r="A240" s="88">
        <v>238</v>
      </c>
      <c r="B240" s="59">
        <v>2017</v>
      </c>
      <c r="C240" s="70" t="s">
        <v>10</v>
      </c>
      <c r="D240" s="71">
        <v>1</v>
      </c>
      <c r="E240" s="34">
        <v>8148.75</v>
      </c>
      <c r="F240" s="34">
        <f>E240*_xlfn.XLOOKUP(Dataset!$K$2,Dataset!$N$14:$N$26,Dataset!$O$14:$O$26,"",0)/_xlfn.XLOOKUP(Dataset!B240,Dataset!$N$14:$N$26,Dataset!$O$14:$O$26,"",0)</f>
        <v>16214.274575061874</v>
      </c>
      <c r="G240" s="34">
        <f t="shared" si="7"/>
        <v>8148.75</v>
      </c>
      <c r="H240" s="34">
        <f t="shared" si="8"/>
        <v>16214.274575061874</v>
      </c>
      <c r="I240" s="9"/>
      <c r="J240" s="9"/>
      <c r="K240" s="9"/>
    </row>
    <row r="241" spans="1:11" s="7" customFormat="1" x14ac:dyDescent="0.3">
      <c r="A241" s="87">
        <v>239</v>
      </c>
      <c r="B241" s="59">
        <v>2017</v>
      </c>
      <c r="C241" s="70" t="s">
        <v>10</v>
      </c>
      <c r="D241" s="71">
        <v>1</v>
      </c>
      <c r="E241" s="34">
        <v>14464.37</v>
      </c>
      <c r="F241" s="34">
        <f>E241*_xlfn.XLOOKUP(Dataset!$K$2,Dataset!$N$14:$N$26,Dataset!$O$14:$O$26,"",0)/_xlfn.XLOOKUP(Dataset!B241,Dataset!$N$14:$N$26,Dataset!$O$14:$O$26,"",0)</f>
        <v>28781.011410987907</v>
      </c>
      <c r="G241" s="34">
        <f t="shared" si="7"/>
        <v>14464.37</v>
      </c>
      <c r="H241" s="34">
        <f t="shared" si="8"/>
        <v>28781.011410987907</v>
      </c>
      <c r="I241" s="9"/>
      <c r="J241" s="9"/>
      <c r="K241" s="9"/>
    </row>
    <row r="242" spans="1:11" s="7" customFormat="1" x14ac:dyDescent="0.3">
      <c r="A242" s="88">
        <v>240</v>
      </c>
      <c r="B242" s="59">
        <v>2017</v>
      </c>
      <c r="C242" s="70" t="s">
        <v>12</v>
      </c>
      <c r="D242" s="71">
        <v>2</v>
      </c>
      <c r="E242" s="34">
        <v>4247.6000000000004</v>
      </c>
      <c r="F242" s="34">
        <f>E242*_xlfn.XLOOKUP(Dataset!$K$2,Dataset!$N$14:$N$26,Dataset!$O$14:$O$26,"",0)/_xlfn.XLOOKUP(Dataset!B242,Dataset!$N$14:$N$26,Dataset!$O$14:$O$26,"",0)</f>
        <v>8451.8180929630707</v>
      </c>
      <c r="G242" s="34">
        <f t="shared" si="7"/>
        <v>2123.8000000000002</v>
      </c>
      <c r="H242" s="34">
        <f t="shared" si="8"/>
        <v>4225.9090464815354</v>
      </c>
      <c r="I242" s="9"/>
      <c r="J242" s="9"/>
      <c r="K242" s="9"/>
    </row>
    <row r="243" spans="1:11" s="7" customFormat="1" x14ac:dyDescent="0.3">
      <c r="A243" s="87">
        <v>241</v>
      </c>
      <c r="B243" s="59">
        <v>2017</v>
      </c>
      <c r="C243" s="70" t="s">
        <v>10</v>
      </c>
      <c r="D243" s="71">
        <v>2</v>
      </c>
      <c r="E243" s="34">
        <v>12146.63</v>
      </c>
      <c r="F243" s="34">
        <f>E243*_xlfn.XLOOKUP(Dataset!$K$2,Dataset!$N$14:$N$26,Dataset!$O$14:$O$26,"",0)/_xlfn.XLOOKUP(Dataset!B243,Dataset!$N$14:$N$26,Dataset!$O$14:$O$26,"",0)</f>
        <v>24169.203127066579</v>
      </c>
      <c r="G243" s="34">
        <f t="shared" si="7"/>
        <v>6073.3149999999996</v>
      </c>
      <c r="H243" s="34">
        <f t="shared" si="8"/>
        <v>12084.60156353329</v>
      </c>
      <c r="I243" s="9"/>
      <c r="J243" s="9"/>
      <c r="K243" s="9"/>
    </row>
    <row r="244" spans="1:11" s="7" customFormat="1" x14ac:dyDescent="0.3">
      <c r="A244" s="88">
        <v>242</v>
      </c>
      <c r="B244" s="59">
        <v>2017</v>
      </c>
      <c r="C244" s="70" t="s">
        <v>10</v>
      </c>
      <c r="D244" s="71">
        <v>1</v>
      </c>
      <c r="E244" s="34">
        <v>17682.48</v>
      </c>
      <c r="F244" s="34">
        <f>E244*_xlfn.XLOOKUP(Dataset!$K$2,Dataset!$N$14:$N$26,Dataset!$O$14:$O$26,"",0)/_xlfn.XLOOKUP(Dataset!B244,Dataset!$N$14:$N$26,Dataset!$O$14:$O$26,"",0)</f>
        <v>35184.363968466336</v>
      </c>
      <c r="G244" s="34">
        <f t="shared" si="7"/>
        <v>17682.48</v>
      </c>
      <c r="H244" s="34">
        <f t="shared" si="8"/>
        <v>35184.363968466336</v>
      </c>
      <c r="I244" s="9"/>
      <c r="J244" s="9"/>
      <c r="K244" s="9"/>
    </row>
    <row r="245" spans="1:11" s="7" customFormat="1" x14ac:dyDescent="0.3">
      <c r="A245" s="87">
        <v>243</v>
      </c>
      <c r="B245" s="59">
        <v>2017</v>
      </c>
      <c r="C245" s="70" t="s">
        <v>10</v>
      </c>
      <c r="D245" s="71">
        <v>1</v>
      </c>
      <c r="E245" s="34">
        <v>1896.17</v>
      </c>
      <c r="F245" s="34">
        <f>E245*_xlfn.XLOOKUP(Dataset!$K$2,Dataset!$N$14:$N$26,Dataset!$O$14:$O$26,"",0)/_xlfn.XLOOKUP(Dataset!B245,Dataset!$N$14:$N$26,Dataset!$O$14:$O$26,"",0)</f>
        <v>3772.9738942776589</v>
      </c>
      <c r="G245" s="34">
        <f t="shared" si="7"/>
        <v>1896.17</v>
      </c>
      <c r="H245" s="34">
        <f t="shared" si="8"/>
        <v>3772.9738942776589</v>
      </c>
      <c r="I245" s="9"/>
      <c r="J245" s="9"/>
      <c r="K245" s="9"/>
    </row>
    <row r="246" spans="1:11" s="7" customFormat="1" x14ac:dyDescent="0.3">
      <c r="A246" s="88">
        <v>244</v>
      </c>
      <c r="B246" s="59">
        <v>2016</v>
      </c>
      <c r="C246" s="70" t="s">
        <v>11</v>
      </c>
      <c r="D246" s="71">
        <v>23.63</v>
      </c>
      <c r="E246" s="34">
        <v>15841.01</v>
      </c>
      <c r="F246" s="34">
        <f>E246*_xlfn.XLOOKUP(Dataset!$K$2,Dataset!$N$14:$N$26,Dataset!$O$14:$O$26,"",0)/_xlfn.XLOOKUP(Dataset!B246,Dataset!$N$14:$N$26,Dataset!$O$14:$O$26,"",0)</f>
        <v>32548.700211866275</v>
      </c>
      <c r="G246" s="34">
        <f t="shared" si="7"/>
        <v>670.37706305543804</v>
      </c>
      <c r="H246" s="34">
        <f t="shared" si="8"/>
        <v>1377.4312404513871</v>
      </c>
      <c r="I246" s="9"/>
      <c r="J246" s="9"/>
      <c r="K246" s="9"/>
    </row>
    <row r="247" spans="1:11" s="7" customFormat="1" x14ac:dyDescent="0.3">
      <c r="A247" s="87">
        <v>245</v>
      </c>
      <c r="B247" s="59">
        <v>2017</v>
      </c>
      <c r="C247" s="70" t="s">
        <v>11</v>
      </c>
      <c r="D247" s="71">
        <v>281.39999999999998</v>
      </c>
      <c r="E247" s="34">
        <v>182682.64</v>
      </c>
      <c r="F247" s="34">
        <f>E247*_xlfn.XLOOKUP(Dataset!$K$2,Dataset!$N$14:$N$26,Dataset!$O$14:$O$26,"",0)/_xlfn.XLOOKUP(Dataset!B247,Dataset!$N$14:$N$26,Dataset!$O$14:$O$26,"",0)</f>
        <v>363499.49195363477</v>
      </c>
      <c r="G247" s="34">
        <f t="shared" si="7"/>
        <v>649.19203980099508</v>
      </c>
      <c r="H247" s="34">
        <f t="shared" si="8"/>
        <v>1291.7537027492353</v>
      </c>
      <c r="I247" s="9"/>
      <c r="J247" s="9"/>
      <c r="K247" s="9"/>
    </row>
    <row r="248" spans="1:11" s="7" customFormat="1" x14ac:dyDescent="0.3">
      <c r="A248" s="88">
        <v>246</v>
      </c>
      <c r="B248" s="59">
        <v>2017</v>
      </c>
      <c r="C248" s="70" t="s">
        <v>11</v>
      </c>
      <c r="D248" s="71">
        <v>17.78</v>
      </c>
      <c r="E248" s="34">
        <v>29977.16</v>
      </c>
      <c r="F248" s="34">
        <f>E248*_xlfn.XLOOKUP(Dataset!$K$2,Dataset!$N$14:$N$26,Dataset!$O$14:$O$26,"",0)/_xlfn.XLOOKUP(Dataset!B248,Dataset!$N$14:$N$26,Dataset!$O$14:$O$26,"",0)</f>
        <v>59648.155020164049</v>
      </c>
      <c r="G248" s="34">
        <f t="shared" si="7"/>
        <v>1686.0044994375701</v>
      </c>
      <c r="H248" s="34">
        <f t="shared" si="8"/>
        <v>3354.7893712128262</v>
      </c>
      <c r="I248" s="9"/>
      <c r="J248" s="9"/>
      <c r="K248" s="9"/>
    </row>
    <row r="249" spans="1:11" s="7" customFormat="1" x14ac:dyDescent="0.3">
      <c r="A249" s="87">
        <v>247</v>
      </c>
      <c r="B249" s="59">
        <v>2017</v>
      </c>
      <c r="C249" s="70" t="s">
        <v>11</v>
      </c>
      <c r="D249" s="71">
        <v>5</v>
      </c>
      <c r="E249" s="34">
        <v>27927.11</v>
      </c>
      <c r="F249" s="34">
        <f>E249*_xlfn.XLOOKUP(Dataset!$K$2,Dataset!$N$14:$N$26,Dataset!$O$14:$O$26,"",0)/_xlfn.XLOOKUP(Dataset!B249,Dataset!$N$14:$N$26,Dataset!$O$14:$O$26,"",0)</f>
        <v>55568.992744648713</v>
      </c>
      <c r="G249" s="34">
        <f t="shared" si="7"/>
        <v>5585.4220000000005</v>
      </c>
      <c r="H249" s="34">
        <f t="shared" si="8"/>
        <v>11113.798548929743</v>
      </c>
      <c r="I249" s="9"/>
      <c r="J249" s="9"/>
      <c r="K249" s="9"/>
    </row>
    <row r="250" spans="1:11" s="7" customFormat="1" x14ac:dyDescent="0.3">
      <c r="A250" s="88">
        <v>248</v>
      </c>
      <c r="B250" s="59">
        <v>2017</v>
      </c>
      <c r="C250" s="70" t="s">
        <v>10</v>
      </c>
      <c r="D250" s="71">
        <v>7</v>
      </c>
      <c r="E250" s="34">
        <v>58230.39</v>
      </c>
      <c r="F250" s="34">
        <f>E250*_xlfn.XLOOKUP(Dataset!$K$2,Dataset!$N$14:$N$26,Dataset!$O$14:$O$26,"",0)/_xlfn.XLOOKUP(Dataset!B250,Dataset!$N$14:$N$26,Dataset!$O$14:$O$26,"",0)</f>
        <v>115866.05701155849</v>
      </c>
      <c r="G250" s="34">
        <f t="shared" si="7"/>
        <v>8318.6271428571436</v>
      </c>
      <c r="H250" s="34">
        <f t="shared" si="8"/>
        <v>16552.29385879407</v>
      </c>
      <c r="I250" s="9"/>
      <c r="J250" s="9"/>
      <c r="K250" s="9"/>
    </row>
    <row r="251" spans="1:11" s="7" customFormat="1" x14ac:dyDescent="0.3">
      <c r="A251" s="87">
        <v>249</v>
      </c>
      <c r="B251" s="59">
        <v>2017</v>
      </c>
      <c r="C251" s="70" t="s">
        <v>11</v>
      </c>
      <c r="D251" s="71">
        <v>21.18</v>
      </c>
      <c r="E251" s="34">
        <v>15031.34</v>
      </c>
      <c r="F251" s="34">
        <f>E251*_xlfn.XLOOKUP(Dataset!$K$2,Dataset!$N$14:$N$26,Dataset!$O$14:$O$26,"",0)/_xlfn.XLOOKUP(Dataset!B251,Dataset!$N$14:$N$26,Dataset!$O$14:$O$26,"",0)</f>
        <v>29909.160790441547</v>
      </c>
      <c r="G251" s="34">
        <f t="shared" si="7"/>
        <v>709.69499527856465</v>
      </c>
      <c r="H251" s="34">
        <f t="shared" si="8"/>
        <v>1412.1416803796765</v>
      </c>
      <c r="I251" s="9"/>
      <c r="J251" s="9"/>
      <c r="K251" s="9"/>
    </row>
    <row r="252" spans="1:11" s="7" customFormat="1" x14ac:dyDescent="0.3">
      <c r="A252" s="88">
        <v>250</v>
      </c>
      <c r="B252" s="59">
        <v>2017</v>
      </c>
      <c r="C252" s="70" t="s">
        <v>10</v>
      </c>
      <c r="D252" s="71">
        <v>1</v>
      </c>
      <c r="E252" s="34">
        <v>14787.45</v>
      </c>
      <c r="F252" s="34">
        <f>E252*_xlfn.XLOOKUP(Dataset!$K$2,Dataset!$N$14:$N$26,Dataset!$O$14:$O$26,"",0)/_xlfn.XLOOKUP(Dataset!B252,Dataset!$N$14:$N$26,Dataset!$O$14:$O$26,"",0)</f>
        <v>29423.871706089736</v>
      </c>
      <c r="G252" s="34">
        <f t="shared" si="7"/>
        <v>14787.45</v>
      </c>
      <c r="H252" s="34">
        <f t="shared" si="8"/>
        <v>29423.871706089736</v>
      </c>
      <c r="I252" s="9"/>
      <c r="J252" s="9"/>
      <c r="K252" s="9"/>
    </row>
    <row r="253" spans="1:11" s="7" customFormat="1" x14ac:dyDescent="0.3">
      <c r="A253" s="87">
        <v>251</v>
      </c>
      <c r="B253" s="59">
        <v>2017</v>
      </c>
      <c r="C253" s="70" t="s">
        <v>10</v>
      </c>
      <c r="D253" s="71">
        <v>1</v>
      </c>
      <c r="E253" s="34">
        <v>13327.63</v>
      </c>
      <c r="F253" s="34">
        <f>E253*_xlfn.XLOOKUP(Dataset!$K$2,Dataset!$N$14:$N$26,Dataset!$O$14:$O$26,"",0)/_xlfn.XLOOKUP(Dataset!B253,Dataset!$N$14:$N$26,Dataset!$O$14:$O$26,"",0)</f>
        <v>26519.14124925073</v>
      </c>
      <c r="G253" s="34">
        <f t="shared" si="7"/>
        <v>13327.63</v>
      </c>
      <c r="H253" s="34">
        <f t="shared" si="8"/>
        <v>26519.14124925073</v>
      </c>
      <c r="I253" s="9"/>
      <c r="J253" s="9"/>
      <c r="K253" s="9"/>
    </row>
    <row r="254" spans="1:11" s="7" customFormat="1" x14ac:dyDescent="0.3">
      <c r="A254" s="88">
        <v>252</v>
      </c>
      <c r="B254" s="59">
        <v>2017</v>
      </c>
      <c r="C254" s="70" t="s">
        <v>10</v>
      </c>
      <c r="D254" s="71">
        <v>4</v>
      </c>
      <c r="E254" s="34">
        <v>7354.65</v>
      </c>
      <c r="F254" s="34">
        <f>E254*_xlfn.XLOOKUP(Dataset!$K$2,Dataset!$N$14:$N$26,Dataset!$O$14:$O$26,"",0)/_xlfn.XLOOKUP(Dataset!B254,Dataset!$N$14:$N$26,Dataset!$O$14:$O$26,"",0)</f>
        <v>14634.184936766842</v>
      </c>
      <c r="G254" s="34">
        <f t="shared" si="7"/>
        <v>1838.6624999999999</v>
      </c>
      <c r="H254" s="34">
        <f t="shared" si="8"/>
        <v>3658.5462341917105</v>
      </c>
      <c r="I254" s="9"/>
      <c r="J254" s="9"/>
      <c r="K254" s="9"/>
    </row>
    <row r="255" spans="1:11" s="7" customFormat="1" x14ac:dyDescent="0.3">
      <c r="A255" s="87">
        <v>253</v>
      </c>
      <c r="B255" s="59">
        <v>2017</v>
      </c>
      <c r="C255" s="70" t="s">
        <v>10</v>
      </c>
      <c r="D255" s="71">
        <v>4</v>
      </c>
      <c r="E255" s="34">
        <v>14867.45</v>
      </c>
      <c r="F255" s="34">
        <f>E255*_xlfn.XLOOKUP(Dataset!$K$2,Dataset!$N$14:$N$26,Dataset!$O$14:$O$26,"",0)/_xlfn.XLOOKUP(Dataset!B255,Dataset!$N$14:$N$26,Dataset!$O$14:$O$26,"",0)</f>
        <v>29583.054644086969</v>
      </c>
      <c r="G255" s="34">
        <f t="shared" si="7"/>
        <v>3716.8625000000002</v>
      </c>
      <c r="H255" s="34">
        <f t="shared" si="8"/>
        <v>7395.7636610217423</v>
      </c>
      <c r="I255" s="9"/>
      <c r="J255" s="9"/>
      <c r="K255" s="9"/>
    </row>
    <row r="256" spans="1:11" s="7" customFormat="1" x14ac:dyDescent="0.3">
      <c r="A256" s="88">
        <v>254</v>
      </c>
      <c r="B256" s="59">
        <v>2016</v>
      </c>
      <c r="C256" s="70" t="s">
        <v>10</v>
      </c>
      <c r="D256" s="71">
        <v>2</v>
      </c>
      <c r="E256" s="34">
        <v>3687.66</v>
      </c>
      <c r="F256" s="34">
        <f>E256*_xlfn.XLOOKUP(Dataset!$K$2,Dataset!$N$14:$N$26,Dataset!$O$14:$O$26,"",0)/_xlfn.XLOOKUP(Dataset!B256,Dataset!$N$14:$N$26,Dataset!$O$14:$O$26,"",0)</f>
        <v>7577.0761980006819</v>
      </c>
      <c r="G256" s="34">
        <f t="shared" si="7"/>
        <v>1843.83</v>
      </c>
      <c r="H256" s="34">
        <f t="shared" si="8"/>
        <v>3788.5380990003409</v>
      </c>
      <c r="I256" s="9"/>
      <c r="J256" s="9"/>
      <c r="K256" s="9"/>
    </row>
    <row r="257" spans="1:11" s="7" customFormat="1" x14ac:dyDescent="0.3">
      <c r="A257" s="87">
        <v>255</v>
      </c>
      <c r="B257" s="59">
        <v>2017</v>
      </c>
      <c r="C257" s="70" t="s">
        <v>10</v>
      </c>
      <c r="D257" s="71">
        <v>2</v>
      </c>
      <c r="E257" s="34">
        <v>12672.5</v>
      </c>
      <c r="F257" s="34">
        <f>E257*_xlfn.XLOOKUP(Dataset!$K$2,Dataset!$N$14:$N$26,Dataset!$O$14:$O$26,"",0)/_xlfn.XLOOKUP(Dataset!B257,Dataset!$N$14:$N$26,Dataset!$O$14:$O$26,"",0)</f>
        <v>25215.572272124144</v>
      </c>
      <c r="G257" s="34">
        <f t="shared" si="7"/>
        <v>6336.25</v>
      </c>
      <c r="H257" s="34">
        <f t="shared" si="8"/>
        <v>12607.786136062072</v>
      </c>
      <c r="I257" s="9"/>
      <c r="J257" s="9"/>
      <c r="K257" s="9"/>
    </row>
    <row r="258" spans="1:11" s="7" customFormat="1" x14ac:dyDescent="0.3">
      <c r="A258" s="88">
        <v>256</v>
      </c>
      <c r="B258" s="59">
        <v>2017</v>
      </c>
      <c r="C258" s="70" t="s">
        <v>10</v>
      </c>
      <c r="D258" s="71">
        <v>1</v>
      </c>
      <c r="E258" s="34">
        <v>7562.27</v>
      </c>
      <c r="F258" s="34">
        <f>E258*_xlfn.XLOOKUP(Dataset!$K$2,Dataset!$N$14:$N$26,Dataset!$O$14:$O$26,"",0)/_xlfn.XLOOKUP(Dataset!B258,Dataset!$N$14:$N$26,Dataset!$O$14:$O$26,"",0)</f>
        <v>15047.304456604161</v>
      </c>
      <c r="G258" s="34">
        <f t="shared" si="7"/>
        <v>7562.27</v>
      </c>
      <c r="H258" s="34">
        <f t="shared" si="8"/>
        <v>15047.304456604161</v>
      </c>
      <c r="I258" s="9"/>
      <c r="J258" s="9"/>
      <c r="K258" s="9"/>
    </row>
    <row r="259" spans="1:11" s="7" customFormat="1" x14ac:dyDescent="0.3">
      <c r="A259" s="87">
        <v>257</v>
      </c>
      <c r="B259" s="59">
        <v>2017</v>
      </c>
      <c r="C259" s="70" t="s">
        <v>11</v>
      </c>
      <c r="D259" s="71">
        <v>35</v>
      </c>
      <c r="E259" s="34">
        <v>55793.43</v>
      </c>
      <c r="F259" s="34">
        <f>E259*_xlfn.XLOOKUP(Dataset!$K$2,Dataset!$N$14:$N$26,Dataset!$O$14:$O$26,"",0)/_xlfn.XLOOKUP(Dataset!B259,Dataset!$N$14:$N$26,Dataset!$O$14:$O$26,"",0)</f>
        <v>111017.02635428679</v>
      </c>
      <c r="G259" s="34">
        <f t="shared" ref="G259:G322" si="9">E259/D259</f>
        <v>1594.098</v>
      </c>
      <c r="H259" s="34">
        <f t="shared" ref="H259:H322" si="10">F259/D259</f>
        <v>3171.9150386939082</v>
      </c>
      <c r="I259" s="9"/>
      <c r="J259" s="9"/>
      <c r="K259" s="9"/>
    </row>
    <row r="260" spans="1:11" s="7" customFormat="1" x14ac:dyDescent="0.3">
      <c r="A260" s="88">
        <v>258</v>
      </c>
      <c r="B260" s="59">
        <v>2017</v>
      </c>
      <c r="C260" s="70" t="s">
        <v>11</v>
      </c>
      <c r="D260" s="71">
        <v>22.56</v>
      </c>
      <c r="E260" s="34">
        <v>49560.2</v>
      </c>
      <c r="F260" s="34">
        <f>E260*_xlfn.XLOOKUP(Dataset!$K$2,Dataset!$N$14:$N$26,Dataset!$O$14:$O$26,"",0)/_xlfn.XLOOKUP(Dataset!B260,Dataset!$N$14:$N$26,Dataset!$O$14:$O$26,"",0)</f>
        <v>98614.22804663064</v>
      </c>
      <c r="G260" s="34">
        <f t="shared" si="9"/>
        <v>2196.817375886525</v>
      </c>
      <c r="H260" s="34">
        <f t="shared" si="10"/>
        <v>4371.1980517123511</v>
      </c>
      <c r="I260" s="9"/>
      <c r="J260" s="9"/>
      <c r="K260" s="9"/>
    </row>
    <row r="261" spans="1:11" s="7" customFormat="1" x14ac:dyDescent="0.3">
      <c r="A261" s="87">
        <v>259</v>
      </c>
      <c r="B261" s="59">
        <v>2017</v>
      </c>
      <c r="C261" s="70" t="s">
        <v>10</v>
      </c>
      <c r="D261" s="71">
        <v>1</v>
      </c>
      <c r="E261" s="34">
        <v>21334.54</v>
      </c>
      <c r="F261" s="34">
        <f>E261*_xlfn.XLOOKUP(Dataset!$K$2,Dataset!$N$14:$N$26,Dataset!$O$14:$O$26,"",0)/_xlfn.XLOOKUP(Dataset!B261,Dataset!$N$14:$N$26,Dataset!$O$14:$O$26,"",0)</f>
        <v>42451.184475243506</v>
      </c>
      <c r="G261" s="34">
        <f t="shared" si="9"/>
        <v>21334.54</v>
      </c>
      <c r="H261" s="34">
        <f t="shared" si="10"/>
        <v>42451.184475243506</v>
      </c>
      <c r="I261" s="9"/>
      <c r="J261" s="9"/>
      <c r="K261" s="9"/>
    </row>
    <row r="262" spans="1:11" s="7" customFormat="1" x14ac:dyDescent="0.3">
      <c r="A262" s="88">
        <v>260</v>
      </c>
      <c r="B262" s="59">
        <v>2017</v>
      </c>
      <c r="C262" s="70" t="s">
        <v>10</v>
      </c>
      <c r="D262" s="71">
        <v>1</v>
      </c>
      <c r="E262" s="34">
        <v>17806.21</v>
      </c>
      <c r="F262" s="34">
        <f>E262*_xlfn.XLOOKUP(Dataset!$K$2,Dataset!$N$14:$N$26,Dataset!$O$14:$O$26,"",0)/_xlfn.XLOOKUP(Dataset!B262,Dataset!$N$14:$N$26,Dataset!$O$14:$O$26,"",0)</f>
        <v>35430.560279946301</v>
      </c>
      <c r="G262" s="34">
        <f t="shared" si="9"/>
        <v>17806.21</v>
      </c>
      <c r="H262" s="34">
        <f t="shared" si="10"/>
        <v>35430.560279946301</v>
      </c>
      <c r="I262" s="9"/>
      <c r="J262" s="9"/>
      <c r="K262" s="9"/>
    </row>
    <row r="263" spans="1:11" s="7" customFormat="1" x14ac:dyDescent="0.3">
      <c r="A263" s="87">
        <v>261</v>
      </c>
      <c r="B263" s="59">
        <v>2017</v>
      </c>
      <c r="C263" s="70" t="s">
        <v>10</v>
      </c>
      <c r="D263" s="71">
        <v>22</v>
      </c>
      <c r="E263" s="34">
        <v>45574.35</v>
      </c>
      <c r="F263" s="34">
        <f>E263*_xlfn.XLOOKUP(Dataset!$K$2,Dataset!$N$14:$N$26,Dataset!$O$14:$O$26,"",0)/_xlfn.XLOOKUP(Dataset!B263,Dataset!$N$14:$N$26,Dataset!$O$14:$O$26,"",0)</f>
        <v>90683.236628927261</v>
      </c>
      <c r="G263" s="34">
        <f t="shared" si="9"/>
        <v>2071.5613636363637</v>
      </c>
      <c r="H263" s="34">
        <f t="shared" si="10"/>
        <v>4121.9653013148754</v>
      </c>
      <c r="I263" s="9"/>
      <c r="J263" s="9"/>
      <c r="K263" s="9"/>
    </row>
    <row r="264" spans="1:11" s="7" customFormat="1" x14ac:dyDescent="0.3">
      <c r="A264" s="88">
        <v>262</v>
      </c>
      <c r="B264" s="59">
        <v>2017</v>
      </c>
      <c r="C264" s="70" t="s">
        <v>10</v>
      </c>
      <c r="D264" s="71">
        <v>1</v>
      </c>
      <c r="E264" s="34">
        <v>6255.31</v>
      </c>
      <c r="F264" s="34">
        <f>E264*_xlfn.XLOOKUP(Dataset!$K$2,Dataset!$N$14:$N$26,Dataset!$O$14:$O$26,"",0)/_xlfn.XLOOKUP(Dataset!B264,Dataset!$N$14:$N$26,Dataset!$O$14:$O$26,"",0)</f>
        <v>12446.732798543371</v>
      </c>
      <c r="G264" s="34">
        <f t="shared" si="9"/>
        <v>6255.31</v>
      </c>
      <c r="H264" s="34">
        <f t="shared" si="10"/>
        <v>12446.732798543371</v>
      </c>
      <c r="I264" s="9"/>
      <c r="J264" s="9"/>
      <c r="K264" s="9"/>
    </row>
    <row r="265" spans="1:11" s="7" customFormat="1" x14ac:dyDescent="0.3">
      <c r="A265" s="87">
        <v>263</v>
      </c>
      <c r="B265" s="59">
        <v>2017</v>
      </c>
      <c r="C265" s="70" t="s">
        <v>10</v>
      </c>
      <c r="D265" s="71">
        <v>1</v>
      </c>
      <c r="E265" s="34">
        <v>3829.97</v>
      </c>
      <c r="F265" s="34">
        <f>E265*_xlfn.XLOOKUP(Dataset!$K$2,Dataset!$N$14:$N$26,Dataset!$O$14:$O$26,"",0)/_xlfn.XLOOKUP(Dataset!B265,Dataset!$N$14:$N$26,Dataset!$O$14:$O$26,"",0)</f>
        <v>7620.8234630157649</v>
      </c>
      <c r="G265" s="34">
        <f t="shared" si="9"/>
        <v>3829.97</v>
      </c>
      <c r="H265" s="34">
        <f t="shared" si="10"/>
        <v>7620.8234630157649</v>
      </c>
      <c r="I265" s="9"/>
      <c r="J265" s="9"/>
      <c r="K265" s="9"/>
    </row>
    <row r="266" spans="1:11" s="7" customFormat="1" x14ac:dyDescent="0.3">
      <c r="A266" s="88">
        <v>264</v>
      </c>
      <c r="B266" s="59">
        <v>2017</v>
      </c>
      <c r="C266" s="70" t="s">
        <v>10</v>
      </c>
      <c r="D266" s="71">
        <v>1</v>
      </c>
      <c r="E266" s="34">
        <v>4856.0600000000004</v>
      </c>
      <c r="F266" s="34">
        <f>E266*_xlfn.XLOOKUP(Dataset!$K$2,Dataset!$N$14:$N$26,Dataset!$O$14:$O$26,"",0)/_xlfn.XLOOKUP(Dataset!B266,Dataset!$N$14:$N$26,Dataset!$O$14:$O$26,"",0)</f>
        <v>9662.5237236355224</v>
      </c>
      <c r="G266" s="34">
        <f t="shared" si="9"/>
        <v>4856.0600000000004</v>
      </c>
      <c r="H266" s="34">
        <f t="shared" si="10"/>
        <v>9662.5237236355224</v>
      </c>
      <c r="I266" s="9"/>
      <c r="J266" s="9"/>
      <c r="K266" s="9"/>
    </row>
    <row r="267" spans="1:11" s="7" customFormat="1" x14ac:dyDescent="0.3">
      <c r="A267" s="87">
        <v>265</v>
      </c>
      <c r="B267" s="59">
        <v>2017</v>
      </c>
      <c r="C267" s="70" t="s">
        <v>11</v>
      </c>
      <c r="D267" s="71">
        <v>5</v>
      </c>
      <c r="E267" s="34">
        <v>17495.43</v>
      </c>
      <c r="F267" s="34">
        <f>E267*_xlfn.XLOOKUP(Dataset!$K$2,Dataset!$N$14:$N$26,Dataset!$O$14:$O$26,"",0)/_xlfn.XLOOKUP(Dataset!B267,Dataset!$N$14:$N$26,Dataset!$O$14:$O$26,"",0)</f>
        <v>34812.174361561556</v>
      </c>
      <c r="G267" s="34">
        <f t="shared" si="9"/>
        <v>3499.0860000000002</v>
      </c>
      <c r="H267" s="34">
        <f t="shared" si="10"/>
        <v>6962.4348723123112</v>
      </c>
      <c r="I267" s="9"/>
      <c r="J267" s="9"/>
      <c r="K267" s="9"/>
    </row>
    <row r="268" spans="1:11" s="7" customFormat="1" x14ac:dyDescent="0.3">
      <c r="A268" s="88">
        <v>266</v>
      </c>
      <c r="B268" s="59">
        <v>2017</v>
      </c>
      <c r="C268" s="70" t="s">
        <v>10</v>
      </c>
      <c r="D268" s="71">
        <v>1</v>
      </c>
      <c r="E268" s="34">
        <v>2881.76</v>
      </c>
      <c r="F268" s="34">
        <f>E268*_xlfn.XLOOKUP(Dataset!$K$2,Dataset!$N$14:$N$26,Dataset!$O$14:$O$26,"",0)/_xlfn.XLOOKUP(Dataset!B268,Dataset!$N$14:$N$26,Dataset!$O$14:$O$26,"",0)</f>
        <v>5734.0877925363166</v>
      </c>
      <c r="G268" s="34">
        <f t="shared" si="9"/>
        <v>2881.76</v>
      </c>
      <c r="H268" s="34">
        <f t="shared" si="10"/>
        <v>5734.0877925363166</v>
      </c>
      <c r="I268" s="9"/>
      <c r="J268" s="9"/>
      <c r="K268" s="9"/>
    </row>
    <row r="269" spans="1:11" s="7" customFormat="1" x14ac:dyDescent="0.3">
      <c r="A269" s="87">
        <v>267</v>
      </c>
      <c r="B269" s="59">
        <v>2017</v>
      </c>
      <c r="C269" s="70" t="s">
        <v>11</v>
      </c>
      <c r="D269" s="71">
        <v>5</v>
      </c>
      <c r="E269" s="34">
        <v>11883.84</v>
      </c>
      <c r="F269" s="34">
        <f>E269*_xlfn.XLOOKUP(Dataset!$K$2,Dataset!$N$14:$N$26,Dataset!$O$14:$O$26,"",0)/_xlfn.XLOOKUP(Dataset!B269,Dataset!$N$14:$N$26,Dataset!$O$14:$O$26,"",0)</f>
        <v>23646.307073612923</v>
      </c>
      <c r="G269" s="34">
        <f t="shared" si="9"/>
        <v>2376.768</v>
      </c>
      <c r="H269" s="34">
        <f t="shared" si="10"/>
        <v>4729.261414722585</v>
      </c>
      <c r="I269" s="9"/>
      <c r="J269" s="9"/>
      <c r="K269" s="9"/>
    </row>
    <row r="270" spans="1:11" s="7" customFormat="1" x14ac:dyDescent="0.3">
      <c r="A270" s="88">
        <v>268</v>
      </c>
      <c r="B270" s="59">
        <v>2017</v>
      </c>
      <c r="C270" s="70" t="s">
        <v>10</v>
      </c>
      <c r="D270" s="71">
        <v>4</v>
      </c>
      <c r="E270" s="34">
        <v>2772.67</v>
      </c>
      <c r="F270" s="34">
        <f>E270*_xlfn.XLOOKUP(Dataset!$K$2,Dataset!$N$14:$N$26,Dataset!$O$14:$O$26,"",0)/_xlfn.XLOOKUP(Dataset!B270,Dataset!$N$14:$N$26,Dataset!$O$14:$O$26,"",0)</f>
        <v>5517.02195870984</v>
      </c>
      <c r="G270" s="34">
        <f t="shared" si="9"/>
        <v>693.16750000000002</v>
      </c>
      <c r="H270" s="34">
        <f t="shared" si="10"/>
        <v>1379.25548967746</v>
      </c>
      <c r="I270" s="9"/>
      <c r="J270" s="9"/>
      <c r="K270" s="9"/>
    </row>
    <row r="271" spans="1:11" s="7" customFormat="1" x14ac:dyDescent="0.3">
      <c r="A271" s="87">
        <v>269</v>
      </c>
      <c r="B271" s="59">
        <v>2017</v>
      </c>
      <c r="C271" s="70" t="s">
        <v>10</v>
      </c>
      <c r="D271" s="71">
        <v>1</v>
      </c>
      <c r="E271" s="34">
        <v>7399.2</v>
      </c>
      <c r="F271" s="34">
        <f>E271*_xlfn.XLOOKUP(Dataset!$K$2,Dataset!$N$14:$N$26,Dataset!$O$14:$O$26,"",0)/_xlfn.XLOOKUP(Dataset!B271,Dataset!$N$14:$N$26,Dataset!$O$14:$O$26,"",0)</f>
        <v>14722.82993536405</v>
      </c>
      <c r="G271" s="34">
        <f t="shared" si="9"/>
        <v>7399.2</v>
      </c>
      <c r="H271" s="34">
        <f t="shared" si="10"/>
        <v>14722.82993536405</v>
      </c>
      <c r="I271" s="9"/>
      <c r="J271" s="9"/>
      <c r="K271" s="9"/>
    </row>
    <row r="272" spans="1:11" s="7" customFormat="1" x14ac:dyDescent="0.3">
      <c r="A272" s="88">
        <v>270</v>
      </c>
      <c r="B272" s="59">
        <v>2017</v>
      </c>
      <c r="C272" s="70" t="s">
        <v>10</v>
      </c>
      <c r="D272" s="71">
        <v>1</v>
      </c>
      <c r="E272" s="34">
        <v>23931.06</v>
      </c>
      <c r="F272" s="34">
        <f>E272*_xlfn.XLOOKUP(Dataset!$K$2,Dataset!$N$14:$N$26,Dataset!$O$14:$O$26,"",0)/_xlfn.XLOOKUP(Dataset!B272,Dataset!$N$14:$N$26,Dataset!$O$14:$O$26,"",0)</f>
        <v>47617.705502350698</v>
      </c>
      <c r="G272" s="34">
        <f t="shared" si="9"/>
        <v>23931.06</v>
      </c>
      <c r="H272" s="34">
        <f t="shared" si="10"/>
        <v>47617.705502350698</v>
      </c>
      <c r="I272" s="9"/>
      <c r="J272" s="9"/>
      <c r="K272" s="9"/>
    </row>
    <row r="273" spans="1:11" s="7" customFormat="1" x14ac:dyDescent="0.3">
      <c r="A273" s="87">
        <v>271</v>
      </c>
      <c r="B273" s="59">
        <v>2017</v>
      </c>
      <c r="C273" s="70" t="s">
        <v>12</v>
      </c>
      <c r="D273" s="71">
        <v>1</v>
      </c>
      <c r="E273" s="34">
        <v>2281.61</v>
      </c>
      <c r="F273" s="34">
        <f>E273*_xlfn.XLOOKUP(Dataset!$K$2,Dataset!$N$14:$N$26,Dataset!$O$14:$O$26,"",0)/_xlfn.XLOOKUP(Dataset!B273,Dataset!$N$14:$N$26,Dataset!$O$14:$O$26,"",0)</f>
        <v>4539.9172895483262</v>
      </c>
      <c r="G273" s="34">
        <f t="shared" si="9"/>
        <v>2281.61</v>
      </c>
      <c r="H273" s="34">
        <f t="shared" si="10"/>
        <v>4539.9172895483262</v>
      </c>
      <c r="I273" s="9"/>
      <c r="J273" s="9"/>
      <c r="K273" s="9"/>
    </row>
    <row r="274" spans="1:11" s="7" customFormat="1" x14ac:dyDescent="0.3">
      <c r="A274" s="88">
        <v>272</v>
      </c>
      <c r="B274" s="59">
        <v>2017</v>
      </c>
      <c r="C274" s="70" t="s">
        <v>10</v>
      </c>
      <c r="D274" s="71">
        <v>1</v>
      </c>
      <c r="E274" s="34">
        <v>7816.39</v>
      </c>
      <c r="F274" s="34">
        <f>E274*_xlfn.XLOOKUP(Dataset!$K$2,Dataset!$N$14:$N$26,Dataset!$O$14:$O$26,"",0)/_xlfn.XLOOKUP(Dataset!B274,Dataset!$N$14:$N$26,Dataset!$O$14:$O$26,"",0)</f>
        <v>15552.94905915237</v>
      </c>
      <c r="G274" s="34">
        <f t="shared" si="9"/>
        <v>7816.39</v>
      </c>
      <c r="H274" s="34">
        <f t="shared" si="10"/>
        <v>15552.94905915237</v>
      </c>
      <c r="I274" s="9"/>
      <c r="J274" s="9"/>
      <c r="K274" s="9"/>
    </row>
    <row r="275" spans="1:11" s="7" customFormat="1" x14ac:dyDescent="0.3">
      <c r="A275" s="87">
        <v>273</v>
      </c>
      <c r="B275" s="59">
        <v>2017</v>
      </c>
      <c r="C275" s="70" t="s">
        <v>10</v>
      </c>
      <c r="D275" s="71">
        <v>1</v>
      </c>
      <c r="E275" s="34">
        <v>1724.93</v>
      </c>
      <c r="F275" s="34">
        <f>E275*_xlfn.XLOOKUP(Dataset!$K$2,Dataset!$N$14:$N$26,Dataset!$O$14:$O$26,"",0)/_xlfn.XLOOKUP(Dataset!B275,Dataset!$N$14:$N$26,Dataset!$O$14:$O$26,"",0)</f>
        <v>3432.2428154945824</v>
      </c>
      <c r="G275" s="34">
        <f t="shared" si="9"/>
        <v>1724.93</v>
      </c>
      <c r="H275" s="34">
        <f t="shared" si="10"/>
        <v>3432.2428154945824</v>
      </c>
      <c r="I275" s="9"/>
      <c r="J275" s="9"/>
      <c r="K275" s="9"/>
    </row>
    <row r="276" spans="1:11" s="7" customFormat="1" x14ac:dyDescent="0.3">
      <c r="A276" s="88">
        <v>274</v>
      </c>
      <c r="B276" s="59">
        <v>2017</v>
      </c>
      <c r="C276" s="70" t="s">
        <v>11</v>
      </c>
      <c r="D276" s="71">
        <v>5</v>
      </c>
      <c r="E276" s="34">
        <v>22603.37</v>
      </c>
      <c r="F276" s="34">
        <f>E276*_xlfn.XLOOKUP(Dataset!$K$2,Dataset!$N$14:$N$26,Dataset!$O$14:$O$26,"",0)/_xlfn.XLOOKUP(Dataset!B276,Dataset!$N$14:$N$26,Dataset!$O$14:$O$26,"",0)</f>
        <v>44975.885565481367</v>
      </c>
      <c r="G276" s="34">
        <f t="shared" si="9"/>
        <v>4520.674</v>
      </c>
      <c r="H276" s="34">
        <f t="shared" si="10"/>
        <v>8995.1771130962734</v>
      </c>
      <c r="I276" s="9"/>
      <c r="J276" s="9"/>
      <c r="K276" s="9"/>
    </row>
    <row r="277" spans="1:11" s="7" customFormat="1" x14ac:dyDescent="0.3">
      <c r="A277" s="87">
        <v>275</v>
      </c>
      <c r="B277" s="59">
        <v>2017</v>
      </c>
      <c r="C277" s="70" t="s">
        <v>10</v>
      </c>
      <c r="D277" s="71">
        <v>2</v>
      </c>
      <c r="E277" s="34">
        <v>11921.06</v>
      </c>
      <c r="F277" s="34">
        <f>E277*_xlfn.XLOOKUP(Dataset!$K$2,Dataset!$N$14:$N$26,Dataset!$O$14:$O$26,"",0)/_xlfn.XLOOKUP(Dataset!B277,Dataset!$N$14:$N$26,Dataset!$O$14:$O$26,"",0)</f>
        <v>23720.366935516133</v>
      </c>
      <c r="G277" s="34">
        <f t="shared" si="9"/>
        <v>5960.53</v>
      </c>
      <c r="H277" s="34">
        <f t="shared" si="10"/>
        <v>11860.183467758066</v>
      </c>
      <c r="I277" s="9"/>
      <c r="J277" s="9"/>
      <c r="K277" s="9"/>
    </row>
    <row r="278" spans="1:11" s="7" customFormat="1" x14ac:dyDescent="0.3">
      <c r="A278" s="88">
        <v>276</v>
      </c>
      <c r="B278" s="59">
        <v>2017</v>
      </c>
      <c r="C278" s="70" t="s">
        <v>11</v>
      </c>
      <c r="D278" s="71">
        <v>5</v>
      </c>
      <c r="E278" s="34">
        <v>9817.5</v>
      </c>
      <c r="F278" s="34">
        <f>E278*_xlfn.XLOOKUP(Dataset!$K$2,Dataset!$N$14:$N$26,Dataset!$O$14:$O$26,"",0)/_xlfn.XLOOKUP(Dataset!B278,Dataset!$N$14:$N$26,Dataset!$O$14:$O$26,"",0)</f>
        <v>19534.7311723479</v>
      </c>
      <c r="G278" s="34">
        <f t="shared" si="9"/>
        <v>1963.5</v>
      </c>
      <c r="H278" s="34">
        <f t="shared" si="10"/>
        <v>3906.9462344695798</v>
      </c>
      <c r="I278" s="9"/>
      <c r="J278" s="9"/>
      <c r="K278" s="9"/>
    </row>
    <row r="279" spans="1:11" s="7" customFormat="1" x14ac:dyDescent="0.3">
      <c r="A279" s="87">
        <v>277</v>
      </c>
      <c r="B279" s="59">
        <v>2017</v>
      </c>
      <c r="C279" s="70" t="s">
        <v>12</v>
      </c>
      <c r="D279" s="71">
        <v>1</v>
      </c>
      <c r="E279" s="34">
        <v>2667.61</v>
      </c>
      <c r="F279" s="34">
        <f>E279*_xlfn.XLOOKUP(Dataset!$K$2,Dataset!$N$14:$N$26,Dataset!$O$14:$O$26,"",0)/_xlfn.XLOOKUP(Dataset!B279,Dataset!$N$14:$N$26,Dataset!$O$14:$O$26,"",0)</f>
        <v>5307.974965384974</v>
      </c>
      <c r="G279" s="34">
        <f t="shared" si="9"/>
        <v>2667.61</v>
      </c>
      <c r="H279" s="34">
        <f t="shared" si="10"/>
        <v>5307.974965384974</v>
      </c>
      <c r="I279" s="9"/>
      <c r="J279" s="9"/>
      <c r="K279" s="9"/>
    </row>
    <row r="280" spans="1:11" s="7" customFormat="1" x14ac:dyDescent="0.3">
      <c r="A280" s="88">
        <v>278</v>
      </c>
      <c r="B280" s="59">
        <v>2017</v>
      </c>
      <c r="C280" s="70" t="s">
        <v>10</v>
      </c>
      <c r="D280" s="71">
        <v>1</v>
      </c>
      <c r="E280" s="34">
        <v>12312.92</v>
      </c>
      <c r="F280" s="34">
        <f>E280*_xlfn.XLOOKUP(Dataset!$K$2,Dataset!$N$14:$N$26,Dataset!$O$14:$O$26,"",0)/_xlfn.XLOOKUP(Dataset!B280,Dataset!$N$14:$N$26,Dataset!$O$14:$O$26,"",0)</f>
        <v>24500.08476156108</v>
      </c>
      <c r="G280" s="34">
        <f t="shared" si="9"/>
        <v>12312.92</v>
      </c>
      <c r="H280" s="34">
        <f t="shared" si="10"/>
        <v>24500.08476156108</v>
      </c>
      <c r="I280" s="9"/>
      <c r="J280" s="9"/>
      <c r="K280" s="9"/>
    </row>
    <row r="281" spans="1:11" s="7" customFormat="1" x14ac:dyDescent="0.3">
      <c r="A281" s="87">
        <v>279</v>
      </c>
      <c r="B281" s="59">
        <v>2017</v>
      </c>
      <c r="C281" s="70" t="s">
        <v>10</v>
      </c>
      <c r="D281" s="71">
        <v>1</v>
      </c>
      <c r="E281" s="34">
        <v>6020.79</v>
      </c>
      <c r="F281" s="34">
        <f>E281*_xlfn.XLOOKUP(Dataset!$K$2,Dataset!$N$14:$N$26,Dataset!$O$14:$O$26,"",0)/_xlfn.XLOOKUP(Dataset!B281,Dataset!$N$14:$N$26,Dataset!$O$14:$O$26,"",0)</f>
        <v>11980.088015804482</v>
      </c>
      <c r="G281" s="34">
        <f t="shared" si="9"/>
        <v>6020.79</v>
      </c>
      <c r="H281" s="34">
        <f t="shared" si="10"/>
        <v>11980.088015804482</v>
      </c>
      <c r="I281" s="9"/>
      <c r="J281" s="9"/>
      <c r="K281" s="9"/>
    </row>
    <row r="282" spans="1:11" s="7" customFormat="1" x14ac:dyDescent="0.3">
      <c r="A282" s="88">
        <v>280</v>
      </c>
      <c r="B282" s="59">
        <v>2017</v>
      </c>
      <c r="C282" s="70" t="s">
        <v>11</v>
      </c>
      <c r="D282" s="71">
        <v>5</v>
      </c>
      <c r="E282" s="34">
        <v>15499.18</v>
      </c>
      <c r="F282" s="34">
        <f>E282*_xlfn.XLOOKUP(Dataset!$K$2,Dataset!$N$14:$N$26,Dataset!$O$14:$O$26,"",0)/_xlfn.XLOOKUP(Dataset!B282,Dataset!$N$14:$N$26,Dataset!$O$14:$O$26,"",0)</f>
        <v>30840.062611849364</v>
      </c>
      <c r="G282" s="34">
        <f t="shared" si="9"/>
        <v>3099.8360000000002</v>
      </c>
      <c r="H282" s="34">
        <f t="shared" si="10"/>
        <v>6168.0125223698724</v>
      </c>
      <c r="I282" s="9"/>
      <c r="J282" s="9"/>
      <c r="K282" s="9"/>
    </row>
    <row r="283" spans="1:11" s="7" customFormat="1" x14ac:dyDescent="0.3">
      <c r="A283" s="87">
        <v>281</v>
      </c>
      <c r="B283" s="59">
        <v>2017</v>
      </c>
      <c r="C283" s="70" t="s">
        <v>10</v>
      </c>
      <c r="D283" s="71">
        <v>1</v>
      </c>
      <c r="E283" s="34">
        <v>8269.4599999999991</v>
      </c>
      <c r="F283" s="34">
        <f>E283*_xlfn.XLOOKUP(Dataset!$K$2,Dataset!$N$14:$N$26,Dataset!$O$14:$O$26,"",0)/_xlfn.XLOOKUP(Dataset!B283,Dataset!$N$14:$N$26,Dataset!$O$14:$O$26,"",0)</f>
        <v>16454.461730632447</v>
      </c>
      <c r="G283" s="34">
        <f t="shared" si="9"/>
        <v>8269.4599999999991</v>
      </c>
      <c r="H283" s="34">
        <f t="shared" si="10"/>
        <v>16454.461730632447</v>
      </c>
      <c r="I283" s="9"/>
      <c r="J283" s="9"/>
      <c r="K283" s="9"/>
    </row>
    <row r="284" spans="1:11" s="7" customFormat="1" x14ac:dyDescent="0.3">
      <c r="A284" s="88">
        <v>282</v>
      </c>
      <c r="B284" s="59">
        <v>2017</v>
      </c>
      <c r="C284" s="70" t="s">
        <v>11</v>
      </c>
      <c r="D284" s="71">
        <v>5</v>
      </c>
      <c r="E284" s="34">
        <v>3158.91</v>
      </c>
      <c r="F284" s="34">
        <f>E284*_xlfn.XLOOKUP(Dataset!$K$2,Dataset!$N$14:$N$26,Dataset!$O$14:$O$26,"",0)/_xlfn.XLOOKUP(Dataset!B284,Dataset!$N$14:$N$26,Dataset!$O$14:$O$26,"",0)</f>
        <v>6285.5571833604781</v>
      </c>
      <c r="G284" s="34">
        <f t="shared" si="9"/>
        <v>631.78199999999993</v>
      </c>
      <c r="H284" s="34">
        <f t="shared" si="10"/>
        <v>1257.1114366720956</v>
      </c>
      <c r="I284" s="9"/>
      <c r="J284" s="9"/>
      <c r="K284" s="9"/>
    </row>
    <row r="285" spans="1:11" s="7" customFormat="1" x14ac:dyDescent="0.3">
      <c r="A285" s="87">
        <v>283</v>
      </c>
      <c r="B285" s="59">
        <v>2017</v>
      </c>
      <c r="C285" s="70" t="s">
        <v>10</v>
      </c>
      <c r="D285" s="71">
        <v>8</v>
      </c>
      <c r="E285" s="34">
        <v>5014.1499999999996</v>
      </c>
      <c r="F285" s="34">
        <f>E285*_xlfn.XLOOKUP(Dataset!$K$2,Dataset!$N$14:$N$26,Dataset!$O$14:$O$26,"",0)/_xlfn.XLOOKUP(Dataset!B285,Dataset!$N$14:$N$26,Dataset!$O$14:$O$26,"",0)</f>
        <v>9977.0891069853042</v>
      </c>
      <c r="G285" s="34">
        <f t="shared" si="9"/>
        <v>626.76874999999995</v>
      </c>
      <c r="H285" s="34">
        <f t="shared" si="10"/>
        <v>1247.136138373163</v>
      </c>
      <c r="I285" s="9"/>
      <c r="J285" s="9"/>
      <c r="K285" s="9"/>
    </row>
    <row r="286" spans="1:11" s="7" customFormat="1" x14ac:dyDescent="0.3">
      <c r="A286" s="88">
        <v>284</v>
      </c>
      <c r="B286" s="59">
        <v>2017</v>
      </c>
      <c r="C286" s="70" t="s">
        <v>11</v>
      </c>
      <c r="D286" s="71">
        <v>5</v>
      </c>
      <c r="E286" s="34">
        <v>2140.59</v>
      </c>
      <c r="F286" s="34">
        <f>E286*_xlfn.XLOOKUP(Dataset!$K$2,Dataset!$N$14:$N$26,Dataset!$O$14:$O$26,"",0)/_xlfn.XLOOKUP(Dataset!B286,Dataset!$N$14:$N$26,Dataset!$O$14:$O$26,"",0)</f>
        <v>4259.3175655937048</v>
      </c>
      <c r="G286" s="34">
        <f t="shared" si="9"/>
        <v>428.11800000000005</v>
      </c>
      <c r="H286" s="34">
        <f t="shared" si="10"/>
        <v>851.86351311874091</v>
      </c>
      <c r="I286" s="9"/>
      <c r="J286" s="9"/>
      <c r="K286" s="9"/>
    </row>
    <row r="287" spans="1:11" s="7" customFormat="1" x14ac:dyDescent="0.3">
      <c r="A287" s="87">
        <v>285</v>
      </c>
      <c r="B287" s="59">
        <v>2017</v>
      </c>
      <c r="C287" s="70" t="s">
        <v>10</v>
      </c>
      <c r="D287" s="71">
        <v>4</v>
      </c>
      <c r="E287" s="34">
        <v>16224.58</v>
      </c>
      <c r="F287" s="34">
        <f>E287*_xlfn.XLOOKUP(Dataset!$K$2,Dataset!$N$14:$N$26,Dataset!$O$14:$O$26,"",0)/_xlfn.XLOOKUP(Dataset!B287,Dataset!$N$14:$N$26,Dataset!$O$14:$O$26,"",0)</f>
        <v>32283.45390213927</v>
      </c>
      <c r="G287" s="34">
        <f t="shared" si="9"/>
        <v>4056.145</v>
      </c>
      <c r="H287" s="34">
        <f t="shared" si="10"/>
        <v>8070.8634755348176</v>
      </c>
      <c r="I287" s="9"/>
      <c r="J287" s="9"/>
      <c r="K287" s="9"/>
    </row>
    <row r="288" spans="1:11" s="7" customFormat="1" x14ac:dyDescent="0.3">
      <c r="A288" s="88">
        <v>286</v>
      </c>
      <c r="B288" s="59">
        <v>2017</v>
      </c>
      <c r="C288" s="70" t="s">
        <v>10</v>
      </c>
      <c r="D288" s="71">
        <v>1</v>
      </c>
      <c r="E288" s="34">
        <v>2006.42</v>
      </c>
      <c r="F288" s="34">
        <f>E288*_xlfn.XLOOKUP(Dataset!$K$2,Dataset!$N$14:$N$26,Dataset!$O$14:$O$26,"",0)/_xlfn.XLOOKUP(Dataset!B288,Dataset!$N$14:$N$26,Dataset!$O$14:$O$26,"",0)</f>
        <v>3992.3478807050956</v>
      </c>
      <c r="G288" s="34">
        <f t="shared" si="9"/>
        <v>2006.42</v>
      </c>
      <c r="H288" s="34">
        <f t="shared" si="10"/>
        <v>3992.3478807050956</v>
      </c>
      <c r="I288" s="9"/>
      <c r="J288" s="9"/>
      <c r="K288" s="9"/>
    </row>
    <row r="289" spans="1:11" s="7" customFormat="1" x14ac:dyDescent="0.3">
      <c r="A289" s="87">
        <v>287</v>
      </c>
      <c r="B289" s="59">
        <v>2017</v>
      </c>
      <c r="C289" s="70" t="s">
        <v>12</v>
      </c>
      <c r="D289" s="71">
        <v>6</v>
      </c>
      <c r="E289" s="34">
        <v>5008.7299999999996</v>
      </c>
      <c r="F289" s="34">
        <f>E289*_xlfn.XLOOKUP(Dataset!$K$2,Dataset!$N$14:$N$26,Dataset!$O$14:$O$26,"",0)/_xlfn.XLOOKUP(Dataset!B289,Dataset!$N$14:$N$26,Dataset!$O$14:$O$26,"",0)</f>
        <v>9966.3044629359902</v>
      </c>
      <c r="G289" s="34">
        <f t="shared" si="9"/>
        <v>834.7883333333333</v>
      </c>
      <c r="H289" s="34">
        <f t="shared" si="10"/>
        <v>1661.050743822665</v>
      </c>
      <c r="I289" s="9"/>
      <c r="J289" s="9"/>
      <c r="K289" s="9"/>
    </row>
    <row r="290" spans="1:11" s="7" customFormat="1" x14ac:dyDescent="0.3">
      <c r="A290" s="88">
        <v>288</v>
      </c>
      <c r="B290" s="59">
        <v>2014</v>
      </c>
      <c r="C290" s="70" t="s">
        <v>10</v>
      </c>
      <c r="D290" s="71">
        <v>7</v>
      </c>
      <c r="E290" s="34">
        <v>110012.94</v>
      </c>
      <c r="F290" s="34">
        <f>E290*_xlfn.XLOOKUP(Dataset!$K$2,Dataset!$N$14:$N$26,Dataset!$O$14:$O$26,"",0)/_xlfn.XLOOKUP(Dataset!B290,Dataset!$N$14:$N$26,Dataset!$O$14:$O$26,"",0)</f>
        <v>234658.53384456065</v>
      </c>
      <c r="G290" s="34">
        <f t="shared" si="9"/>
        <v>15716.134285714286</v>
      </c>
      <c r="H290" s="34">
        <f t="shared" si="10"/>
        <v>33522.647692080092</v>
      </c>
      <c r="I290" s="9"/>
      <c r="J290" s="9"/>
      <c r="K290" s="9"/>
    </row>
    <row r="291" spans="1:11" s="7" customFormat="1" x14ac:dyDescent="0.3">
      <c r="A291" s="87">
        <v>289</v>
      </c>
      <c r="B291" s="59">
        <v>2017</v>
      </c>
      <c r="C291" s="70" t="s">
        <v>12</v>
      </c>
      <c r="D291" s="71">
        <v>10</v>
      </c>
      <c r="E291" s="34">
        <v>2636.79</v>
      </c>
      <c r="F291" s="34">
        <f>E291*_xlfn.XLOOKUP(Dataset!$K$2,Dataset!$N$14:$N$26,Dataset!$O$14:$O$26,"",0)/_xlfn.XLOOKUP(Dataset!B291,Dataset!$N$14:$N$26,Dataset!$O$14:$O$26,"",0)</f>
        <v>5246.6497385215398</v>
      </c>
      <c r="G291" s="34">
        <f t="shared" si="9"/>
        <v>263.67899999999997</v>
      </c>
      <c r="H291" s="34">
        <f t="shared" si="10"/>
        <v>524.66497385215393</v>
      </c>
      <c r="I291" s="9"/>
      <c r="J291" s="9"/>
      <c r="K291" s="9"/>
    </row>
    <row r="292" spans="1:11" s="7" customFormat="1" x14ac:dyDescent="0.3">
      <c r="A292" s="88">
        <v>290</v>
      </c>
      <c r="B292" s="59">
        <v>2017</v>
      </c>
      <c r="C292" s="70" t="s">
        <v>10</v>
      </c>
      <c r="D292" s="71">
        <v>1</v>
      </c>
      <c r="E292" s="34">
        <v>4825.6499999999996</v>
      </c>
      <c r="F292" s="34">
        <f>E292*_xlfn.XLOOKUP(Dataset!$K$2,Dataset!$N$14:$N$26,Dataset!$O$14:$O$26,"",0)/_xlfn.XLOOKUP(Dataset!B292,Dataset!$N$14:$N$26,Dataset!$O$14:$O$26,"",0)</f>
        <v>9602.0143093293227</v>
      </c>
      <c r="G292" s="34">
        <f t="shared" si="9"/>
        <v>4825.6499999999996</v>
      </c>
      <c r="H292" s="34">
        <f t="shared" si="10"/>
        <v>9602.0143093293227</v>
      </c>
      <c r="I292" s="9"/>
      <c r="J292" s="9"/>
      <c r="K292" s="9"/>
    </row>
    <row r="293" spans="1:11" s="7" customFormat="1" x14ac:dyDescent="0.3">
      <c r="A293" s="87">
        <v>291</v>
      </c>
      <c r="B293" s="59">
        <v>2017</v>
      </c>
      <c r="C293" s="70" t="s">
        <v>10</v>
      </c>
      <c r="D293" s="71">
        <v>6</v>
      </c>
      <c r="E293" s="34">
        <v>20500.54</v>
      </c>
      <c r="F293" s="34">
        <f>E293*_xlfn.XLOOKUP(Dataset!$K$2,Dataset!$N$14:$N$26,Dataset!$O$14:$O$26,"",0)/_xlfn.XLOOKUP(Dataset!B293,Dataset!$N$14:$N$26,Dataset!$O$14:$O$26,"",0)</f>
        <v>40791.702346622362</v>
      </c>
      <c r="G293" s="34">
        <f t="shared" si="9"/>
        <v>3416.7566666666667</v>
      </c>
      <c r="H293" s="34">
        <f t="shared" si="10"/>
        <v>6798.6170577703933</v>
      </c>
      <c r="I293" s="9"/>
      <c r="J293" s="9"/>
      <c r="K293" s="9"/>
    </row>
    <row r="294" spans="1:11" s="7" customFormat="1" x14ac:dyDescent="0.3">
      <c r="A294" s="88">
        <v>292</v>
      </c>
      <c r="B294" s="59">
        <v>2017</v>
      </c>
      <c r="C294" s="70" t="s">
        <v>12</v>
      </c>
      <c r="D294" s="71">
        <v>6</v>
      </c>
      <c r="E294" s="34">
        <v>2643.76</v>
      </c>
      <c r="F294" s="34">
        <f>E294*_xlfn.XLOOKUP(Dataset!$K$2,Dataset!$N$14:$N$26,Dataset!$O$14:$O$26,"",0)/_xlfn.XLOOKUP(Dataset!B294,Dataset!$N$14:$N$26,Dataset!$O$14:$O$26,"",0)</f>
        <v>5260.5185519945489</v>
      </c>
      <c r="G294" s="34">
        <f t="shared" si="9"/>
        <v>440.62666666666672</v>
      </c>
      <c r="H294" s="34">
        <f t="shared" si="10"/>
        <v>876.75309199909145</v>
      </c>
      <c r="I294" s="9"/>
      <c r="J294" s="9"/>
      <c r="K294" s="9"/>
    </row>
    <row r="295" spans="1:11" s="7" customFormat="1" x14ac:dyDescent="0.3">
      <c r="A295" s="87">
        <v>293</v>
      </c>
      <c r="B295" s="59">
        <v>2017</v>
      </c>
      <c r="C295" s="70" t="s">
        <v>11</v>
      </c>
      <c r="D295" s="71">
        <v>40</v>
      </c>
      <c r="E295" s="34">
        <v>14944.89</v>
      </c>
      <c r="F295" s="34">
        <f>E295*_xlfn.XLOOKUP(Dataset!$K$2,Dataset!$N$14:$N$26,Dataset!$O$14:$O$26,"",0)/_xlfn.XLOOKUP(Dataset!B295,Dataset!$N$14:$N$26,Dataset!$O$14:$O$26,"",0)</f>
        <v>29737.143728068284</v>
      </c>
      <c r="G295" s="34">
        <f t="shared" si="9"/>
        <v>373.62225000000001</v>
      </c>
      <c r="H295" s="34">
        <f t="shared" si="10"/>
        <v>743.42859320170714</v>
      </c>
      <c r="I295" s="9"/>
      <c r="J295" s="9"/>
      <c r="K295" s="9"/>
    </row>
    <row r="296" spans="1:11" s="7" customFormat="1" x14ac:dyDescent="0.3">
      <c r="A296" s="88">
        <v>294</v>
      </c>
      <c r="B296" s="59">
        <v>2017</v>
      </c>
      <c r="C296" s="70" t="s">
        <v>11</v>
      </c>
      <c r="D296" s="71">
        <v>25</v>
      </c>
      <c r="E296" s="34">
        <v>21628.62</v>
      </c>
      <c r="F296" s="34">
        <f>E296*_xlfn.XLOOKUP(Dataset!$K$2,Dataset!$N$14:$N$26,Dataset!$O$14:$O$26,"",0)/_xlfn.XLOOKUP(Dataset!B296,Dataset!$N$14:$N$26,Dataset!$O$14:$O$26,"",0)</f>
        <v>43036.340955321335</v>
      </c>
      <c r="G296" s="34">
        <f t="shared" si="9"/>
        <v>865.14479999999992</v>
      </c>
      <c r="H296" s="34">
        <f t="shared" si="10"/>
        <v>1721.4536382128533</v>
      </c>
      <c r="I296" s="9"/>
      <c r="J296" s="9"/>
      <c r="K296" s="9"/>
    </row>
    <row r="297" spans="1:11" s="7" customFormat="1" x14ac:dyDescent="0.3">
      <c r="A297" s="87">
        <v>295</v>
      </c>
      <c r="B297" s="59">
        <v>2017</v>
      </c>
      <c r="C297" s="70" t="s">
        <v>11</v>
      </c>
      <c r="D297" s="71">
        <v>30</v>
      </c>
      <c r="E297" s="34">
        <v>9325.0400000000009</v>
      </c>
      <c r="F297" s="34">
        <f>E297*_xlfn.XLOOKUP(Dataset!$K$2,Dataset!$N$14:$N$26,Dataset!$O$14:$O$26,"",0)/_xlfn.XLOOKUP(Dataset!B297,Dataset!$N$14:$N$26,Dataset!$O$14:$O$26,"",0)</f>
        <v>18554.840801771436</v>
      </c>
      <c r="G297" s="34">
        <f t="shared" si="9"/>
        <v>310.83466666666669</v>
      </c>
      <c r="H297" s="34">
        <f t="shared" si="10"/>
        <v>618.49469339238124</v>
      </c>
      <c r="I297" s="9"/>
      <c r="J297" s="9"/>
      <c r="K297" s="9"/>
    </row>
    <row r="298" spans="1:11" s="7" customFormat="1" x14ac:dyDescent="0.3">
      <c r="A298" s="88">
        <v>296</v>
      </c>
      <c r="B298" s="59">
        <v>2017</v>
      </c>
      <c r="C298" s="70" t="s">
        <v>11</v>
      </c>
      <c r="D298" s="71">
        <v>20</v>
      </c>
      <c r="E298" s="34">
        <v>8706.2800000000007</v>
      </c>
      <c r="F298" s="34">
        <f>E298*_xlfn.XLOOKUP(Dataset!$K$2,Dataset!$N$14:$N$26,Dataset!$O$14:$O$26,"",0)/_xlfn.XLOOKUP(Dataset!B298,Dataset!$N$14:$N$26,Dataset!$O$14:$O$26,"",0)</f>
        <v>17323.640367831838</v>
      </c>
      <c r="G298" s="34">
        <f t="shared" si="9"/>
        <v>435.31400000000002</v>
      </c>
      <c r="H298" s="34">
        <f t="shared" si="10"/>
        <v>866.1820183915919</v>
      </c>
      <c r="I298" s="9"/>
      <c r="J298" s="9"/>
      <c r="K298" s="9"/>
    </row>
    <row r="299" spans="1:11" s="7" customFormat="1" x14ac:dyDescent="0.3">
      <c r="A299" s="87">
        <v>297</v>
      </c>
      <c r="B299" s="59">
        <v>2017</v>
      </c>
      <c r="C299" s="70" t="s">
        <v>10</v>
      </c>
      <c r="D299" s="71">
        <v>1</v>
      </c>
      <c r="E299" s="34">
        <v>2840.98</v>
      </c>
      <c r="F299" s="34">
        <f>E299*_xlfn.XLOOKUP(Dataset!$K$2,Dataset!$N$14:$N$26,Dataset!$O$14:$O$26,"",0)/_xlfn.XLOOKUP(Dataset!B299,Dataset!$N$14:$N$26,Dataset!$O$14:$O$26,"",0)</f>
        <v>5652.9442898922262</v>
      </c>
      <c r="G299" s="34">
        <f t="shared" si="9"/>
        <v>2840.98</v>
      </c>
      <c r="H299" s="34">
        <f t="shared" si="10"/>
        <v>5652.9442898922262</v>
      </c>
      <c r="I299" s="9"/>
      <c r="J299" s="9"/>
      <c r="K299" s="9"/>
    </row>
    <row r="300" spans="1:11" s="7" customFormat="1" x14ac:dyDescent="0.3">
      <c r="A300" s="88">
        <v>298</v>
      </c>
      <c r="B300" s="59">
        <v>2017</v>
      </c>
      <c r="C300" s="70" t="s">
        <v>11</v>
      </c>
      <c r="D300" s="71">
        <v>20</v>
      </c>
      <c r="E300" s="34">
        <v>25255.67</v>
      </c>
      <c r="F300" s="34">
        <f>E300*_xlfn.XLOOKUP(Dataset!$K$2,Dataset!$N$14:$N$26,Dataset!$O$14:$O$26,"",0)/_xlfn.XLOOKUP(Dataset!B300,Dataset!$N$14:$N$26,Dataset!$O$14:$O$26,"",0)</f>
        <v>50253.396896107115</v>
      </c>
      <c r="G300" s="34">
        <f t="shared" si="9"/>
        <v>1262.7835</v>
      </c>
      <c r="H300" s="34">
        <f t="shared" si="10"/>
        <v>2512.6698448053558</v>
      </c>
      <c r="I300" s="9"/>
      <c r="J300" s="9"/>
      <c r="K300" s="9"/>
    </row>
    <row r="301" spans="1:11" s="7" customFormat="1" x14ac:dyDescent="0.3">
      <c r="A301" s="87">
        <v>299</v>
      </c>
      <c r="B301" s="59">
        <v>2017</v>
      </c>
      <c r="C301" s="70" t="s">
        <v>10</v>
      </c>
      <c r="D301" s="71">
        <v>1</v>
      </c>
      <c r="E301" s="34">
        <v>7699.33</v>
      </c>
      <c r="F301" s="34">
        <f>E301*_xlfn.XLOOKUP(Dataset!$K$2,Dataset!$N$14:$N$26,Dataset!$O$14:$O$26,"",0)/_xlfn.XLOOKUP(Dataset!B301,Dataset!$N$14:$N$26,Dataset!$O$14:$O$26,"",0)</f>
        <v>15320.024625127919</v>
      </c>
      <c r="G301" s="34">
        <f t="shared" si="9"/>
        <v>7699.33</v>
      </c>
      <c r="H301" s="34">
        <f t="shared" si="10"/>
        <v>15320.024625127919</v>
      </c>
      <c r="I301" s="9"/>
      <c r="J301" s="9"/>
      <c r="K301" s="9"/>
    </row>
    <row r="302" spans="1:11" s="7" customFormat="1" x14ac:dyDescent="0.3">
      <c r="A302" s="88">
        <v>300</v>
      </c>
      <c r="B302" s="59">
        <v>2017</v>
      </c>
      <c r="C302" s="70" t="s">
        <v>10</v>
      </c>
      <c r="D302" s="71">
        <v>1</v>
      </c>
      <c r="E302" s="34">
        <v>2702.64</v>
      </c>
      <c r="F302" s="34">
        <f>E302*_xlfn.XLOOKUP(Dataset!$K$2,Dataset!$N$14:$N$26,Dataset!$O$14:$O$26,"",0)/_xlfn.XLOOKUP(Dataset!B302,Dataset!$N$14:$N$26,Dataset!$O$14:$O$26,"",0)</f>
        <v>5377.6771943605117</v>
      </c>
      <c r="G302" s="34">
        <f t="shared" si="9"/>
        <v>2702.64</v>
      </c>
      <c r="H302" s="34">
        <f t="shared" si="10"/>
        <v>5377.6771943605117</v>
      </c>
      <c r="I302" s="9"/>
      <c r="J302" s="9"/>
      <c r="K302" s="9"/>
    </row>
    <row r="303" spans="1:11" s="7" customFormat="1" x14ac:dyDescent="0.3">
      <c r="A303" s="87">
        <v>301</v>
      </c>
      <c r="B303" s="59">
        <v>2017</v>
      </c>
      <c r="C303" s="70" t="s">
        <v>10</v>
      </c>
      <c r="D303" s="71">
        <v>1</v>
      </c>
      <c r="E303" s="34">
        <v>7128.15</v>
      </c>
      <c r="F303" s="34">
        <f>E303*_xlfn.XLOOKUP(Dataset!$K$2,Dataset!$N$14:$N$26,Dataset!$O$14:$O$26,"",0)/_xlfn.XLOOKUP(Dataset!B303,Dataset!$N$14:$N$26,Dataset!$O$14:$O$26,"",0)</f>
        <v>14183.498243562177</v>
      </c>
      <c r="G303" s="34">
        <f t="shared" si="9"/>
        <v>7128.15</v>
      </c>
      <c r="H303" s="34">
        <f t="shared" si="10"/>
        <v>14183.498243562177</v>
      </c>
      <c r="I303" s="9"/>
      <c r="J303" s="9"/>
      <c r="K303" s="9"/>
    </row>
    <row r="304" spans="1:11" s="7" customFormat="1" x14ac:dyDescent="0.3">
      <c r="A304" s="88">
        <v>302</v>
      </c>
      <c r="B304" s="59">
        <v>2017</v>
      </c>
      <c r="C304" s="70" t="s">
        <v>10</v>
      </c>
      <c r="D304" s="71">
        <v>1</v>
      </c>
      <c r="E304" s="34">
        <v>7956.85</v>
      </c>
      <c r="F304" s="34">
        <f>E304*_xlfn.XLOOKUP(Dataset!$K$2,Dataset!$N$14:$N$26,Dataset!$O$14:$O$26,"",0)/_xlfn.XLOOKUP(Dataset!B304,Dataset!$N$14:$N$26,Dataset!$O$14:$O$26,"",0)</f>
        <v>15832.434502541013</v>
      </c>
      <c r="G304" s="34">
        <f t="shared" si="9"/>
        <v>7956.85</v>
      </c>
      <c r="H304" s="34">
        <f t="shared" si="10"/>
        <v>15832.434502541013</v>
      </c>
      <c r="I304" s="9"/>
      <c r="J304" s="9"/>
      <c r="K304" s="9"/>
    </row>
    <row r="305" spans="1:11" s="7" customFormat="1" x14ac:dyDescent="0.3">
      <c r="A305" s="87">
        <v>303</v>
      </c>
      <c r="B305" s="59">
        <v>2017</v>
      </c>
      <c r="C305" s="70" t="s">
        <v>10</v>
      </c>
      <c r="D305" s="71">
        <v>1</v>
      </c>
      <c r="E305" s="34">
        <v>1347.65</v>
      </c>
      <c r="F305" s="34">
        <f>E305*_xlfn.XLOOKUP(Dataset!$K$2,Dataset!$N$14:$N$26,Dataset!$O$14:$O$26,"",0)/_xlfn.XLOOKUP(Dataset!B305,Dataset!$N$14:$N$26,Dataset!$O$14:$O$26,"",0)</f>
        <v>2681.536079899633</v>
      </c>
      <c r="G305" s="34">
        <f t="shared" si="9"/>
        <v>1347.65</v>
      </c>
      <c r="H305" s="34">
        <f t="shared" si="10"/>
        <v>2681.536079899633</v>
      </c>
      <c r="I305" s="9"/>
      <c r="J305" s="9"/>
      <c r="K305" s="9"/>
    </row>
    <row r="306" spans="1:11" s="7" customFormat="1" x14ac:dyDescent="0.3">
      <c r="A306" s="88">
        <v>304</v>
      </c>
      <c r="B306" s="59">
        <v>2017</v>
      </c>
      <c r="C306" s="70" t="s">
        <v>10</v>
      </c>
      <c r="D306" s="71">
        <v>1</v>
      </c>
      <c r="E306" s="34">
        <v>1985.16</v>
      </c>
      <c r="F306" s="34">
        <f>E306*_xlfn.XLOOKUP(Dataset!$K$2,Dataset!$N$14:$N$26,Dataset!$O$14:$O$26,"",0)/_xlfn.XLOOKUP(Dataset!B306,Dataset!$N$14:$N$26,Dataset!$O$14:$O$26,"",0)</f>
        <v>3950.045014932331</v>
      </c>
      <c r="G306" s="34">
        <f t="shared" si="9"/>
        <v>1985.16</v>
      </c>
      <c r="H306" s="34">
        <f t="shared" si="10"/>
        <v>3950.045014932331</v>
      </c>
      <c r="I306" s="9"/>
      <c r="J306" s="9"/>
      <c r="K306" s="9"/>
    </row>
    <row r="307" spans="1:11" s="7" customFormat="1" x14ac:dyDescent="0.3">
      <c r="A307" s="87">
        <v>305</v>
      </c>
      <c r="B307" s="59">
        <v>2017</v>
      </c>
      <c r="C307" s="70" t="s">
        <v>10</v>
      </c>
      <c r="D307" s="71">
        <v>1</v>
      </c>
      <c r="E307" s="34">
        <v>2515.2399999999998</v>
      </c>
      <c r="F307" s="34">
        <f>E307*_xlfn.XLOOKUP(Dataset!$K$2,Dataset!$N$14:$N$26,Dataset!$O$14:$O$26,"",0)/_xlfn.XLOOKUP(Dataset!B307,Dataset!$N$14:$N$26,Dataset!$O$14:$O$26,"",0)</f>
        <v>5004.7911621019939</v>
      </c>
      <c r="G307" s="34">
        <f t="shared" si="9"/>
        <v>2515.2399999999998</v>
      </c>
      <c r="H307" s="34">
        <f t="shared" si="10"/>
        <v>5004.7911621019939</v>
      </c>
      <c r="I307" s="9"/>
      <c r="J307" s="9"/>
      <c r="K307" s="9"/>
    </row>
    <row r="308" spans="1:11" s="7" customFormat="1" x14ac:dyDescent="0.3">
      <c r="A308" s="88">
        <v>306</v>
      </c>
      <c r="B308" s="59">
        <v>2017</v>
      </c>
      <c r="C308" s="70" t="s">
        <v>10</v>
      </c>
      <c r="D308" s="71">
        <v>1</v>
      </c>
      <c r="E308" s="34">
        <v>2782.14</v>
      </c>
      <c r="F308" s="34">
        <f>E308*_xlfn.XLOOKUP(Dataset!$K$2,Dataset!$N$14:$N$26,Dataset!$O$14:$O$26,"",0)/_xlfn.XLOOKUP(Dataset!B308,Dataset!$N$14:$N$26,Dataset!$O$14:$O$26,"",0)</f>
        <v>5535.8652389952613</v>
      </c>
      <c r="G308" s="34">
        <f t="shared" si="9"/>
        <v>2782.14</v>
      </c>
      <c r="H308" s="34">
        <f t="shared" si="10"/>
        <v>5535.8652389952613</v>
      </c>
      <c r="I308" s="9"/>
      <c r="J308" s="9"/>
      <c r="K308" s="9"/>
    </row>
    <row r="309" spans="1:11" s="7" customFormat="1" x14ac:dyDescent="0.3">
      <c r="A309" s="87">
        <v>307</v>
      </c>
      <c r="B309" s="59">
        <v>2017</v>
      </c>
      <c r="C309" s="70" t="s">
        <v>10</v>
      </c>
      <c r="D309" s="71">
        <v>1</v>
      </c>
      <c r="E309" s="34">
        <v>2208.09</v>
      </c>
      <c r="F309" s="34">
        <f>E309*_xlfn.XLOOKUP(Dataset!$K$2,Dataset!$N$14:$N$26,Dataset!$O$14:$O$26,"",0)/_xlfn.XLOOKUP(Dataset!B309,Dataset!$N$14:$N$26,Dataset!$O$14:$O$26,"",0)</f>
        <v>4393.628169528869</v>
      </c>
      <c r="G309" s="34">
        <f t="shared" si="9"/>
        <v>2208.09</v>
      </c>
      <c r="H309" s="34">
        <f t="shared" si="10"/>
        <v>4393.628169528869</v>
      </c>
      <c r="I309" s="9"/>
      <c r="J309" s="9"/>
      <c r="K309" s="9"/>
    </row>
    <row r="310" spans="1:11" s="7" customFormat="1" x14ac:dyDescent="0.3">
      <c r="A310" s="88">
        <v>308</v>
      </c>
      <c r="B310" s="59">
        <v>2017</v>
      </c>
      <c r="C310" s="70" t="s">
        <v>12</v>
      </c>
      <c r="D310" s="71">
        <v>1</v>
      </c>
      <c r="E310" s="34">
        <v>5709.48</v>
      </c>
      <c r="F310" s="34">
        <f>E310*_xlfn.XLOOKUP(Dataset!$K$2,Dataset!$N$14:$N$26,Dataset!$O$14:$O$26,"",0)/_xlfn.XLOOKUP(Dataset!B310,Dataset!$N$14:$N$26,Dataset!$O$14:$O$26,"",0)</f>
        <v>11360.647510455501</v>
      </c>
      <c r="G310" s="34">
        <f t="shared" si="9"/>
        <v>5709.48</v>
      </c>
      <c r="H310" s="34">
        <f t="shared" si="10"/>
        <v>11360.647510455501</v>
      </c>
      <c r="I310" s="9"/>
      <c r="J310" s="9"/>
      <c r="K310" s="9"/>
    </row>
    <row r="311" spans="1:11" s="7" customFormat="1" x14ac:dyDescent="0.3">
      <c r="A311" s="87">
        <v>309</v>
      </c>
      <c r="B311" s="59">
        <v>2018</v>
      </c>
      <c r="C311" s="70" t="s">
        <v>10</v>
      </c>
      <c r="D311" s="71">
        <v>1</v>
      </c>
      <c r="E311" s="34">
        <v>8637.8799999999992</v>
      </c>
      <c r="F311" s="34">
        <f>E311*_xlfn.XLOOKUP(Dataset!$K$2,Dataset!$N$14:$N$26,Dataset!$O$14:$O$26,"",0)/_xlfn.XLOOKUP(Dataset!B311,Dataset!$N$14:$N$26,Dataset!$O$14:$O$26,"",0)</f>
        <v>16477.554558356664</v>
      </c>
      <c r="G311" s="34">
        <f t="shared" si="9"/>
        <v>8637.8799999999992</v>
      </c>
      <c r="H311" s="34">
        <f t="shared" si="10"/>
        <v>16477.554558356664</v>
      </c>
      <c r="I311" s="9"/>
      <c r="J311" s="9"/>
      <c r="K311" s="9"/>
    </row>
    <row r="312" spans="1:11" s="7" customFormat="1" x14ac:dyDescent="0.3">
      <c r="A312" s="88">
        <v>310</v>
      </c>
      <c r="B312" s="59">
        <v>2018</v>
      </c>
      <c r="C312" s="70" t="s">
        <v>10</v>
      </c>
      <c r="D312" s="71">
        <v>2</v>
      </c>
      <c r="E312" s="34">
        <v>16632.55</v>
      </c>
      <c r="F312" s="34">
        <f>E312*_xlfn.XLOOKUP(Dataset!$K$2,Dataset!$N$14:$N$26,Dataset!$O$14:$O$26,"",0)/_xlfn.XLOOKUP(Dataset!B312,Dataset!$N$14:$N$26,Dataset!$O$14:$O$26,"",0)</f>
        <v>31728.126585411595</v>
      </c>
      <c r="G312" s="34">
        <f t="shared" si="9"/>
        <v>8316.2749999999996</v>
      </c>
      <c r="H312" s="34">
        <f t="shared" si="10"/>
        <v>15864.063292705798</v>
      </c>
      <c r="I312" s="9"/>
      <c r="J312" s="9"/>
      <c r="K312" s="9"/>
    </row>
    <row r="313" spans="1:11" s="7" customFormat="1" x14ac:dyDescent="0.3">
      <c r="A313" s="87">
        <v>311</v>
      </c>
      <c r="B313" s="59">
        <v>2017</v>
      </c>
      <c r="C313" s="70" t="s">
        <v>11</v>
      </c>
      <c r="D313" s="71">
        <v>24</v>
      </c>
      <c r="E313" s="34">
        <v>7732.24</v>
      </c>
      <c r="F313" s="34">
        <f>E313*_xlfn.XLOOKUP(Dataset!$K$2,Dataset!$N$14:$N$26,Dataset!$O$14:$O$26,"",0)/_xlfn.XLOOKUP(Dataset!B313,Dataset!$N$14:$N$26,Dataset!$O$14:$O$26,"",0)</f>
        <v>15385.508506246531</v>
      </c>
      <c r="G313" s="34">
        <f t="shared" si="9"/>
        <v>322.17666666666668</v>
      </c>
      <c r="H313" s="34">
        <f t="shared" si="10"/>
        <v>641.06285442693877</v>
      </c>
      <c r="I313" s="9"/>
      <c r="J313" s="9"/>
      <c r="K313" s="9"/>
    </row>
    <row r="314" spans="1:11" s="7" customFormat="1" x14ac:dyDescent="0.3">
      <c r="A314" s="88">
        <v>312</v>
      </c>
      <c r="B314" s="59">
        <v>2018</v>
      </c>
      <c r="C314" s="70" t="s">
        <v>11</v>
      </c>
      <c r="D314" s="71">
        <v>10</v>
      </c>
      <c r="E314" s="34">
        <v>4940.3599999999997</v>
      </c>
      <c r="F314" s="34">
        <f>E314*_xlfn.XLOOKUP(Dataset!$K$2,Dataset!$N$14:$N$26,Dataset!$O$14:$O$26,"",0)/_xlfn.XLOOKUP(Dataset!B314,Dataset!$N$14:$N$26,Dataset!$O$14:$O$26,"",0)</f>
        <v>9424.1933712812552</v>
      </c>
      <c r="G314" s="34">
        <f t="shared" si="9"/>
        <v>494.03599999999994</v>
      </c>
      <c r="H314" s="34">
        <f t="shared" si="10"/>
        <v>942.41933712812556</v>
      </c>
      <c r="I314" s="9"/>
      <c r="J314" s="9"/>
      <c r="K314" s="9"/>
    </row>
    <row r="315" spans="1:11" s="7" customFormat="1" x14ac:dyDescent="0.3">
      <c r="A315" s="87">
        <v>313</v>
      </c>
      <c r="B315" s="59">
        <v>2018</v>
      </c>
      <c r="C315" s="70" t="s">
        <v>10</v>
      </c>
      <c r="D315" s="71">
        <v>1</v>
      </c>
      <c r="E315" s="34">
        <v>6204.8</v>
      </c>
      <c r="F315" s="34">
        <f>E315*_xlfn.XLOOKUP(Dataset!$K$2,Dataset!$N$14:$N$26,Dataset!$O$14:$O$26,"",0)/_xlfn.XLOOKUP(Dataset!B315,Dataset!$N$14:$N$26,Dataset!$O$14:$O$26,"",0)</f>
        <v>11836.22955212291</v>
      </c>
      <c r="G315" s="34">
        <f t="shared" si="9"/>
        <v>6204.8</v>
      </c>
      <c r="H315" s="34">
        <f t="shared" si="10"/>
        <v>11836.22955212291</v>
      </c>
      <c r="I315" s="9"/>
      <c r="J315" s="9"/>
      <c r="K315" s="9"/>
    </row>
    <row r="316" spans="1:11" s="7" customFormat="1" x14ac:dyDescent="0.3">
      <c r="A316" s="88">
        <v>314</v>
      </c>
      <c r="B316" s="59">
        <v>2018</v>
      </c>
      <c r="C316" s="70" t="s">
        <v>10</v>
      </c>
      <c r="D316" s="71">
        <v>1</v>
      </c>
      <c r="E316" s="34">
        <v>2360.85</v>
      </c>
      <c r="F316" s="34">
        <f>E316*_xlfn.XLOOKUP(Dataset!$K$2,Dataset!$N$14:$N$26,Dataset!$O$14:$O$26,"",0)/_xlfn.XLOOKUP(Dataset!B316,Dataset!$N$14:$N$26,Dataset!$O$14:$O$26,"",0)</f>
        <v>4503.5396045205916</v>
      </c>
      <c r="G316" s="34">
        <f t="shared" si="9"/>
        <v>2360.85</v>
      </c>
      <c r="H316" s="34">
        <f t="shared" si="10"/>
        <v>4503.5396045205916</v>
      </c>
      <c r="I316" s="9"/>
      <c r="J316" s="9"/>
      <c r="K316" s="9"/>
    </row>
    <row r="317" spans="1:11" s="7" customFormat="1" x14ac:dyDescent="0.3">
      <c r="A317" s="87">
        <v>315</v>
      </c>
      <c r="B317" s="59">
        <v>2018</v>
      </c>
      <c r="C317" s="70" t="s">
        <v>10</v>
      </c>
      <c r="D317" s="71">
        <v>1</v>
      </c>
      <c r="E317" s="34">
        <v>5035.32</v>
      </c>
      <c r="F317" s="34">
        <f>E317*_xlfn.XLOOKUP(Dataset!$K$2,Dataset!$N$14:$N$26,Dataset!$O$14:$O$26,"",0)/_xlfn.XLOOKUP(Dataset!B317,Dataset!$N$14:$N$26,Dataset!$O$14:$O$26,"",0)</f>
        <v>9605.3383490838569</v>
      </c>
      <c r="G317" s="34">
        <f t="shared" si="9"/>
        <v>5035.32</v>
      </c>
      <c r="H317" s="34">
        <f t="shared" si="10"/>
        <v>9605.3383490838569</v>
      </c>
      <c r="I317" s="9"/>
      <c r="J317" s="9"/>
      <c r="K317" s="9"/>
    </row>
    <row r="318" spans="1:11" s="7" customFormat="1" x14ac:dyDescent="0.3">
      <c r="A318" s="88">
        <v>316</v>
      </c>
      <c r="B318" s="59">
        <v>2018</v>
      </c>
      <c r="C318" s="70" t="s">
        <v>10</v>
      </c>
      <c r="D318" s="71">
        <v>2</v>
      </c>
      <c r="E318" s="34">
        <v>7889.48</v>
      </c>
      <c r="F318" s="34">
        <f>E318*_xlfn.XLOOKUP(Dataset!$K$2,Dataset!$N$14:$N$26,Dataset!$O$14:$O$26,"",0)/_xlfn.XLOOKUP(Dataset!B318,Dataset!$N$14:$N$26,Dataset!$O$14:$O$26,"",0)</f>
        <v>15049.912378623427</v>
      </c>
      <c r="G318" s="34">
        <f t="shared" si="9"/>
        <v>3944.74</v>
      </c>
      <c r="H318" s="34">
        <f t="shared" si="10"/>
        <v>7524.9561893117134</v>
      </c>
      <c r="I318" s="9"/>
      <c r="J318" s="9"/>
      <c r="K318" s="9"/>
    </row>
    <row r="319" spans="1:11" s="7" customFormat="1" x14ac:dyDescent="0.3">
      <c r="A319" s="87">
        <v>317</v>
      </c>
      <c r="B319" s="59">
        <v>2018</v>
      </c>
      <c r="C319" s="70" t="s">
        <v>10</v>
      </c>
      <c r="D319" s="71">
        <v>1</v>
      </c>
      <c r="E319" s="34">
        <v>10027.14</v>
      </c>
      <c r="F319" s="34">
        <f>E319*_xlfn.XLOOKUP(Dataset!$K$2,Dataset!$N$14:$N$26,Dataset!$O$14:$O$26,"",0)/_xlfn.XLOOKUP(Dataset!B319,Dataset!$N$14:$N$26,Dataset!$O$14:$O$26,"",0)</f>
        <v>19127.69642716505</v>
      </c>
      <c r="G319" s="34">
        <f t="shared" si="9"/>
        <v>10027.14</v>
      </c>
      <c r="H319" s="34">
        <f t="shared" si="10"/>
        <v>19127.69642716505</v>
      </c>
      <c r="I319" s="9"/>
      <c r="J319" s="9"/>
      <c r="K319" s="9"/>
    </row>
    <row r="320" spans="1:11" s="7" customFormat="1" x14ac:dyDescent="0.3">
      <c r="A320" s="88">
        <v>318</v>
      </c>
      <c r="B320" s="59">
        <v>2018</v>
      </c>
      <c r="C320" s="70" t="s">
        <v>12</v>
      </c>
      <c r="D320" s="71">
        <v>3</v>
      </c>
      <c r="E320" s="34">
        <v>10603.15</v>
      </c>
      <c r="F320" s="34">
        <f>E320*_xlfn.XLOOKUP(Dataset!$K$2,Dataset!$N$14:$N$26,Dataset!$O$14:$O$26,"",0)/_xlfn.XLOOKUP(Dataset!B320,Dataset!$N$14:$N$26,Dataset!$O$14:$O$26,"",0)</f>
        <v>20226.488746710933</v>
      </c>
      <c r="G320" s="34">
        <f t="shared" si="9"/>
        <v>3534.3833333333332</v>
      </c>
      <c r="H320" s="34">
        <f t="shared" si="10"/>
        <v>6742.1629155703113</v>
      </c>
      <c r="I320" s="9"/>
      <c r="J320" s="9"/>
      <c r="K320" s="9"/>
    </row>
    <row r="321" spans="1:11" s="7" customFormat="1" x14ac:dyDescent="0.3">
      <c r="A321" s="87">
        <v>319</v>
      </c>
      <c r="B321" s="59">
        <v>2018</v>
      </c>
      <c r="C321" s="70" t="s">
        <v>10</v>
      </c>
      <c r="D321" s="71">
        <v>1</v>
      </c>
      <c r="E321" s="34">
        <v>5145.3</v>
      </c>
      <c r="F321" s="34">
        <f>E321*_xlfn.XLOOKUP(Dataset!$K$2,Dataset!$N$14:$N$26,Dataset!$O$14:$O$26,"",0)/_xlfn.XLOOKUP(Dataset!B321,Dataset!$N$14:$N$26,Dataset!$O$14:$O$26,"",0)</f>
        <v>9815.1353652878424</v>
      </c>
      <c r="G321" s="34">
        <f t="shared" si="9"/>
        <v>5145.3</v>
      </c>
      <c r="H321" s="34">
        <f t="shared" si="10"/>
        <v>9815.1353652878424</v>
      </c>
      <c r="I321" s="9"/>
      <c r="J321" s="9"/>
      <c r="K321" s="9"/>
    </row>
    <row r="322" spans="1:11" s="7" customFormat="1" x14ac:dyDescent="0.3">
      <c r="A322" s="88">
        <v>320</v>
      </c>
      <c r="B322" s="59">
        <v>2018</v>
      </c>
      <c r="C322" s="70" t="s">
        <v>10</v>
      </c>
      <c r="D322" s="71">
        <v>1</v>
      </c>
      <c r="E322" s="34">
        <v>2131.71</v>
      </c>
      <c r="F322" s="34">
        <f>E322*_xlfn.XLOOKUP(Dataset!$K$2,Dataset!$N$14:$N$26,Dataset!$O$14:$O$26,"",0)/_xlfn.XLOOKUP(Dataset!B322,Dataset!$N$14:$N$26,Dataset!$O$14:$O$26,"",0)</f>
        <v>4066.4338735424067</v>
      </c>
      <c r="G322" s="34">
        <f t="shared" si="9"/>
        <v>2131.71</v>
      </c>
      <c r="H322" s="34">
        <f t="shared" si="10"/>
        <v>4066.4338735424067</v>
      </c>
      <c r="I322" s="9"/>
      <c r="J322" s="9"/>
      <c r="K322" s="9"/>
    </row>
    <row r="323" spans="1:11" s="7" customFormat="1" x14ac:dyDescent="0.3">
      <c r="A323" s="87">
        <v>321</v>
      </c>
      <c r="B323" s="59">
        <v>2018</v>
      </c>
      <c r="C323" s="70" t="s">
        <v>10</v>
      </c>
      <c r="D323" s="71">
        <v>1</v>
      </c>
      <c r="E323" s="34">
        <v>2106.87</v>
      </c>
      <c r="F323" s="34">
        <f>E323*_xlfn.XLOOKUP(Dataset!$K$2,Dataset!$N$14:$N$26,Dataset!$O$14:$O$26,"",0)/_xlfn.XLOOKUP(Dataset!B323,Dataset!$N$14:$N$26,Dataset!$O$14:$O$26,"",0)</f>
        <v>4019.0492774112281</v>
      </c>
      <c r="G323" s="34">
        <f t="shared" ref="G323:G386" si="11">E323/D323</f>
        <v>2106.87</v>
      </c>
      <c r="H323" s="34">
        <f t="shared" ref="H323:H386" si="12">F323/D323</f>
        <v>4019.0492774112281</v>
      </c>
      <c r="I323" s="9"/>
      <c r="J323" s="9"/>
      <c r="K323" s="9"/>
    </row>
    <row r="324" spans="1:11" s="7" customFormat="1" x14ac:dyDescent="0.3">
      <c r="A324" s="88">
        <v>322</v>
      </c>
      <c r="B324" s="59">
        <v>2019</v>
      </c>
      <c r="C324" s="70" t="s">
        <v>10</v>
      </c>
      <c r="D324" s="71">
        <v>1</v>
      </c>
      <c r="E324" s="34">
        <v>10710.15</v>
      </c>
      <c r="F324" s="34">
        <f>E324*_xlfn.XLOOKUP(Dataset!$K$2,Dataset!$N$14:$N$26,Dataset!$O$14:$O$26,"",0)/_xlfn.XLOOKUP(Dataset!B324,Dataset!$N$14:$N$26,Dataset!$O$14:$O$26,"",0)</f>
        <v>19626.619148247795</v>
      </c>
      <c r="G324" s="34">
        <f t="shared" si="11"/>
        <v>10710.15</v>
      </c>
      <c r="H324" s="34">
        <f t="shared" si="12"/>
        <v>19626.619148247795</v>
      </c>
      <c r="I324" s="9"/>
      <c r="J324" s="9"/>
      <c r="K324" s="9"/>
    </row>
    <row r="325" spans="1:11" s="7" customFormat="1" x14ac:dyDescent="0.3">
      <c r="A325" s="87">
        <v>323</v>
      </c>
      <c r="B325" s="59">
        <v>2019</v>
      </c>
      <c r="C325" s="70" t="s">
        <v>10</v>
      </c>
      <c r="D325" s="71">
        <v>3</v>
      </c>
      <c r="E325" s="34">
        <v>20423.310000000001</v>
      </c>
      <c r="F325" s="34">
        <f>E325*_xlfn.XLOOKUP(Dataset!$K$2,Dataset!$N$14:$N$26,Dataset!$O$14:$O$26,"",0)/_xlfn.XLOOKUP(Dataset!B325,Dataset!$N$14:$N$26,Dataset!$O$14:$O$26,"",0)</f>
        <v>37426.229055298078</v>
      </c>
      <c r="G325" s="34">
        <f t="shared" si="11"/>
        <v>6807.77</v>
      </c>
      <c r="H325" s="34">
        <f t="shared" si="12"/>
        <v>12475.409685099359</v>
      </c>
      <c r="I325" s="9"/>
      <c r="J325" s="9"/>
      <c r="K325" s="9"/>
    </row>
    <row r="326" spans="1:11" s="7" customFormat="1" x14ac:dyDescent="0.3">
      <c r="A326" s="88">
        <v>324</v>
      </c>
      <c r="B326" s="59">
        <v>2018</v>
      </c>
      <c r="C326" s="70" t="s">
        <v>11</v>
      </c>
      <c r="D326" s="71">
        <v>22</v>
      </c>
      <c r="E326" s="34">
        <v>2637.36</v>
      </c>
      <c r="F326" s="34">
        <f>E326*_xlfn.XLOOKUP(Dataset!$K$2,Dataset!$N$14:$N$26,Dataset!$O$14:$O$26,"",0)/_xlfn.XLOOKUP(Dataset!B326,Dataset!$N$14:$N$26,Dataset!$O$14:$O$26,"",0)</f>
        <v>5031.0079892320264</v>
      </c>
      <c r="G326" s="34">
        <f t="shared" si="11"/>
        <v>119.88000000000001</v>
      </c>
      <c r="H326" s="34">
        <f t="shared" si="12"/>
        <v>228.68218132872846</v>
      </c>
      <c r="I326" s="9"/>
      <c r="J326" s="9"/>
      <c r="K326" s="9"/>
    </row>
    <row r="327" spans="1:11" s="7" customFormat="1" x14ac:dyDescent="0.3">
      <c r="A327" s="87">
        <v>325</v>
      </c>
      <c r="B327" s="59">
        <v>2019</v>
      </c>
      <c r="C327" s="70" t="s">
        <v>10</v>
      </c>
      <c r="D327" s="71">
        <v>1</v>
      </c>
      <c r="E327" s="34">
        <v>3814.73</v>
      </c>
      <c r="F327" s="34">
        <f>E327*_xlfn.XLOOKUP(Dataset!$K$2,Dataset!$N$14:$N$26,Dataset!$O$14:$O$26,"",0)/_xlfn.XLOOKUP(Dataset!B327,Dataset!$N$14:$N$26,Dataset!$O$14:$O$26,"",0)</f>
        <v>6990.5886344631317</v>
      </c>
      <c r="G327" s="34">
        <f t="shared" si="11"/>
        <v>3814.73</v>
      </c>
      <c r="H327" s="34">
        <f t="shared" si="12"/>
        <v>6990.5886344631317</v>
      </c>
      <c r="I327" s="9"/>
      <c r="J327" s="9"/>
      <c r="K327" s="9"/>
    </row>
    <row r="328" spans="1:11" s="7" customFormat="1" x14ac:dyDescent="0.3">
      <c r="A328" s="88">
        <v>326</v>
      </c>
      <c r="B328" s="59">
        <v>2019</v>
      </c>
      <c r="C328" s="70" t="s">
        <v>10</v>
      </c>
      <c r="D328" s="71">
        <v>8</v>
      </c>
      <c r="E328" s="34">
        <v>15703.57</v>
      </c>
      <c r="F328" s="34">
        <f>E328*_xlfn.XLOOKUP(Dataset!$K$2,Dataset!$N$14:$N$26,Dataset!$O$14:$O$26,"",0)/_xlfn.XLOOKUP(Dataset!B328,Dataset!$N$14:$N$26,Dataset!$O$14:$O$26,"",0)</f>
        <v>28777.186842187053</v>
      </c>
      <c r="G328" s="34">
        <f t="shared" si="11"/>
        <v>1962.94625</v>
      </c>
      <c r="H328" s="34">
        <f t="shared" si="12"/>
        <v>3597.1483552733816</v>
      </c>
      <c r="I328" s="9"/>
      <c r="J328" s="9"/>
      <c r="K328" s="9"/>
    </row>
    <row r="329" spans="1:11" s="7" customFormat="1" x14ac:dyDescent="0.3">
      <c r="A329" s="87">
        <v>327</v>
      </c>
      <c r="B329" s="59">
        <v>2018</v>
      </c>
      <c r="C329" s="70" t="s">
        <v>10</v>
      </c>
      <c r="D329" s="71">
        <v>1</v>
      </c>
      <c r="E329" s="34">
        <v>4357.03</v>
      </c>
      <c r="F329" s="34">
        <f>E329*_xlfn.XLOOKUP(Dataset!$K$2,Dataset!$N$14:$N$26,Dataset!$O$14:$O$26,"",0)/_xlfn.XLOOKUP(Dataset!B329,Dataset!$N$14:$N$26,Dataset!$O$14:$O$26,"",0)</f>
        <v>8311.4374750976785</v>
      </c>
      <c r="G329" s="34">
        <f t="shared" si="11"/>
        <v>4357.03</v>
      </c>
      <c r="H329" s="34">
        <f t="shared" si="12"/>
        <v>8311.4374750976785</v>
      </c>
      <c r="I329" s="9"/>
      <c r="J329" s="9"/>
      <c r="K329" s="9"/>
    </row>
    <row r="330" spans="1:11" s="7" customFormat="1" x14ac:dyDescent="0.3">
      <c r="A330" s="88">
        <v>328</v>
      </c>
      <c r="B330" s="59">
        <v>2019</v>
      </c>
      <c r="C330" s="70" t="s">
        <v>10</v>
      </c>
      <c r="D330" s="71">
        <v>1</v>
      </c>
      <c r="E330" s="34">
        <v>1960.03</v>
      </c>
      <c r="F330" s="34">
        <f>E330*_xlfn.XLOOKUP(Dataset!$K$2,Dataset!$N$14:$N$26,Dataset!$O$14:$O$26,"",0)/_xlfn.XLOOKUP(Dataset!B330,Dataset!$N$14:$N$26,Dataset!$O$14:$O$26,"",0)</f>
        <v>3591.8042538283898</v>
      </c>
      <c r="G330" s="34">
        <f t="shared" si="11"/>
        <v>1960.03</v>
      </c>
      <c r="H330" s="34">
        <f t="shared" si="12"/>
        <v>3591.8042538283898</v>
      </c>
      <c r="I330" s="9"/>
      <c r="J330" s="9"/>
      <c r="K330" s="9"/>
    </row>
    <row r="331" spans="1:11" s="7" customFormat="1" x14ac:dyDescent="0.3">
      <c r="A331" s="87">
        <v>329</v>
      </c>
      <c r="B331" s="59">
        <v>2018</v>
      </c>
      <c r="C331" s="70" t="s">
        <v>10</v>
      </c>
      <c r="D331" s="71">
        <v>1</v>
      </c>
      <c r="E331" s="34">
        <v>5040.6899999999996</v>
      </c>
      <c r="F331" s="34">
        <f>E331*_xlfn.XLOOKUP(Dataset!$K$2,Dataset!$N$14:$N$26,Dataset!$O$14:$O$26,"",0)/_xlfn.XLOOKUP(Dataset!B331,Dataset!$N$14:$N$26,Dataset!$O$14:$O$26,"",0)</f>
        <v>9615.582120469704</v>
      </c>
      <c r="G331" s="34">
        <f t="shared" si="11"/>
        <v>5040.6899999999996</v>
      </c>
      <c r="H331" s="34">
        <f t="shared" si="12"/>
        <v>9615.582120469704</v>
      </c>
      <c r="I331" s="9"/>
      <c r="J331" s="9"/>
      <c r="K331" s="9"/>
    </row>
    <row r="332" spans="1:11" s="7" customFormat="1" x14ac:dyDescent="0.3">
      <c r="A332" s="88">
        <v>330</v>
      </c>
      <c r="B332" s="59">
        <v>2018</v>
      </c>
      <c r="C332" s="70" t="s">
        <v>10</v>
      </c>
      <c r="D332" s="71">
        <v>1</v>
      </c>
      <c r="E332" s="34">
        <v>3756.15</v>
      </c>
      <c r="F332" s="34">
        <f>E332*_xlfn.XLOOKUP(Dataset!$K$2,Dataset!$N$14:$N$26,Dataset!$O$14:$O$26,"",0)/_xlfn.XLOOKUP(Dataset!B332,Dataset!$N$14:$N$26,Dataset!$O$14:$O$26,"",0)</f>
        <v>7165.203331647509</v>
      </c>
      <c r="G332" s="34">
        <f t="shared" si="11"/>
        <v>3756.15</v>
      </c>
      <c r="H332" s="34">
        <f t="shared" si="12"/>
        <v>7165.203331647509</v>
      </c>
      <c r="I332" s="9"/>
      <c r="J332" s="9"/>
      <c r="K332" s="9"/>
    </row>
    <row r="333" spans="1:11" s="7" customFormat="1" x14ac:dyDescent="0.3">
      <c r="A333" s="87">
        <v>331</v>
      </c>
      <c r="B333" s="59">
        <v>2019</v>
      </c>
      <c r="C333" s="70" t="s">
        <v>10</v>
      </c>
      <c r="D333" s="71">
        <v>2</v>
      </c>
      <c r="E333" s="34">
        <v>16289.31</v>
      </c>
      <c r="F333" s="34">
        <f>E333*_xlfn.XLOOKUP(Dataset!$K$2,Dataset!$N$14:$N$26,Dataset!$O$14:$O$26,"",0)/_xlfn.XLOOKUP(Dataset!B333,Dataset!$N$14:$N$26,Dataset!$O$14:$O$26,"",0)</f>
        <v>29850.570118788655</v>
      </c>
      <c r="G333" s="34">
        <f t="shared" si="11"/>
        <v>8144.6549999999997</v>
      </c>
      <c r="H333" s="34">
        <f t="shared" si="12"/>
        <v>14925.285059394328</v>
      </c>
      <c r="I333" s="9"/>
      <c r="J333" s="9"/>
      <c r="K333" s="9"/>
    </row>
    <row r="334" spans="1:11" s="7" customFormat="1" x14ac:dyDescent="0.3">
      <c r="A334" s="88">
        <v>332</v>
      </c>
      <c r="B334" s="59">
        <v>2019</v>
      </c>
      <c r="C334" s="70" t="s">
        <v>10</v>
      </c>
      <c r="D334" s="71">
        <v>1</v>
      </c>
      <c r="E334" s="34">
        <v>7593.13</v>
      </c>
      <c r="F334" s="34">
        <f>E334*_xlfn.XLOOKUP(Dataset!$K$2,Dataset!$N$14:$N$26,Dataset!$O$14:$O$26,"",0)/_xlfn.XLOOKUP(Dataset!B334,Dataset!$N$14:$N$26,Dataset!$O$14:$O$26,"",0)</f>
        <v>13914.601630521964</v>
      </c>
      <c r="G334" s="34">
        <f t="shared" si="11"/>
        <v>7593.13</v>
      </c>
      <c r="H334" s="34">
        <f t="shared" si="12"/>
        <v>13914.601630521964</v>
      </c>
      <c r="I334" s="9"/>
      <c r="J334" s="9"/>
      <c r="K334" s="9"/>
    </row>
    <row r="335" spans="1:11" s="7" customFormat="1" x14ac:dyDescent="0.3">
      <c r="A335" s="87">
        <v>333</v>
      </c>
      <c r="B335" s="59">
        <v>2018</v>
      </c>
      <c r="C335" s="70" t="s">
        <v>11</v>
      </c>
      <c r="D335" s="71">
        <v>5</v>
      </c>
      <c r="E335" s="34">
        <v>2882.29</v>
      </c>
      <c r="F335" s="34">
        <f>E335*_xlfn.XLOOKUP(Dataset!$K$2,Dataset!$N$14:$N$26,Dataset!$O$14:$O$26,"",0)/_xlfn.XLOOKUP(Dataset!B335,Dataset!$N$14:$N$26,Dataset!$O$14:$O$26,"",0)</f>
        <v>5498.234604787961</v>
      </c>
      <c r="G335" s="34">
        <f t="shared" si="11"/>
        <v>576.45799999999997</v>
      </c>
      <c r="H335" s="34">
        <f t="shared" si="12"/>
        <v>1099.6469209575921</v>
      </c>
      <c r="I335" s="9"/>
      <c r="J335" s="9"/>
      <c r="K335" s="9"/>
    </row>
    <row r="336" spans="1:11" s="7" customFormat="1" x14ac:dyDescent="0.3">
      <c r="A336" s="88">
        <v>334</v>
      </c>
      <c r="B336" s="59">
        <v>2019</v>
      </c>
      <c r="C336" s="70" t="s">
        <v>12</v>
      </c>
      <c r="D336" s="71">
        <v>1</v>
      </c>
      <c r="E336" s="34">
        <v>2599.41</v>
      </c>
      <c r="F336" s="34">
        <f>E336*_xlfn.XLOOKUP(Dataset!$K$2,Dataset!$N$14:$N$26,Dataset!$O$14:$O$26,"",0)/_xlfn.XLOOKUP(Dataset!B336,Dataset!$N$14:$N$26,Dataset!$O$14:$O$26,"",0)</f>
        <v>4763.4841790401442</v>
      </c>
      <c r="G336" s="34">
        <f t="shared" si="11"/>
        <v>2599.41</v>
      </c>
      <c r="H336" s="34">
        <f t="shared" si="12"/>
        <v>4763.4841790401442</v>
      </c>
      <c r="I336" s="9"/>
      <c r="J336" s="9"/>
      <c r="K336" s="9"/>
    </row>
    <row r="337" spans="1:11" s="7" customFormat="1" x14ac:dyDescent="0.3">
      <c r="A337" s="87">
        <v>335</v>
      </c>
      <c r="B337" s="59">
        <v>2018</v>
      </c>
      <c r="C337" s="70" t="s">
        <v>10</v>
      </c>
      <c r="D337" s="71">
        <v>1</v>
      </c>
      <c r="E337" s="34">
        <v>4575.32</v>
      </c>
      <c r="F337" s="34">
        <f>E337*_xlfn.XLOOKUP(Dataset!$K$2,Dataset!$N$14:$N$26,Dataset!$O$14:$O$26,"",0)/_xlfn.XLOOKUP(Dataset!B337,Dataset!$N$14:$N$26,Dataset!$O$14:$O$26,"",0)</f>
        <v>8727.8458281361163</v>
      </c>
      <c r="G337" s="34">
        <f t="shared" si="11"/>
        <v>4575.32</v>
      </c>
      <c r="H337" s="34">
        <f t="shared" si="12"/>
        <v>8727.8458281361163</v>
      </c>
      <c r="I337" s="9"/>
      <c r="J337" s="9"/>
      <c r="K337" s="9"/>
    </row>
    <row r="338" spans="1:11" s="7" customFormat="1" x14ac:dyDescent="0.3">
      <c r="A338" s="88">
        <v>336</v>
      </c>
      <c r="B338" s="59">
        <v>2018</v>
      </c>
      <c r="C338" s="70" t="s">
        <v>10</v>
      </c>
      <c r="D338" s="71">
        <v>1</v>
      </c>
      <c r="E338" s="34">
        <v>1305.3399999999999</v>
      </c>
      <c r="F338" s="34">
        <f>E338*_xlfn.XLOOKUP(Dataset!$K$2,Dataset!$N$14:$N$26,Dataset!$O$14:$O$26,"",0)/_xlfn.XLOOKUP(Dataset!B338,Dataset!$N$14:$N$26,Dataset!$O$14:$O$26,"",0)</f>
        <v>2490.0567115085282</v>
      </c>
      <c r="G338" s="34">
        <f t="shared" si="11"/>
        <v>1305.3399999999999</v>
      </c>
      <c r="H338" s="34">
        <f t="shared" si="12"/>
        <v>2490.0567115085282</v>
      </c>
      <c r="I338" s="9"/>
      <c r="J338" s="9"/>
      <c r="K338" s="9"/>
    </row>
    <row r="339" spans="1:11" s="7" customFormat="1" x14ac:dyDescent="0.3">
      <c r="A339" s="87">
        <v>337</v>
      </c>
      <c r="B339" s="59">
        <v>2019</v>
      </c>
      <c r="C339" s="70" t="s">
        <v>10</v>
      </c>
      <c r="D339" s="71">
        <v>1</v>
      </c>
      <c r="E339" s="34">
        <v>15004.9</v>
      </c>
      <c r="F339" s="34">
        <f>E339*_xlfn.XLOOKUP(Dataset!$K$2,Dataset!$N$14:$N$26,Dataset!$O$14:$O$26,"",0)/_xlfn.XLOOKUP(Dataset!B339,Dataset!$N$14:$N$26,Dataset!$O$14:$O$26,"",0)</f>
        <v>27496.856501313552</v>
      </c>
      <c r="G339" s="34">
        <f t="shared" si="11"/>
        <v>15004.9</v>
      </c>
      <c r="H339" s="34">
        <f t="shared" si="12"/>
        <v>27496.856501313552</v>
      </c>
      <c r="I339" s="9"/>
      <c r="J339" s="9"/>
      <c r="K339" s="9"/>
    </row>
    <row r="340" spans="1:11" s="7" customFormat="1" x14ac:dyDescent="0.3">
      <c r="A340" s="88">
        <v>338</v>
      </c>
      <c r="B340" s="59">
        <v>2019</v>
      </c>
      <c r="C340" s="70" t="s">
        <v>10</v>
      </c>
      <c r="D340" s="71">
        <v>1</v>
      </c>
      <c r="E340" s="34">
        <v>5268.56</v>
      </c>
      <c r="F340" s="34">
        <f>E340*_xlfn.XLOOKUP(Dataset!$K$2,Dataset!$N$14:$N$26,Dataset!$O$14:$O$26,"",0)/_xlfn.XLOOKUP(Dataset!B340,Dataset!$N$14:$N$26,Dataset!$O$14:$O$26,"",0)</f>
        <v>9654.7686614746217</v>
      </c>
      <c r="G340" s="34">
        <f t="shared" si="11"/>
        <v>5268.56</v>
      </c>
      <c r="H340" s="34">
        <f t="shared" si="12"/>
        <v>9654.7686614746217</v>
      </c>
      <c r="I340" s="9"/>
      <c r="J340" s="9"/>
      <c r="K340" s="9"/>
    </row>
    <row r="341" spans="1:11" s="7" customFormat="1" x14ac:dyDescent="0.3">
      <c r="A341" s="87">
        <v>339</v>
      </c>
      <c r="B341" s="59">
        <v>2019</v>
      </c>
      <c r="C341" s="70" t="s">
        <v>10</v>
      </c>
      <c r="D341" s="71">
        <v>1</v>
      </c>
      <c r="E341" s="34">
        <v>12114.08</v>
      </c>
      <c r="F341" s="34">
        <f>E341*_xlfn.XLOOKUP(Dataset!$K$2,Dataset!$N$14:$N$26,Dataset!$O$14:$O$26,"",0)/_xlfn.XLOOKUP(Dataset!B341,Dataset!$N$14:$N$26,Dataset!$O$14:$O$26,"",0)</f>
        <v>22199.356170679745</v>
      </c>
      <c r="G341" s="34">
        <f t="shared" si="11"/>
        <v>12114.08</v>
      </c>
      <c r="H341" s="34">
        <f t="shared" si="12"/>
        <v>22199.356170679745</v>
      </c>
      <c r="I341" s="9"/>
      <c r="J341" s="9"/>
      <c r="K341" s="9"/>
    </row>
    <row r="342" spans="1:11" s="7" customFormat="1" x14ac:dyDescent="0.3">
      <c r="A342" s="88">
        <v>340</v>
      </c>
      <c r="B342" s="59">
        <v>2019</v>
      </c>
      <c r="C342" s="70" t="s">
        <v>11</v>
      </c>
      <c r="D342" s="71">
        <v>8</v>
      </c>
      <c r="E342" s="34">
        <v>12512.48</v>
      </c>
      <c r="F342" s="34">
        <f>E342*_xlfn.XLOOKUP(Dataset!$K$2,Dataset!$N$14:$N$26,Dataset!$O$14:$O$26,"",0)/_xlfn.XLOOKUP(Dataset!B342,Dataset!$N$14:$N$26,Dataset!$O$14:$O$26,"",0)</f>
        <v>22929.434187202565</v>
      </c>
      <c r="G342" s="34">
        <f t="shared" si="11"/>
        <v>1564.06</v>
      </c>
      <c r="H342" s="34">
        <f t="shared" si="12"/>
        <v>2866.1792734003207</v>
      </c>
      <c r="I342" s="9"/>
      <c r="J342" s="9"/>
      <c r="K342" s="9"/>
    </row>
    <row r="343" spans="1:11" s="7" customFormat="1" x14ac:dyDescent="0.3">
      <c r="A343" s="87">
        <v>341</v>
      </c>
      <c r="B343" s="59">
        <v>2019</v>
      </c>
      <c r="C343" s="70" t="s">
        <v>12</v>
      </c>
      <c r="D343" s="71">
        <v>23</v>
      </c>
      <c r="E343" s="34">
        <v>20147.59</v>
      </c>
      <c r="F343" s="34">
        <f>E343*_xlfn.XLOOKUP(Dataset!$K$2,Dataset!$N$14:$N$26,Dataset!$O$14:$O$26,"",0)/_xlfn.XLOOKUP(Dataset!B343,Dataset!$N$14:$N$26,Dataset!$O$14:$O$26,"",0)</f>
        <v>36920.965223180428</v>
      </c>
      <c r="G343" s="34">
        <f t="shared" si="11"/>
        <v>875.98217391304354</v>
      </c>
      <c r="H343" s="34">
        <f t="shared" si="12"/>
        <v>1605.2593575295839</v>
      </c>
      <c r="I343" s="9"/>
      <c r="J343" s="9"/>
      <c r="K343" s="9"/>
    </row>
    <row r="344" spans="1:11" s="7" customFormat="1" x14ac:dyDescent="0.3">
      <c r="A344" s="88">
        <v>342</v>
      </c>
      <c r="B344" s="59">
        <v>2019</v>
      </c>
      <c r="C344" s="70" t="s">
        <v>10</v>
      </c>
      <c r="D344" s="71">
        <v>1</v>
      </c>
      <c r="E344" s="34">
        <v>4855.84</v>
      </c>
      <c r="F344" s="34">
        <f>E344*_xlfn.XLOOKUP(Dataset!$K$2,Dataset!$N$14:$N$26,Dataset!$O$14:$O$26,"",0)/_xlfn.XLOOKUP(Dataset!B344,Dataset!$N$14:$N$26,Dataset!$O$14:$O$26,"",0)</f>
        <v>8898.4488849201534</v>
      </c>
      <c r="G344" s="34">
        <f t="shared" si="11"/>
        <v>4855.84</v>
      </c>
      <c r="H344" s="34">
        <f t="shared" si="12"/>
        <v>8898.4488849201534</v>
      </c>
      <c r="I344" s="9"/>
      <c r="J344" s="9"/>
      <c r="K344" s="9"/>
    </row>
    <row r="345" spans="1:11" s="7" customFormat="1" x14ac:dyDescent="0.3">
      <c r="A345" s="87">
        <v>343</v>
      </c>
      <c r="B345" s="59">
        <v>2019</v>
      </c>
      <c r="C345" s="70" t="s">
        <v>10</v>
      </c>
      <c r="D345" s="71">
        <v>2</v>
      </c>
      <c r="E345" s="34">
        <v>9455.68</v>
      </c>
      <c r="F345" s="34">
        <f>E345*_xlfn.XLOOKUP(Dataset!$K$2,Dataset!$N$14:$N$26,Dataset!$O$14:$O$26,"",0)/_xlfn.XLOOKUP(Dataset!B345,Dataset!$N$14:$N$26,Dataset!$O$14:$O$26,"",0)</f>
        <v>17327.771333520421</v>
      </c>
      <c r="G345" s="34">
        <f t="shared" si="11"/>
        <v>4727.84</v>
      </c>
      <c r="H345" s="34">
        <f t="shared" si="12"/>
        <v>8663.8856667602104</v>
      </c>
      <c r="I345" s="9"/>
      <c r="J345" s="9"/>
      <c r="K345" s="9"/>
    </row>
    <row r="346" spans="1:11" s="7" customFormat="1" x14ac:dyDescent="0.3">
      <c r="A346" s="88">
        <v>344</v>
      </c>
      <c r="B346" s="59">
        <v>2019</v>
      </c>
      <c r="C346" s="70" t="s">
        <v>10</v>
      </c>
      <c r="D346" s="71">
        <v>2</v>
      </c>
      <c r="E346" s="34">
        <v>20962.009999999998</v>
      </c>
      <c r="F346" s="34">
        <f>E346*_xlfn.XLOOKUP(Dataset!$K$2,Dataset!$N$14:$N$26,Dataset!$O$14:$O$26,"",0)/_xlfn.XLOOKUP(Dataset!B346,Dataset!$N$14:$N$26,Dataset!$O$14:$O$26,"",0)</f>
        <v>38413.410349225895</v>
      </c>
      <c r="G346" s="34">
        <f t="shared" si="11"/>
        <v>10481.004999999999</v>
      </c>
      <c r="H346" s="34">
        <f t="shared" si="12"/>
        <v>19206.705174612947</v>
      </c>
      <c r="I346" s="9"/>
      <c r="J346" s="9"/>
      <c r="K346" s="9"/>
    </row>
    <row r="347" spans="1:11" s="7" customFormat="1" x14ac:dyDescent="0.3">
      <c r="A347" s="87">
        <v>345</v>
      </c>
      <c r="B347" s="59">
        <v>2019</v>
      </c>
      <c r="C347" s="70" t="s">
        <v>12</v>
      </c>
      <c r="D347" s="71">
        <v>1</v>
      </c>
      <c r="E347" s="34">
        <v>2884.5</v>
      </c>
      <c r="F347" s="34">
        <f>E347*_xlfn.XLOOKUP(Dataset!$K$2,Dataset!$N$14:$N$26,Dataset!$O$14:$O$26,"",0)/_xlfn.XLOOKUP(Dataset!B347,Dataset!$N$14:$N$26,Dataset!$O$14:$O$26,"",0)</f>
        <v>5285.9187717371624</v>
      </c>
      <c r="G347" s="34">
        <f t="shared" si="11"/>
        <v>2884.5</v>
      </c>
      <c r="H347" s="34">
        <f t="shared" si="12"/>
        <v>5285.9187717371624</v>
      </c>
      <c r="I347" s="9"/>
      <c r="J347" s="9"/>
      <c r="K347" s="9"/>
    </row>
    <row r="348" spans="1:11" s="7" customFormat="1" x14ac:dyDescent="0.3">
      <c r="A348" s="88">
        <v>346</v>
      </c>
      <c r="B348" s="59">
        <v>2019</v>
      </c>
      <c r="C348" s="70" t="s">
        <v>10</v>
      </c>
      <c r="D348" s="71">
        <v>1</v>
      </c>
      <c r="E348" s="34">
        <v>9029.64</v>
      </c>
      <c r="F348" s="34">
        <f>E348*_xlfn.XLOOKUP(Dataset!$K$2,Dataset!$N$14:$N$26,Dataset!$O$14:$O$26,"",0)/_xlfn.XLOOKUP(Dataset!B348,Dataset!$N$14:$N$26,Dataset!$O$14:$O$26,"",0)</f>
        <v>16547.04232207618</v>
      </c>
      <c r="G348" s="34">
        <f t="shared" si="11"/>
        <v>9029.64</v>
      </c>
      <c r="H348" s="34">
        <f t="shared" si="12"/>
        <v>16547.04232207618</v>
      </c>
      <c r="I348" s="9"/>
      <c r="J348" s="9"/>
      <c r="K348" s="9"/>
    </row>
    <row r="349" spans="1:11" s="7" customFormat="1" x14ac:dyDescent="0.3">
      <c r="A349" s="87">
        <v>347</v>
      </c>
      <c r="B349" s="59">
        <v>2019</v>
      </c>
      <c r="C349" s="70" t="s">
        <v>10</v>
      </c>
      <c r="D349" s="71">
        <v>1</v>
      </c>
      <c r="E349" s="34">
        <v>13650.15</v>
      </c>
      <c r="F349" s="34">
        <f>E349*_xlfn.XLOOKUP(Dataset!$K$2,Dataset!$N$14:$N$26,Dataset!$O$14:$O$26,"",0)/_xlfn.XLOOKUP(Dataset!B349,Dataset!$N$14:$N$26,Dataset!$O$14:$O$26,"",0)</f>
        <v>25014.243065358998</v>
      </c>
      <c r="G349" s="34">
        <f t="shared" si="11"/>
        <v>13650.15</v>
      </c>
      <c r="H349" s="34">
        <f t="shared" si="12"/>
        <v>25014.243065358998</v>
      </c>
      <c r="I349" s="9"/>
      <c r="J349" s="9"/>
      <c r="K349" s="9"/>
    </row>
    <row r="350" spans="1:11" s="7" customFormat="1" x14ac:dyDescent="0.3">
      <c r="A350" s="88">
        <v>348</v>
      </c>
      <c r="B350" s="59">
        <v>2019</v>
      </c>
      <c r="C350" s="70" t="s">
        <v>10</v>
      </c>
      <c r="D350" s="71">
        <v>1</v>
      </c>
      <c r="E350" s="34">
        <v>7737.66</v>
      </c>
      <c r="F350" s="34">
        <f>E350*_xlfn.XLOOKUP(Dataset!$K$2,Dataset!$N$14:$N$26,Dataset!$O$14:$O$26,"",0)/_xlfn.XLOOKUP(Dataset!B350,Dataset!$N$14:$N$26,Dataset!$O$14:$O$26,"",0)</f>
        <v>14179.456489277092</v>
      </c>
      <c r="G350" s="34">
        <f t="shared" si="11"/>
        <v>7737.66</v>
      </c>
      <c r="H350" s="34">
        <f t="shared" si="12"/>
        <v>14179.456489277092</v>
      </c>
      <c r="I350" s="9"/>
      <c r="J350" s="9"/>
      <c r="K350" s="9"/>
    </row>
    <row r="351" spans="1:11" s="7" customFormat="1" x14ac:dyDescent="0.3">
      <c r="A351" s="87">
        <v>349</v>
      </c>
      <c r="B351" s="59">
        <v>2019</v>
      </c>
      <c r="C351" s="70" t="s">
        <v>11</v>
      </c>
      <c r="D351" s="71">
        <v>11.46</v>
      </c>
      <c r="E351" s="34">
        <v>4508.8100000000004</v>
      </c>
      <c r="F351" s="34">
        <f>E351*_xlfn.XLOOKUP(Dataset!$K$2,Dataset!$N$14:$N$26,Dataset!$O$14:$O$26,"",0)/_xlfn.XLOOKUP(Dataset!B351,Dataset!$N$14:$N$26,Dataset!$O$14:$O$26,"",0)</f>
        <v>8262.5076849354264</v>
      </c>
      <c r="G351" s="34">
        <f t="shared" si="11"/>
        <v>393.43891797556722</v>
      </c>
      <c r="H351" s="34">
        <f t="shared" si="12"/>
        <v>720.9867089821488</v>
      </c>
      <c r="I351" s="9"/>
      <c r="J351" s="9"/>
      <c r="K351" s="9"/>
    </row>
    <row r="352" spans="1:11" s="7" customFormat="1" x14ac:dyDescent="0.3">
      <c r="A352" s="88">
        <v>350</v>
      </c>
      <c r="B352" s="59">
        <v>2019</v>
      </c>
      <c r="C352" s="70" t="s">
        <v>11</v>
      </c>
      <c r="D352" s="71">
        <v>9.6199999999999992</v>
      </c>
      <c r="E352" s="34">
        <v>14432.49</v>
      </c>
      <c r="F352" s="34">
        <f>E352*_xlfn.XLOOKUP(Dataset!$K$2,Dataset!$N$14:$N$26,Dataset!$O$14:$O$26,"",0)/_xlfn.XLOOKUP(Dataset!B352,Dataset!$N$14:$N$26,Dataset!$O$14:$O$26,"",0)</f>
        <v>26447.900784853136</v>
      </c>
      <c r="G352" s="34">
        <f t="shared" si="11"/>
        <v>1500.2588357588359</v>
      </c>
      <c r="H352" s="34">
        <f t="shared" si="12"/>
        <v>2749.2620358475197</v>
      </c>
      <c r="I352" s="9"/>
      <c r="J352" s="9"/>
      <c r="K352" s="9"/>
    </row>
    <row r="353" spans="1:11" s="7" customFormat="1" x14ac:dyDescent="0.3">
      <c r="A353" s="87">
        <v>351</v>
      </c>
      <c r="B353" s="59">
        <v>2019</v>
      </c>
      <c r="C353" s="70" t="s">
        <v>10</v>
      </c>
      <c r="D353" s="71">
        <v>1</v>
      </c>
      <c r="E353" s="34">
        <v>7975.24</v>
      </c>
      <c r="F353" s="34">
        <f>E353*_xlfn.XLOOKUP(Dataset!$K$2,Dataset!$N$14:$N$26,Dataset!$O$14:$O$26,"",0)/_xlfn.XLOOKUP(Dataset!B353,Dataset!$N$14:$N$26,Dataset!$O$14:$O$26,"",0)</f>
        <v>14614.827812483647</v>
      </c>
      <c r="G353" s="34">
        <f t="shared" si="11"/>
        <v>7975.24</v>
      </c>
      <c r="H353" s="34">
        <f t="shared" si="12"/>
        <v>14614.827812483647</v>
      </c>
      <c r="I353" s="9"/>
      <c r="J353" s="9"/>
      <c r="K353" s="9"/>
    </row>
    <row r="354" spans="1:11" s="7" customFormat="1" x14ac:dyDescent="0.3">
      <c r="A354" s="88">
        <v>352</v>
      </c>
      <c r="B354" s="59">
        <v>2019</v>
      </c>
      <c r="C354" s="70" t="s">
        <v>12</v>
      </c>
      <c r="D354" s="71">
        <v>18</v>
      </c>
      <c r="E354" s="34">
        <v>24708.07</v>
      </c>
      <c r="F354" s="34">
        <f>E354*_xlfn.XLOOKUP(Dataset!$K$2,Dataset!$N$14:$N$26,Dataset!$O$14:$O$26,"",0)/_xlfn.XLOOKUP(Dataset!B354,Dataset!$N$14:$N$26,Dataset!$O$14:$O$26,"",0)</f>
        <v>45278.159482196505</v>
      </c>
      <c r="G354" s="34">
        <f t="shared" si="11"/>
        <v>1372.6705555555554</v>
      </c>
      <c r="H354" s="34">
        <f t="shared" si="12"/>
        <v>2515.4533045664725</v>
      </c>
      <c r="I354" s="9"/>
      <c r="J354" s="9"/>
      <c r="K354" s="9"/>
    </row>
    <row r="355" spans="1:11" s="7" customFormat="1" x14ac:dyDescent="0.3">
      <c r="A355" s="87">
        <v>353</v>
      </c>
      <c r="B355" s="59">
        <v>2019</v>
      </c>
      <c r="C355" s="70" t="s">
        <v>10</v>
      </c>
      <c r="D355" s="71">
        <v>1</v>
      </c>
      <c r="E355" s="34">
        <v>4712.26</v>
      </c>
      <c r="F355" s="34">
        <f>E355*_xlfn.XLOOKUP(Dataset!$K$2,Dataset!$N$14:$N$26,Dataset!$O$14:$O$26,"",0)/_xlfn.XLOOKUP(Dataset!B355,Dataset!$N$14:$N$26,Dataset!$O$14:$O$26,"",0)</f>
        <v>8635.334925049805</v>
      </c>
      <c r="G355" s="34">
        <f t="shared" si="11"/>
        <v>4712.26</v>
      </c>
      <c r="H355" s="34">
        <f t="shared" si="12"/>
        <v>8635.334925049805</v>
      </c>
      <c r="I355" s="9"/>
      <c r="J355" s="9"/>
      <c r="K355" s="9"/>
    </row>
    <row r="356" spans="1:11" s="7" customFormat="1" x14ac:dyDescent="0.3">
      <c r="A356" s="88">
        <v>354</v>
      </c>
      <c r="B356" s="59">
        <v>2019</v>
      </c>
      <c r="C356" s="70" t="s">
        <v>10</v>
      </c>
      <c r="D356" s="71">
        <v>1</v>
      </c>
      <c r="E356" s="34">
        <v>2851.55</v>
      </c>
      <c r="F356" s="34">
        <f>E356*_xlfn.XLOOKUP(Dataset!$K$2,Dataset!$N$14:$N$26,Dataset!$O$14:$O$26,"",0)/_xlfn.XLOOKUP(Dataset!B356,Dataset!$N$14:$N$26,Dataset!$O$14:$O$26,"",0)</f>
        <v>5225.5370683123956</v>
      </c>
      <c r="G356" s="34">
        <f t="shared" si="11"/>
        <v>2851.55</v>
      </c>
      <c r="H356" s="34">
        <f t="shared" si="12"/>
        <v>5225.5370683123956</v>
      </c>
      <c r="I356" s="9"/>
      <c r="J356" s="9"/>
      <c r="K356" s="9"/>
    </row>
    <row r="357" spans="1:11" s="7" customFormat="1" x14ac:dyDescent="0.3">
      <c r="A357" s="87">
        <v>355</v>
      </c>
      <c r="B357" s="59">
        <v>2019</v>
      </c>
      <c r="C357" s="70" t="s">
        <v>10</v>
      </c>
      <c r="D357" s="71">
        <v>1</v>
      </c>
      <c r="E357" s="34">
        <v>7393.13</v>
      </c>
      <c r="F357" s="34">
        <f>E357*_xlfn.XLOOKUP(Dataset!$K$2,Dataset!$N$14:$N$26,Dataset!$O$14:$O$26,"",0)/_xlfn.XLOOKUP(Dataset!B357,Dataset!$N$14:$N$26,Dataset!$O$14:$O$26,"",0)</f>
        <v>13548.09660214705</v>
      </c>
      <c r="G357" s="34">
        <f t="shared" si="11"/>
        <v>7393.13</v>
      </c>
      <c r="H357" s="34">
        <f t="shared" si="12"/>
        <v>13548.09660214705</v>
      </c>
      <c r="I357" s="9"/>
      <c r="J357" s="9"/>
      <c r="K357" s="9"/>
    </row>
    <row r="358" spans="1:11" s="7" customFormat="1" x14ac:dyDescent="0.3">
      <c r="A358" s="88">
        <v>356</v>
      </c>
      <c r="B358" s="59">
        <v>2019</v>
      </c>
      <c r="C358" s="70" t="s">
        <v>10</v>
      </c>
      <c r="D358" s="71">
        <v>1</v>
      </c>
      <c r="E358" s="34">
        <v>7878.65</v>
      </c>
      <c r="F358" s="34">
        <f>E358*_xlfn.XLOOKUP(Dataset!$K$2,Dataset!$N$14:$N$26,Dataset!$O$14:$O$26,"",0)/_xlfn.XLOOKUP(Dataset!B358,Dataset!$N$14:$N$26,Dataset!$O$14:$O$26,"",0)</f>
        <v>14437.824209029986</v>
      </c>
      <c r="G358" s="34">
        <f t="shared" si="11"/>
        <v>7878.65</v>
      </c>
      <c r="H358" s="34">
        <f t="shared" si="12"/>
        <v>14437.824209029986</v>
      </c>
      <c r="I358" s="9"/>
      <c r="J358" s="9"/>
      <c r="K358" s="9"/>
    </row>
    <row r="359" spans="1:11" s="7" customFormat="1" x14ac:dyDescent="0.3">
      <c r="A359" s="87">
        <v>357</v>
      </c>
      <c r="B359" s="59">
        <v>2019</v>
      </c>
      <c r="C359" s="70" t="s">
        <v>10</v>
      </c>
      <c r="D359" s="71">
        <v>1</v>
      </c>
      <c r="E359" s="34">
        <v>6990.34</v>
      </c>
      <c r="F359" s="34">
        <f>E359*_xlfn.XLOOKUP(Dataset!$K$2,Dataset!$N$14:$N$26,Dataset!$O$14:$O$26,"",0)/_xlfn.XLOOKUP(Dataset!B359,Dataset!$N$14:$N$26,Dataset!$O$14:$O$26,"",0)</f>
        <v>12809.973800251399</v>
      </c>
      <c r="G359" s="34">
        <f t="shared" si="11"/>
        <v>6990.34</v>
      </c>
      <c r="H359" s="34">
        <f t="shared" si="12"/>
        <v>12809.973800251399</v>
      </c>
      <c r="I359" s="9"/>
      <c r="J359" s="9"/>
      <c r="K359" s="9"/>
    </row>
    <row r="360" spans="1:11" s="7" customFormat="1" x14ac:dyDescent="0.3">
      <c r="A360" s="88">
        <v>358</v>
      </c>
      <c r="B360" s="59">
        <v>2019</v>
      </c>
      <c r="C360" s="70" t="s">
        <v>10</v>
      </c>
      <c r="D360" s="71">
        <v>1</v>
      </c>
      <c r="E360" s="34">
        <v>10385.15</v>
      </c>
      <c r="F360" s="34">
        <f>E360*_xlfn.XLOOKUP(Dataset!$K$2,Dataset!$N$14:$N$26,Dataset!$O$14:$O$26,"",0)/_xlfn.XLOOKUP(Dataset!B360,Dataset!$N$14:$N$26,Dataset!$O$14:$O$26,"",0)</f>
        <v>19031.048477138564</v>
      </c>
      <c r="G360" s="34">
        <f t="shared" si="11"/>
        <v>10385.15</v>
      </c>
      <c r="H360" s="34">
        <f t="shared" si="12"/>
        <v>19031.048477138564</v>
      </c>
      <c r="I360" s="9"/>
      <c r="J360" s="9"/>
      <c r="K360" s="9"/>
    </row>
    <row r="361" spans="1:11" s="7" customFormat="1" x14ac:dyDescent="0.3">
      <c r="A361" s="87">
        <v>359</v>
      </c>
      <c r="B361" s="59">
        <v>2019</v>
      </c>
      <c r="C361" s="70" t="s">
        <v>10</v>
      </c>
      <c r="D361" s="71">
        <v>1</v>
      </c>
      <c r="E361" s="34">
        <v>3266.79</v>
      </c>
      <c r="F361" s="34">
        <f>E361*_xlfn.XLOOKUP(Dataset!$K$2,Dataset!$N$14:$N$26,Dataset!$O$14:$O$26,"",0)/_xlfn.XLOOKUP(Dataset!B361,Dataset!$N$14:$N$26,Dataset!$O$14:$O$26,"",0)</f>
        <v>5986.4748082243868</v>
      </c>
      <c r="G361" s="34">
        <f t="shared" si="11"/>
        <v>3266.79</v>
      </c>
      <c r="H361" s="34">
        <f t="shared" si="12"/>
        <v>5986.4748082243868</v>
      </c>
      <c r="I361" s="9"/>
      <c r="J361" s="9"/>
      <c r="K361" s="9"/>
    </row>
    <row r="362" spans="1:11" s="7" customFormat="1" x14ac:dyDescent="0.3">
      <c r="A362" s="88">
        <v>360</v>
      </c>
      <c r="B362" s="59">
        <v>2019</v>
      </c>
      <c r="C362" s="70" t="s">
        <v>12</v>
      </c>
      <c r="D362" s="71">
        <v>4</v>
      </c>
      <c r="E362" s="34">
        <v>2530.13</v>
      </c>
      <c r="F362" s="34">
        <f>E362*_xlfn.XLOOKUP(Dataset!$K$2,Dataset!$N$14:$N$26,Dataset!$O$14:$O$26,"",0)/_xlfn.XLOOKUP(Dataset!B362,Dataset!$N$14:$N$26,Dataset!$O$14:$O$26,"",0)</f>
        <v>4636.526837211075</v>
      </c>
      <c r="G362" s="34">
        <f t="shared" si="11"/>
        <v>632.53250000000003</v>
      </c>
      <c r="H362" s="34">
        <f t="shared" si="12"/>
        <v>1159.1317093027687</v>
      </c>
      <c r="I362" s="9"/>
      <c r="J362" s="9"/>
      <c r="K362" s="9"/>
    </row>
    <row r="363" spans="1:11" s="7" customFormat="1" x14ac:dyDescent="0.3">
      <c r="A363" s="87">
        <v>361</v>
      </c>
      <c r="B363" s="59">
        <v>2019</v>
      </c>
      <c r="C363" s="70" t="s">
        <v>11</v>
      </c>
      <c r="D363" s="71">
        <v>37.4</v>
      </c>
      <c r="E363" s="34">
        <v>27629.41</v>
      </c>
      <c r="F363" s="34">
        <f>E363*_xlfn.XLOOKUP(Dataset!$K$2,Dataset!$N$14:$N$26,Dataset!$O$14:$O$26,"",0)/_xlfn.XLOOKUP(Dataset!B363,Dataset!$N$14:$N$26,Dataset!$O$14:$O$26,"",0)</f>
        <v>50631.588480160332</v>
      </c>
      <c r="G363" s="34">
        <f t="shared" si="11"/>
        <v>738.75427807486631</v>
      </c>
      <c r="H363" s="34">
        <f t="shared" si="12"/>
        <v>1353.7857882395811</v>
      </c>
      <c r="I363" s="9"/>
      <c r="J363" s="9"/>
      <c r="K363" s="9"/>
    </row>
    <row r="364" spans="1:11" s="7" customFormat="1" x14ac:dyDescent="0.3">
      <c r="A364" s="88">
        <v>362</v>
      </c>
      <c r="B364" s="59">
        <v>2019</v>
      </c>
      <c r="C364" s="70" t="s">
        <v>10</v>
      </c>
      <c r="D364" s="71">
        <v>4</v>
      </c>
      <c r="E364" s="34">
        <v>13262.64</v>
      </c>
      <c r="F364" s="34">
        <f>E364*_xlfn.XLOOKUP(Dataset!$K$2,Dataset!$N$14:$N$26,Dataset!$O$14:$O$26,"",0)/_xlfn.XLOOKUP(Dataset!B364,Dataset!$N$14:$N$26,Dataset!$O$14:$O$26,"",0)</f>
        <v>24304.121247631188</v>
      </c>
      <c r="G364" s="34">
        <f t="shared" si="11"/>
        <v>3315.66</v>
      </c>
      <c r="H364" s="34">
        <f t="shared" si="12"/>
        <v>6076.0303119077971</v>
      </c>
      <c r="I364" s="9"/>
      <c r="J364" s="9"/>
      <c r="K364" s="9"/>
    </row>
    <row r="365" spans="1:11" s="7" customFormat="1" x14ac:dyDescent="0.3">
      <c r="A365" s="87">
        <v>363</v>
      </c>
      <c r="B365" s="59">
        <v>2019</v>
      </c>
      <c r="C365" s="70" t="s">
        <v>10</v>
      </c>
      <c r="D365" s="71">
        <v>1</v>
      </c>
      <c r="E365" s="34">
        <v>7993.82</v>
      </c>
      <c r="F365" s="34">
        <f>E365*_xlfn.XLOOKUP(Dataset!$K$2,Dataset!$N$14:$N$26,Dataset!$O$14:$O$26,"",0)/_xlfn.XLOOKUP(Dataset!B365,Dataset!$N$14:$N$26,Dataset!$O$14:$O$26,"",0)</f>
        <v>14648.876129619679</v>
      </c>
      <c r="G365" s="34">
        <f t="shared" si="11"/>
        <v>7993.82</v>
      </c>
      <c r="H365" s="34">
        <f t="shared" si="12"/>
        <v>14648.876129619679</v>
      </c>
      <c r="I365" s="9"/>
      <c r="J365" s="9"/>
      <c r="K365" s="9"/>
    </row>
    <row r="366" spans="1:11" s="7" customFormat="1" x14ac:dyDescent="0.3">
      <c r="A366" s="88">
        <v>364</v>
      </c>
      <c r="B366" s="59">
        <v>2019</v>
      </c>
      <c r="C366" s="70" t="s">
        <v>10</v>
      </c>
      <c r="D366" s="71">
        <v>1</v>
      </c>
      <c r="E366" s="34">
        <v>1610.31</v>
      </c>
      <c r="F366" s="34">
        <f>E366*_xlfn.XLOOKUP(Dataset!$K$2,Dataset!$N$14:$N$26,Dataset!$O$14:$O$26,"",0)/_xlfn.XLOOKUP(Dataset!B366,Dataset!$N$14:$N$26,Dataset!$O$14:$O$26,"",0)</f>
        <v>2950.933561212019</v>
      </c>
      <c r="G366" s="34">
        <f t="shared" si="11"/>
        <v>1610.31</v>
      </c>
      <c r="H366" s="34">
        <f t="shared" si="12"/>
        <v>2950.933561212019</v>
      </c>
      <c r="I366" s="9"/>
      <c r="J366" s="9"/>
      <c r="K366" s="9"/>
    </row>
    <row r="367" spans="1:11" s="7" customFormat="1" x14ac:dyDescent="0.3">
      <c r="A367" s="87">
        <v>365</v>
      </c>
      <c r="B367" s="59">
        <v>2019</v>
      </c>
      <c r="C367" s="70" t="s">
        <v>10</v>
      </c>
      <c r="D367" s="71">
        <v>1</v>
      </c>
      <c r="E367" s="34">
        <v>13774.3</v>
      </c>
      <c r="F367" s="34">
        <f>E367*_xlfn.XLOOKUP(Dataset!$K$2,Dataset!$N$14:$N$26,Dataset!$O$14:$O$26,"",0)/_xlfn.XLOOKUP(Dataset!B367,Dataset!$N$14:$N$26,Dataset!$O$14:$O$26,"",0)</f>
        <v>25241.75106172272</v>
      </c>
      <c r="G367" s="34">
        <f t="shared" si="11"/>
        <v>13774.3</v>
      </c>
      <c r="H367" s="34">
        <f t="shared" si="12"/>
        <v>25241.75106172272</v>
      </c>
      <c r="I367" s="9"/>
      <c r="J367" s="9"/>
      <c r="K367" s="9"/>
    </row>
    <row r="368" spans="1:11" s="7" customFormat="1" x14ac:dyDescent="0.3">
      <c r="A368" s="88">
        <v>366</v>
      </c>
      <c r="B368" s="59">
        <v>2019</v>
      </c>
      <c r="C368" s="70" t="s">
        <v>10</v>
      </c>
      <c r="D368" s="71">
        <v>2</v>
      </c>
      <c r="E368" s="34">
        <v>11004.56</v>
      </c>
      <c r="F368" s="34">
        <f>E368*_xlfn.XLOOKUP(Dataset!$K$2,Dataset!$N$14:$N$26,Dataset!$O$14:$O$26,"",0)/_xlfn.XLOOKUP(Dataset!B368,Dataset!$N$14:$N$26,Dataset!$O$14:$O$26,"",0)</f>
        <v>20166.132875267085</v>
      </c>
      <c r="G368" s="34">
        <f t="shared" si="11"/>
        <v>5502.28</v>
      </c>
      <c r="H368" s="34">
        <f t="shared" si="12"/>
        <v>10083.066437633543</v>
      </c>
      <c r="I368" s="9"/>
      <c r="J368" s="9"/>
      <c r="K368" s="9"/>
    </row>
    <row r="369" spans="1:11" s="7" customFormat="1" x14ac:dyDescent="0.3">
      <c r="A369" s="87">
        <v>367</v>
      </c>
      <c r="B369" s="59">
        <v>2019</v>
      </c>
      <c r="C369" s="70" t="s">
        <v>10</v>
      </c>
      <c r="D369" s="71">
        <v>1</v>
      </c>
      <c r="E369" s="34">
        <v>6293.97</v>
      </c>
      <c r="F369" s="34">
        <f>E369*_xlfn.XLOOKUP(Dataset!$K$2,Dataset!$N$14:$N$26,Dataset!$O$14:$O$26,"",0)/_xlfn.XLOOKUP(Dataset!B369,Dataset!$N$14:$N$26,Dataset!$O$14:$O$26,"",0)</f>
        <v>11533.858267204212</v>
      </c>
      <c r="G369" s="34">
        <f t="shared" si="11"/>
        <v>6293.97</v>
      </c>
      <c r="H369" s="34">
        <f t="shared" si="12"/>
        <v>11533.858267204212</v>
      </c>
      <c r="I369" s="9"/>
      <c r="J369" s="9"/>
      <c r="K369" s="9"/>
    </row>
    <row r="370" spans="1:11" s="7" customFormat="1" x14ac:dyDescent="0.3">
      <c r="A370" s="88">
        <v>368</v>
      </c>
      <c r="B370" s="59">
        <v>2019</v>
      </c>
      <c r="C370" s="70" t="s">
        <v>11</v>
      </c>
      <c r="D370" s="71">
        <v>5</v>
      </c>
      <c r="E370" s="34">
        <v>4297.53</v>
      </c>
      <c r="F370" s="34">
        <f>E370*_xlfn.XLOOKUP(Dataset!$K$2,Dataset!$N$14:$N$26,Dataset!$O$14:$O$26,"",0)/_xlfn.XLOOKUP(Dataset!B370,Dataset!$N$14:$N$26,Dataset!$O$14:$O$26,"",0)</f>
        <v>7875.3317729601677</v>
      </c>
      <c r="G370" s="34">
        <f t="shared" si="11"/>
        <v>859.50599999999997</v>
      </c>
      <c r="H370" s="34">
        <f t="shared" si="12"/>
        <v>1575.0663545920336</v>
      </c>
      <c r="I370" s="9"/>
      <c r="J370" s="9"/>
      <c r="K370" s="9"/>
    </row>
    <row r="371" spans="1:11" s="7" customFormat="1" x14ac:dyDescent="0.3">
      <c r="A371" s="87">
        <v>369</v>
      </c>
      <c r="B371" s="59">
        <v>2019</v>
      </c>
      <c r="C371" s="70" t="s">
        <v>11</v>
      </c>
      <c r="D371" s="71">
        <v>5</v>
      </c>
      <c r="E371" s="34">
        <v>5797.11</v>
      </c>
      <c r="F371" s="34">
        <f>E371*_xlfn.XLOOKUP(Dataset!$K$2,Dataset!$N$14:$N$26,Dataset!$O$14:$O$26,"",0)/_xlfn.XLOOKUP(Dataset!B371,Dataset!$N$14:$N$26,Dataset!$O$14:$O$26,"",0)</f>
        <v>10623.349825212417</v>
      </c>
      <c r="G371" s="34">
        <f t="shared" si="11"/>
        <v>1159.422</v>
      </c>
      <c r="H371" s="34">
        <f t="shared" si="12"/>
        <v>2124.6699650424835</v>
      </c>
      <c r="I371" s="9"/>
      <c r="J371" s="9"/>
      <c r="K371" s="9"/>
    </row>
    <row r="372" spans="1:11" s="7" customFormat="1" x14ac:dyDescent="0.3">
      <c r="A372" s="88">
        <v>370</v>
      </c>
      <c r="B372" s="59">
        <v>2019</v>
      </c>
      <c r="C372" s="70" t="s">
        <v>10</v>
      </c>
      <c r="D372" s="71">
        <v>1</v>
      </c>
      <c r="E372" s="34">
        <v>7043.03</v>
      </c>
      <c r="F372" s="34">
        <f>E372*_xlfn.XLOOKUP(Dataset!$K$2,Dataset!$N$14:$N$26,Dataset!$O$14:$O$26,"",0)/_xlfn.XLOOKUP(Dataset!B372,Dataset!$N$14:$N$26,Dataset!$O$14:$O$26,"",0)</f>
        <v>12906.529549976767</v>
      </c>
      <c r="G372" s="34">
        <f t="shared" si="11"/>
        <v>7043.03</v>
      </c>
      <c r="H372" s="34">
        <f t="shared" si="12"/>
        <v>12906.529549976767</v>
      </c>
      <c r="I372" s="9"/>
      <c r="J372" s="9"/>
      <c r="K372" s="9"/>
    </row>
    <row r="373" spans="1:11" s="7" customFormat="1" x14ac:dyDescent="0.3">
      <c r="A373" s="87">
        <v>371</v>
      </c>
      <c r="B373" s="59">
        <v>2017</v>
      </c>
      <c r="C373" s="70" t="s">
        <v>11</v>
      </c>
      <c r="D373" s="71">
        <v>12.5</v>
      </c>
      <c r="E373" s="34">
        <v>13763.45</v>
      </c>
      <c r="F373" s="34">
        <f>E373*_xlfn.XLOOKUP(Dataset!$K$2,Dataset!$N$14:$N$26,Dataset!$O$14:$O$26,"",0)/_xlfn.XLOOKUP(Dataset!B373,Dataset!$N$14:$N$26,Dataset!$O$14:$O$26,"",0)</f>
        <v>27386.330099725157</v>
      </c>
      <c r="G373" s="34">
        <f t="shared" si="11"/>
        <v>1101.076</v>
      </c>
      <c r="H373" s="34">
        <f t="shared" si="12"/>
        <v>2190.9064079780128</v>
      </c>
      <c r="I373" s="9"/>
      <c r="J373" s="9"/>
      <c r="K373" s="9"/>
    </row>
    <row r="374" spans="1:11" s="7" customFormat="1" x14ac:dyDescent="0.3">
      <c r="A374" s="88">
        <v>372</v>
      </c>
      <c r="B374" s="59">
        <v>2018</v>
      </c>
      <c r="C374" s="70" t="s">
        <v>10</v>
      </c>
      <c r="D374" s="71">
        <v>1</v>
      </c>
      <c r="E374" s="34">
        <v>22715.52</v>
      </c>
      <c r="F374" s="34">
        <f>E374*_xlfn.XLOOKUP(Dataset!$K$2,Dataset!$N$14:$N$26,Dataset!$O$14:$O$26,"",0)/_xlfn.XLOOKUP(Dataset!B374,Dataset!$N$14:$N$26,Dataset!$O$14:$O$26,"",0)</f>
        <v>43331.954150953934</v>
      </c>
      <c r="G374" s="34">
        <f t="shared" si="11"/>
        <v>22715.52</v>
      </c>
      <c r="H374" s="34">
        <f t="shared" si="12"/>
        <v>43331.954150953934</v>
      </c>
      <c r="I374" s="9"/>
      <c r="J374" s="9"/>
      <c r="K374" s="9"/>
    </row>
    <row r="375" spans="1:11" s="7" customFormat="1" x14ac:dyDescent="0.3">
      <c r="A375" s="87">
        <v>373</v>
      </c>
      <c r="B375" s="59">
        <v>2018</v>
      </c>
      <c r="C375" s="70" t="s">
        <v>11</v>
      </c>
      <c r="D375" s="71">
        <v>5</v>
      </c>
      <c r="E375" s="34">
        <v>51587.56</v>
      </c>
      <c r="F375" s="34">
        <f>E375*_xlfn.XLOOKUP(Dataset!$K$2,Dataset!$N$14:$N$26,Dataset!$O$14:$O$26,"",0)/_xlfn.XLOOKUP(Dataset!B375,Dataset!$N$14:$N$26,Dataset!$O$14:$O$26,"",0)</f>
        <v>98408.039291180001</v>
      </c>
      <c r="G375" s="34">
        <f t="shared" si="11"/>
        <v>10317.511999999999</v>
      </c>
      <c r="H375" s="34">
        <f t="shared" si="12"/>
        <v>19681.607858235999</v>
      </c>
      <c r="I375" s="9"/>
      <c r="J375" s="9"/>
      <c r="K375" s="9"/>
    </row>
    <row r="376" spans="1:11" s="7" customFormat="1" x14ac:dyDescent="0.3">
      <c r="A376" s="88">
        <v>374</v>
      </c>
      <c r="B376" s="59">
        <v>2018</v>
      </c>
      <c r="C376" s="70" t="s">
        <v>10</v>
      </c>
      <c r="D376" s="71">
        <v>1</v>
      </c>
      <c r="E376" s="34">
        <v>18520.25</v>
      </c>
      <c r="F376" s="34">
        <f>E376*_xlfn.XLOOKUP(Dataset!$K$2,Dataset!$N$14:$N$26,Dataset!$O$14:$O$26,"",0)/_xlfn.XLOOKUP(Dataset!B376,Dataset!$N$14:$N$26,Dataset!$O$14:$O$26,"",0)</f>
        <v>35329.08882843997</v>
      </c>
      <c r="G376" s="34">
        <f t="shared" si="11"/>
        <v>18520.25</v>
      </c>
      <c r="H376" s="34">
        <f t="shared" si="12"/>
        <v>35329.08882843997</v>
      </c>
      <c r="I376" s="9"/>
      <c r="J376" s="9"/>
      <c r="K376" s="9"/>
    </row>
    <row r="377" spans="1:11" s="7" customFormat="1" x14ac:dyDescent="0.3">
      <c r="A377" s="87">
        <v>375</v>
      </c>
      <c r="B377" s="59">
        <v>2017</v>
      </c>
      <c r="C377" s="70" t="s">
        <v>10</v>
      </c>
      <c r="D377" s="71">
        <v>1</v>
      </c>
      <c r="E377" s="34">
        <v>1976.85</v>
      </c>
      <c r="F377" s="34">
        <f>E377*_xlfn.XLOOKUP(Dataset!$K$2,Dataset!$N$14:$N$26,Dataset!$O$14:$O$26,"",0)/_xlfn.XLOOKUP(Dataset!B377,Dataset!$N$14:$N$26,Dataset!$O$14:$O$26,"",0)</f>
        <v>3933.5098872478675</v>
      </c>
      <c r="G377" s="34">
        <f t="shared" si="11"/>
        <v>1976.85</v>
      </c>
      <c r="H377" s="34">
        <f t="shared" si="12"/>
        <v>3933.5098872478675</v>
      </c>
      <c r="I377" s="9"/>
      <c r="J377" s="9"/>
      <c r="K377" s="9"/>
    </row>
    <row r="378" spans="1:11" s="7" customFormat="1" x14ac:dyDescent="0.3">
      <c r="A378" s="88">
        <v>376</v>
      </c>
      <c r="B378" s="59">
        <v>2017</v>
      </c>
      <c r="C378" s="70" t="s">
        <v>11</v>
      </c>
      <c r="D378" s="71">
        <v>55</v>
      </c>
      <c r="E378" s="34">
        <v>16454.900000000001</v>
      </c>
      <c r="F378" s="34">
        <f>E378*_xlfn.XLOOKUP(Dataset!$K$2,Dataset!$N$14:$N$26,Dataset!$O$14:$O$26,"",0)/_xlfn.XLOOKUP(Dataset!B378,Dataset!$N$14:$N$26,Dataset!$O$14:$O$26,"",0)</f>
        <v>32741.741580633301</v>
      </c>
      <c r="G378" s="34">
        <f t="shared" si="11"/>
        <v>299.18</v>
      </c>
      <c r="H378" s="34">
        <f t="shared" si="12"/>
        <v>595.30439237515088</v>
      </c>
      <c r="I378" s="9"/>
      <c r="J378" s="9"/>
      <c r="K378" s="9"/>
    </row>
    <row r="379" spans="1:11" s="7" customFormat="1" x14ac:dyDescent="0.3">
      <c r="A379" s="87">
        <v>377</v>
      </c>
      <c r="B379" s="59">
        <v>2018</v>
      </c>
      <c r="C379" s="70" t="s">
        <v>10</v>
      </c>
      <c r="D379" s="71">
        <v>1</v>
      </c>
      <c r="E379" s="34">
        <v>18081.57</v>
      </c>
      <c r="F379" s="34">
        <f>E379*_xlfn.XLOOKUP(Dataset!$K$2,Dataset!$N$14:$N$26,Dataset!$O$14:$O$26,"",0)/_xlfn.XLOOKUP(Dataset!B379,Dataset!$N$14:$N$26,Dataset!$O$14:$O$26,"",0)</f>
        <v>34492.266178245714</v>
      </c>
      <c r="G379" s="34">
        <f t="shared" si="11"/>
        <v>18081.57</v>
      </c>
      <c r="H379" s="34">
        <f t="shared" si="12"/>
        <v>34492.266178245714</v>
      </c>
      <c r="I379" s="9"/>
      <c r="J379" s="9"/>
      <c r="K379" s="9"/>
    </row>
    <row r="380" spans="1:11" s="7" customFormat="1" x14ac:dyDescent="0.3">
      <c r="A380" s="88">
        <v>378</v>
      </c>
      <c r="B380" s="59">
        <v>2017</v>
      </c>
      <c r="C380" s="70" t="s">
        <v>11</v>
      </c>
      <c r="D380" s="71">
        <v>5</v>
      </c>
      <c r="E380" s="34">
        <v>6152.52</v>
      </c>
      <c r="F380" s="34">
        <f>E380*_xlfn.XLOOKUP(Dataset!$K$2,Dataset!$N$14:$N$26,Dataset!$O$14:$O$26,"",0)/_xlfn.XLOOKUP(Dataset!B380,Dataset!$N$14:$N$26,Dataset!$O$14:$O$26,"",0)</f>
        <v>12242.202621084176</v>
      </c>
      <c r="G380" s="34">
        <f t="shared" si="11"/>
        <v>1230.5040000000001</v>
      </c>
      <c r="H380" s="34">
        <f t="shared" si="12"/>
        <v>2448.440524216835</v>
      </c>
      <c r="I380" s="9"/>
      <c r="J380" s="9"/>
      <c r="K380" s="9"/>
    </row>
    <row r="381" spans="1:11" s="7" customFormat="1" x14ac:dyDescent="0.3">
      <c r="A381" s="87">
        <v>379</v>
      </c>
      <c r="B381" s="59">
        <v>2017</v>
      </c>
      <c r="C381" s="70" t="s">
        <v>10</v>
      </c>
      <c r="D381" s="71">
        <v>1</v>
      </c>
      <c r="E381" s="34">
        <v>5954.67</v>
      </c>
      <c r="F381" s="34">
        <f>E381*_xlfn.XLOOKUP(Dataset!$K$2,Dataset!$N$14:$N$26,Dataset!$O$14:$O$26,"",0)/_xlfn.XLOOKUP(Dataset!B381,Dataset!$N$14:$N$26,Dataset!$O$14:$O$26,"",0)</f>
        <v>11848.523317549769</v>
      </c>
      <c r="G381" s="34">
        <f t="shared" si="11"/>
        <v>5954.67</v>
      </c>
      <c r="H381" s="34">
        <f t="shared" si="12"/>
        <v>11848.523317549769</v>
      </c>
      <c r="I381" s="9"/>
      <c r="J381" s="9"/>
      <c r="K381" s="9"/>
    </row>
    <row r="382" spans="1:11" s="7" customFormat="1" x14ac:dyDescent="0.3">
      <c r="A382" s="88">
        <v>380</v>
      </c>
      <c r="B382" s="59">
        <v>2017</v>
      </c>
      <c r="C382" s="70" t="s">
        <v>10</v>
      </c>
      <c r="D382" s="71">
        <v>1</v>
      </c>
      <c r="E382" s="34">
        <v>7642.99</v>
      </c>
      <c r="F382" s="34">
        <f>E382*_xlfn.XLOOKUP(Dataset!$K$2,Dataset!$N$14:$N$26,Dataset!$O$14:$O$26,"",0)/_xlfn.XLOOKUP(Dataset!B382,Dataset!$N$14:$N$26,Dataset!$O$14:$O$26,"",0)</f>
        <v>15207.92004104337</v>
      </c>
      <c r="G382" s="34">
        <f t="shared" si="11"/>
        <v>7642.99</v>
      </c>
      <c r="H382" s="34">
        <f t="shared" si="12"/>
        <v>15207.92004104337</v>
      </c>
      <c r="I382" s="9"/>
      <c r="J382" s="9"/>
      <c r="K382" s="9"/>
    </row>
    <row r="383" spans="1:11" s="7" customFormat="1" x14ac:dyDescent="0.3">
      <c r="A383" s="87">
        <v>381</v>
      </c>
      <c r="B383" s="59">
        <v>2017</v>
      </c>
      <c r="C383" s="70" t="s">
        <v>10</v>
      </c>
      <c r="D383" s="71">
        <v>1</v>
      </c>
      <c r="E383" s="34">
        <v>17024.64</v>
      </c>
      <c r="F383" s="34">
        <f>E383*_xlfn.XLOOKUP(Dataset!$K$2,Dataset!$N$14:$N$26,Dataset!$O$14:$O$26,"",0)/_xlfn.XLOOKUP(Dataset!B383,Dataset!$N$14:$N$26,Dataset!$O$14:$O$26,"",0)</f>
        <v>33875.402669315088</v>
      </c>
      <c r="G383" s="34">
        <f t="shared" si="11"/>
        <v>17024.64</v>
      </c>
      <c r="H383" s="34">
        <f t="shared" si="12"/>
        <v>33875.402669315088</v>
      </c>
      <c r="I383" s="9"/>
      <c r="J383" s="9"/>
      <c r="K383" s="9"/>
    </row>
    <row r="384" spans="1:11" s="7" customFormat="1" x14ac:dyDescent="0.3">
      <c r="A384" s="88">
        <v>382</v>
      </c>
      <c r="B384" s="59">
        <v>2017</v>
      </c>
      <c r="C384" s="70" t="s">
        <v>11</v>
      </c>
      <c r="D384" s="71">
        <v>33</v>
      </c>
      <c r="E384" s="34">
        <v>13510.9</v>
      </c>
      <c r="F384" s="34">
        <f>E384*_xlfn.XLOOKUP(Dataset!$K$2,Dataset!$N$14:$N$26,Dataset!$O$14:$O$26,"",0)/_xlfn.XLOOKUP(Dataset!B384,Dataset!$N$14:$N$26,Dataset!$O$14:$O$26,"",0)</f>
        <v>26883.809462335139</v>
      </c>
      <c r="G384" s="34">
        <f t="shared" si="11"/>
        <v>409.42121212121214</v>
      </c>
      <c r="H384" s="34">
        <f t="shared" si="12"/>
        <v>814.66089279803452</v>
      </c>
      <c r="I384" s="9"/>
      <c r="J384" s="9"/>
      <c r="K384" s="9"/>
    </row>
    <row r="385" spans="1:11" s="7" customFormat="1" x14ac:dyDescent="0.3">
      <c r="A385" s="87">
        <v>383</v>
      </c>
      <c r="B385" s="59">
        <v>2017</v>
      </c>
      <c r="C385" s="70" t="s">
        <v>10</v>
      </c>
      <c r="D385" s="71">
        <v>1</v>
      </c>
      <c r="E385" s="34">
        <v>8469.6200000000008</v>
      </c>
      <c r="F385" s="34">
        <f>E385*_xlfn.XLOOKUP(Dataset!$K$2,Dataset!$N$14:$N$26,Dataset!$O$14:$O$26,"",0)/_xlfn.XLOOKUP(Dataset!B385,Dataset!$N$14:$N$26,Dataset!$O$14:$O$26,"",0)</f>
        <v>16852.737441501526</v>
      </c>
      <c r="G385" s="34">
        <f t="shared" si="11"/>
        <v>8469.6200000000008</v>
      </c>
      <c r="H385" s="34">
        <f t="shared" si="12"/>
        <v>16852.737441501526</v>
      </c>
      <c r="I385" s="9"/>
      <c r="J385" s="9"/>
      <c r="K385" s="9"/>
    </row>
    <row r="386" spans="1:11" s="7" customFormat="1" x14ac:dyDescent="0.3">
      <c r="A386" s="88">
        <v>384</v>
      </c>
      <c r="B386" s="59">
        <v>2017</v>
      </c>
      <c r="C386" s="70" t="s">
        <v>10</v>
      </c>
      <c r="D386" s="71">
        <v>4</v>
      </c>
      <c r="E386" s="34">
        <v>12139.57</v>
      </c>
      <c r="F386" s="34">
        <f>E386*_xlfn.XLOOKUP(Dataset!$K$2,Dataset!$N$14:$N$26,Dataset!$O$14:$O$26,"",0)/_xlfn.XLOOKUP(Dataset!B386,Dataset!$N$14:$N$26,Dataset!$O$14:$O$26,"",0)</f>
        <v>24155.155232788326</v>
      </c>
      <c r="G386" s="34">
        <f t="shared" si="11"/>
        <v>3034.8924999999999</v>
      </c>
      <c r="H386" s="34">
        <f t="shared" si="12"/>
        <v>6038.7888081970814</v>
      </c>
      <c r="I386" s="9"/>
      <c r="J386" s="9"/>
      <c r="K386" s="9"/>
    </row>
    <row r="387" spans="1:11" s="7" customFormat="1" x14ac:dyDescent="0.3">
      <c r="A387" s="87">
        <v>385</v>
      </c>
      <c r="B387" s="59">
        <v>2018</v>
      </c>
      <c r="C387" s="70" t="s">
        <v>10</v>
      </c>
      <c r="D387" s="71">
        <v>1</v>
      </c>
      <c r="E387" s="34">
        <v>8550.8799999999992</v>
      </c>
      <c r="F387" s="34">
        <f>E387*_xlfn.XLOOKUP(Dataset!$K$2,Dataset!$N$14:$N$26,Dataset!$O$14:$O$26,"",0)/_xlfn.XLOOKUP(Dataset!B387,Dataset!$N$14:$N$26,Dataset!$O$14:$O$26,"",0)</f>
        <v>16311.59401635133</v>
      </c>
      <c r="G387" s="34">
        <f t="shared" ref="G387:G450" si="13">E387/D387</f>
        <v>8550.8799999999992</v>
      </c>
      <c r="H387" s="34">
        <f t="shared" ref="H387:H450" si="14">F387/D387</f>
        <v>16311.59401635133</v>
      </c>
      <c r="I387" s="9"/>
      <c r="J387" s="9"/>
      <c r="K387" s="9"/>
    </row>
    <row r="388" spans="1:11" s="7" customFormat="1" x14ac:dyDescent="0.3">
      <c r="A388" s="88">
        <v>386</v>
      </c>
      <c r="B388" s="59">
        <v>2017</v>
      </c>
      <c r="C388" s="70" t="s">
        <v>10</v>
      </c>
      <c r="D388" s="71">
        <v>1</v>
      </c>
      <c r="E388" s="34">
        <v>16772.71</v>
      </c>
      <c r="F388" s="34">
        <f>E388*_xlfn.XLOOKUP(Dataset!$K$2,Dataset!$N$14:$N$26,Dataset!$O$14:$O$26,"",0)/_xlfn.XLOOKUP(Dataset!B388,Dataset!$N$14:$N$26,Dataset!$O$14:$O$26,"",0)</f>
        <v>33374.115699694557</v>
      </c>
      <c r="G388" s="34">
        <f t="shared" si="13"/>
        <v>16772.71</v>
      </c>
      <c r="H388" s="34">
        <f t="shared" si="14"/>
        <v>33374.115699694557</v>
      </c>
      <c r="I388" s="9"/>
      <c r="J388" s="9"/>
      <c r="K388" s="9"/>
    </row>
    <row r="389" spans="1:11" s="7" customFormat="1" x14ac:dyDescent="0.3">
      <c r="A389" s="87">
        <v>387</v>
      </c>
      <c r="B389" s="59">
        <v>2017</v>
      </c>
      <c r="C389" s="70" t="s">
        <v>10</v>
      </c>
      <c r="D389" s="71">
        <v>1</v>
      </c>
      <c r="E389" s="34">
        <v>2733.58</v>
      </c>
      <c r="F389" s="34">
        <f>E389*_xlfn.XLOOKUP(Dataset!$K$2,Dataset!$N$14:$N$26,Dataset!$O$14:$O$26,"",0)/_xlfn.XLOOKUP(Dataset!B389,Dataset!$N$14:$N$26,Dataset!$O$14:$O$26,"",0)</f>
        <v>5439.2411956309415</v>
      </c>
      <c r="G389" s="34">
        <f t="shared" si="13"/>
        <v>2733.58</v>
      </c>
      <c r="H389" s="34">
        <f t="shared" si="14"/>
        <v>5439.2411956309415</v>
      </c>
      <c r="I389" s="9"/>
      <c r="J389" s="9"/>
      <c r="K389" s="9"/>
    </row>
    <row r="390" spans="1:11" s="7" customFormat="1" x14ac:dyDescent="0.3">
      <c r="A390" s="88">
        <v>388</v>
      </c>
      <c r="B390" s="59">
        <v>2018</v>
      </c>
      <c r="C390" s="70" t="s">
        <v>10</v>
      </c>
      <c r="D390" s="71">
        <v>1</v>
      </c>
      <c r="E390" s="34">
        <v>9316.42</v>
      </c>
      <c r="F390" s="34">
        <f>E390*_xlfn.XLOOKUP(Dataset!$K$2,Dataset!$N$14:$N$26,Dataset!$O$14:$O$26,"",0)/_xlfn.XLOOKUP(Dataset!B390,Dataset!$N$14:$N$26,Dataset!$O$14:$O$26,"",0)</f>
        <v>17771.932330452055</v>
      </c>
      <c r="G390" s="34">
        <f t="shared" si="13"/>
        <v>9316.42</v>
      </c>
      <c r="H390" s="34">
        <f t="shared" si="14"/>
        <v>17771.932330452055</v>
      </c>
      <c r="I390" s="9"/>
      <c r="J390" s="9"/>
      <c r="K390" s="9"/>
    </row>
    <row r="391" spans="1:11" s="7" customFormat="1" x14ac:dyDescent="0.3">
      <c r="A391" s="87">
        <v>389</v>
      </c>
      <c r="B391" s="59">
        <v>2017</v>
      </c>
      <c r="C391" s="70" t="s">
        <v>10</v>
      </c>
      <c r="D391" s="71">
        <v>1</v>
      </c>
      <c r="E391" s="34">
        <v>3011.17</v>
      </c>
      <c r="F391" s="34">
        <f>E391*_xlfn.XLOOKUP(Dataset!$K$2,Dataset!$N$14:$N$26,Dataset!$O$14:$O$26,"",0)/_xlfn.XLOOKUP(Dataset!B391,Dataset!$N$14:$N$26,Dataset!$O$14:$O$26,"",0)</f>
        <v>5991.5860926140895</v>
      </c>
      <c r="G391" s="34">
        <f t="shared" si="13"/>
        <v>3011.17</v>
      </c>
      <c r="H391" s="34">
        <f t="shared" si="14"/>
        <v>5991.5860926140895</v>
      </c>
      <c r="I391" s="9"/>
      <c r="J391" s="9"/>
      <c r="K391" s="9"/>
    </row>
    <row r="392" spans="1:11" s="7" customFormat="1" x14ac:dyDescent="0.3">
      <c r="A392" s="88">
        <v>390</v>
      </c>
      <c r="B392" s="59">
        <v>2018</v>
      </c>
      <c r="C392" s="70" t="s">
        <v>11</v>
      </c>
      <c r="D392" s="71">
        <v>6.5</v>
      </c>
      <c r="E392" s="34">
        <v>7767.11</v>
      </c>
      <c r="F392" s="34">
        <f>E392*_xlfn.XLOOKUP(Dataset!$K$2,Dataset!$N$14:$N$26,Dataset!$O$14:$O$26,"",0)/_xlfn.XLOOKUP(Dataset!B392,Dataset!$N$14:$N$26,Dataset!$O$14:$O$26,"",0)</f>
        <v>14816.48029212696</v>
      </c>
      <c r="G392" s="34">
        <f t="shared" si="13"/>
        <v>1194.94</v>
      </c>
      <c r="H392" s="34">
        <f t="shared" si="14"/>
        <v>2279.4585064810708</v>
      </c>
      <c r="I392" s="9"/>
      <c r="J392" s="9"/>
      <c r="K392" s="9"/>
    </row>
    <row r="393" spans="1:11" s="7" customFormat="1" x14ac:dyDescent="0.3">
      <c r="A393" s="87">
        <v>391</v>
      </c>
      <c r="B393" s="59">
        <v>2017</v>
      </c>
      <c r="C393" s="70" t="s">
        <v>10</v>
      </c>
      <c r="D393" s="71">
        <v>2</v>
      </c>
      <c r="E393" s="34">
        <v>8732.2900000000009</v>
      </c>
      <c r="F393" s="34">
        <f>E393*_xlfn.XLOOKUP(Dataset!$K$2,Dataset!$N$14:$N$26,Dataset!$O$14:$O$26,"",0)/_xlfn.XLOOKUP(Dataset!B393,Dataset!$N$14:$N$26,Dataset!$O$14:$O$26,"",0)</f>
        <v>17375.394720548189</v>
      </c>
      <c r="G393" s="34">
        <f t="shared" si="13"/>
        <v>4366.1450000000004</v>
      </c>
      <c r="H393" s="34">
        <f t="shared" si="14"/>
        <v>8687.6973602740945</v>
      </c>
      <c r="I393" s="9"/>
      <c r="J393" s="9"/>
      <c r="K393" s="9"/>
    </row>
    <row r="394" spans="1:11" s="7" customFormat="1" x14ac:dyDescent="0.3">
      <c r="A394" s="88">
        <v>392</v>
      </c>
      <c r="B394" s="59">
        <v>2017</v>
      </c>
      <c r="C394" s="70" t="s">
        <v>10</v>
      </c>
      <c r="D394" s="71">
        <v>1</v>
      </c>
      <c r="E394" s="34">
        <v>4174.09</v>
      </c>
      <c r="F394" s="34">
        <f>E394*_xlfn.XLOOKUP(Dataset!$K$2,Dataset!$N$14:$N$26,Dataset!$O$14:$O$26,"",0)/_xlfn.XLOOKUP(Dataset!B394,Dataset!$N$14:$N$26,Dataset!$O$14:$O$26,"",0)</f>
        <v>8305.5488708108624</v>
      </c>
      <c r="G394" s="34">
        <f t="shared" si="13"/>
        <v>4174.09</v>
      </c>
      <c r="H394" s="34">
        <f t="shared" si="14"/>
        <v>8305.5488708108624</v>
      </c>
      <c r="I394" s="9"/>
      <c r="J394" s="9"/>
      <c r="K394" s="9"/>
    </row>
    <row r="395" spans="1:11" s="7" customFormat="1" x14ac:dyDescent="0.3">
      <c r="A395" s="87">
        <v>393</v>
      </c>
      <c r="B395" s="59">
        <v>2017</v>
      </c>
      <c r="C395" s="70" t="s">
        <v>10</v>
      </c>
      <c r="D395" s="71">
        <v>1</v>
      </c>
      <c r="E395" s="34">
        <v>2518.44</v>
      </c>
      <c r="F395" s="34">
        <f>E395*_xlfn.XLOOKUP(Dataset!$K$2,Dataset!$N$14:$N$26,Dataset!$O$14:$O$26,"",0)/_xlfn.XLOOKUP(Dataset!B395,Dataset!$N$14:$N$26,Dataset!$O$14:$O$26,"",0)</f>
        <v>5011.158479621884</v>
      </c>
      <c r="G395" s="34">
        <f t="shared" si="13"/>
        <v>2518.44</v>
      </c>
      <c r="H395" s="34">
        <f t="shared" si="14"/>
        <v>5011.158479621884</v>
      </c>
      <c r="I395" s="9"/>
      <c r="J395" s="9"/>
      <c r="K395" s="9"/>
    </row>
    <row r="396" spans="1:11" s="7" customFormat="1" x14ac:dyDescent="0.3">
      <c r="A396" s="88">
        <v>394</v>
      </c>
      <c r="B396" s="59">
        <v>2017</v>
      </c>
      <c r="C396" s="70" t="s">
        <v>10</v>
      </c>
      <c r="D396" s="71">
        <v>1</v>
      </c>
      <c r="E396" s="34">
        <v>2784.85</v>
      </c>
      <c r="F396" s="34">
        <f>E396*_xlfn.XLOOKUP(Dataset!$K$2,Dataset!$N$14:$N$26,Dataset!$O$14:$O$26,"",0)/_xlfn.XLOOKUP(Dataset!B396,Dataset!$N$14:$N$26,Dataset!$O$14:$O$26,"",0)</f>
        <v>5541.2575610199174</v>
      </c>
      <c r="G396" s="34">
        <f t="shared" si="13"/>
        <v>2784.85</v>
      </c>
      <c r="H396" s="34">
        <f t="shared" si="14"/>
        <v>5541.2575610199174</v>
      </c>
      <c r="I396" s="9"/>
      <c r="J396" s="9"/>
      <c r="K396" s="9"/>
    </row>
    <row r="397" spans="1:11" s="7" customFormat="1" x14ac:dyDescent="0.3">
      <c r="A397" s="87">
        <v>395</v>
      </c>
      <c r="B397" s="59">
        <v>2018</v>
      </c>
      <c r="C397" s="70" t="s">
        <v>10</v>
      </c>
      <c r="D397" s="71">
        <v>1</v>
      </c>
      <c r="E397" s="34">
        <v>5901.66</v>
      </c>
      <c r="F397" s="34">
        <f>E397*_xlfn.XLOOKUP(Dataset!$K$2,Dataset!$N$14:$N$26,Dataset!$O$14:$O$26,"",0)/_xlfn.XLOOKUP(Dataset!B397,Dataset!$N$14:$N$26,Dataset!$O$14:$O$26,"",0)</f>
        <v>11257.961980818347</v>
      </c>
      <c r="G397" s="34">
        <f t="shared" si="13"/>
        <v>5901.66</v>
      </c>
      <c r="H397" s="34">
        <f t="shared" si="14"/>
        <v>11257.961980818347</v>
      </c>
      <c r="I397" s="9"/>
      <c r="J397" s="9"/>
      <c r="K397" s="9"/>
    </row>
    <row r="398" spans="1:11" s="7" customFormat="1" x14ac:dyDescent="0.3">
      <c r="A398" s="88">
        <v>396</v>
      </c>
      <c r="B398" s="59">
        <v>2018</v>
      </c>
      <c r="C398" s="70" t="s">
        <v>11</v>
      </c>
      <c r="D398" s="71">
        <v>5</v>
      </c>
      <c r="E398" s="34">
        <v>68971.11</v>
      </c>
      <c r="F398" s="34">
        <f>E398*_xlfn.XLOOKUP(Dataset!$K$2,Dataset!$N$14:$N$26,Dataset!$O$14:$O$26,"",0)/_xlfn.XLOOKUP(Dataset!B398,Dataset!$N$14:$N$26,Dataset!$O$14:$O$26,"",0)</f>
        <v>131568.76779666063</v>
      </c>
      <c r="G398" s="34">
        <f t="shared" si="13"/>
        <v>13794.222</v>
      </c>
      <c r="H398" s="34">
        <f t="shared" si="14"/>
        <v>26313.753559332126</v>
      </c>
      <c r="I398" s="9"/>
      <c r="J398" s="9"/>
      <c r="K398" s="9"/>
    </row>
    <row r="399" spans="1:11" s="7" customFormat="1" x14ac:dyDescent="0.3">
      <c r="A399" s="87">
        <v>397</v>
      </c>
      <c r="B399" s="59">
        <v>2017</v>
      </c>
      <c r="C399" s="70" t="s">
        <v>10</v>
      </c>
      <c r="D399" s="71">
        <v>1</v>
      </c>
      <c r="E399" s="34">
        <v>3865.58</v>
      </c>
      <c r="F399" s="34">
        <f>E399*_xlfn.XLOOKUP(Dataset!$K$2,Dataset!$N$14:$N$26,Dataset!$O$14:$O$26,"",0)/_xlfn.XLOOKUP(Dataset!B399,Dataset!$N$14:$N$26,Dataset!$O$14:$O$26,"",0)</f>
        <v>7691.679768291785</v>
      </c>
      <c r="G399" s="34">
        <f t="shared" si="13"/>
        <v>3865.58</v>
      </c>
      <c r="H399" s="34">
        <f t="shared" si="14"/>
        <v>7691.679768291785</v>
      </c>
      <c r="I399" s="9"/>
      <c r="J399" s="9"/>
      <c r="K399" s="9"/>
    </row>
    <row r="400" spans="1:11" s="7" customFormat="1" x14ac:dyDescent="0.3">
      <c r="A400" s="88">
        <v>398</v>
      </c>
      <c r="B400" s="59">
        <v>2017</v>
      </c>
      <c r="C400" s="70" t="s">
        <v>10</v>
      </c>
      <c r="D400" s="71">
        <v>1</v>
      </c>
      <c r="E400" s="34">
        <v>6563.4</v>
      </c>
      <c r="F400" s="34">
        <f>E400*_xlfn.XLOOKUP(Dataset!$K$2,Dataset!$N$14:$N$26,Dataset!$O$14:$O$26,"",0)/_xlfn.XLOOKUP(Dataset!B400,Dataset!$N$14:$N$26,Dataset!$O$14:$O$26,"",0)</f>
        <v>13059.766190637962</v>
      </c>
      <c r="G400" s="34">
        <f t="shared" si="13"/>
        <v>6563.4</v>
      </c>
      <c r="H400" s="34">
        <f t="shared" si="14"/>
        <v>13059.766190637962</v>
      </c>
      <c r="I400" s="9"/>
      <c r="J400" s="9"/>
      <c r="K400" s="9"/>
    </row>
    <row r="401" spans="1:11" s="7" customFormat="1" x14ac:dyDescent="0.3">
      <c r="A401" s="87">
        <v>399</v>
      </c>
      <c r="B401" s="59">
        <v>2017</v>
      </c>
      <c r="C401" s="70" t="s">
        <v>12</v>
      </c>
      <c r="D401" s="71">
        <v>2</v>
      </c>
      <c r="E401" s="34">
        <v>2658.4</v>
      </c>
      <c r="F401" s="34">
        <f>E401*_xlfn.XLOOKUP(Dataset!$K$2,Dataset!$N$14:$N$26,Dataset!$O$14:$O$26,"",0)/_xlfn.XLOOKUP(Dataset!B401,Dataset!$N$14:$N$26,Dataset!$O$14:$O$26,"",0)</f>
        <v>5289.6490296480424</v>
      </c>
      <c r="G401" s="34">
        <f t="shared" si="13"/>
        <v>1329.2</v>
      </c>
      <c r="H401" s="34">
        <f t="shared" si="14"/>
        <v>2644.8245148240212</v>
      </c>
      <c r="I401" s="9"/>
      <c r="J401" s="9"/>
      <c r="K401" s="9"/>
    </row>
    <row r="402" spans="1:11" s="7" customFormat="1" x14ac:dyDescent="0.3">
      <c r="A402" s="88">
        <v>400</v>
      </c>
      <c r="B402" s="59">
        <v>2017</v>
      </c>
      <c r="C402" s="70" t="s">
        <v>10</v>
      </c>
      <c r="D402" s="71">
        <v>1</v>
      </c>
      <c r="E402" s="34">
        <v>9968</v>
      </c>
      <c r="F402" s="34">
        <f>E402*_xlfn.XLOOKUP(Dataset!$K$2,Dataset!$N$14:$N$26,Dataset!$O$14:$O$26,"",0)/_xlfn.XLOOKUP(Dataset!B402,Dataset!$N$14:$N$26,Dataset!$O$14:$O$26,"",0)</f>
        <v>19834.194074455194</v>
      </c>
      <c r="G402" s="34">
        <f t="shared" si="13"/>
        <v>9968</v>
      </c>
      <c r="H402" s="34">
        <f t="shared" si="14"/>
        <v>19834.194074455194</v>
      </c>
      <c r="I402" s="9"/>
      <c r="J402" s="9"/>
      <c r="K402" s="9"/>
    </row>
    <row r="403" spans="1:11" s="7" customFormat="1" x14ac:dyDescent="0.3">
      <c r="A403" s="87">
        <v>401</v>
      </c>
      <c r="B403" s="59">
        <v>2018</v>
      </c>
      <c r="C403" s="70" t="s">
        <v>10</v>
      </c>
      <c r="D403" s="71">
        <v>1</v>
      </c>
      <c r="E403" s="34">
        <v>8090.72</v>
      </c>
      <c r="F403" s="34">
        <f>E403*_xlfn.XLOOKUP(Dataset!$K$2,Dataset!$N$14:$N$26,Dataset!$O$14:$O$26,"",0)/_xlfn.XLOOKUP(Dataset!B403,Dataset!$N$14:$N$26,Dataset!$O$14:$O$26,"",0)</f>
        <v>15433.796280613695</v>
      </c>
      <c r="G403" s="34">
        <f t="shared" si="13"/>
        <v>8090.72</v>
      </c>
      <c r="H403" s="34">
        <f t="shared" si="14"/>
        <v>15433.796280613695</v>
      </c>
      <c r="I403" s="9"/>
      <c r="J403" s="9"/>
      <c r="K403" s="9"/>
    </row>
    <row r="404" spans="1:11" s="7" customFormat="1" x14ac:dyDescent="0.3">
      <c r="A404" s="88">
        <v>402</v>
      </c>
      <c r="B404" s="59">
        <v>2017</v>
      </c>
      <c r="C404" s="70" t="s">
        <v>10</v>
      </c>
      <c r="D404" s="71">
        <v>1</v>
      </c>
      <c r="E404" s="34">
        <v>5012.13</v>
      </c>
      <c r="F404" s="34">
        <f>E404*_xlfn.XLOOKUP(Dataset!$K$2,Dataset!$N$14:$N$26,Dataset!$O$14:$O$26,"",0)/_xlfn.XLOOKUP(Dataset!B404,Dataset!$N$14:$N$26,Dataset!$O$14:$O$26,"",0)</f>
        <v>9973.0697378008736</v>
      </c>
      <c r="G404" s="34">
        <f t="shared" si="13"/>
        <v>5012.13</v>
      </c>
      <c r="H404" s="34">
        <f t="shared" si="14"/>
        <v>9973.0697378008736</v>
      </c>
      <c r="I404" s="9"/>
      <c r="J404" s="9"/>
      <c r="K404" s="9"/>
    </row>
    <row r="405" spans="1:11" s="7" customFormat="1" x14ac:dyDescent="0.3">
      <c r="A405" s="87">
        <v>403</v>
      </c>
      <c r="B405" s="59">
        <v>2018</v>
      </c>
      <c r="C405" s="70" t="s">
        <v>12</v>
      </c>
      <c r="D405" s="71">
        <v>3</v>
      </c>
      <c r="E405" s="34">
        <v>3815.78</v>
      </c>
      <c r="F405" s="34">
        <f>E405*_xlfn.XLOOKUP(Dataset!$K$2,Dataset!$N$14:$N$26,Dataset!$O$14:$O$26,"",0)/_xlfn.XLOOKUP(Dataset!B405,Dataset!$N$14:$N$26,Dataset!$O$14:$O$26,"",0)</f>
        <v>7278.9530686564522</v>
      </c>
      <c r="G405" s="34">
        <f t="shared" si="13"/>
        <v>1271.9266666666667</v>
      </c>
      <c r="H405" s="34">
        <f t="shared" si="14"/>
        <v>2426.3176895521506</v>
      </c>
      <c r="I405" s="9"/>
      <c r="J405" s="9"/>
      <c r="K405" s="9"/>
    </row>
    <row r="406" spans="1:11" s="7" customFormat="1" x14ac:dyDescent="0.3">
      <c r="A406" s="88">
        <v>404</v>
      </c>
      <c r="B406" s="59">
        <v>2018</v>
      </c>
      <c r="C406" s="70" t="s">
        <v>10</v>
      </c>
      <c r="D406" s="71">
        <v>1</v>
      </c>
      <c r="E406" s="34">
        <v>6174.65</v>
      </c>
      <c r="F406" s="34">
        <f>E406*_xlfn.XLOOKUP(Dataset!$K$2,Dataset!$N$14:$N$26,Dataset!$O$14:$O$26,"",0)/_xlfn.XLOOKUP(Dataset!B406,Dataset!$N$14:$N$26,Dataset!$O$14:$O$26,"",0)</f>
        <v>11778.715640152093</v>
      </c>
      <c r="G406" s="34">
        <f t="shared" si="13"/>
        <v>6174.65</v>
      </c>
      <c r="H406" s="34">
        <f t="shared" si="14"/>
        <v>11778.715640152093</v>
      </c>
      <c r="I406" s="9"/>
      <c r="J406" s="9"/>
      <c r="K406" s="9"/>
    </row>
    <row r="407" spans="1:11" s="7" customFormat="1" x14ac:dyDescent="0.3">
      <c r="A407" s="87">
        <v>405</v>
      </c>
      <c r="B407" s="59">
        <v>2018</v>
      </c>
      <c r="C407" s="70" t="s">
        <v>10</v>
      </c>
      <c r="D407" s="71">
        <v>1</v>
      </c>
      <c r="E407" s="34">
        <v>3515.16</v>
      </c>
      <c r="F407" s="34">
        <f>E407*_xlfn.XLOOKUP(Dataset!$K$2,Dataset!$N$14:$N$26,Dataset!$O$14:$O$26,"",0)/_xlfn.XLOOKUP(Dataset!B407,Dataset!$N$14:$N$26,Dataset!$O$14:$O$26,"",0)</f>
        <v>6705.4926302927342</v>
      </c>
      <c r="G407" s="34">
        <f t="shared" si="13"/>
        <v>3515.16</v>
      </c>
      <c r="H407" s="34">
        <f t="shared" si="14"/>
        <v>6705.4926302927342</v>
      </c>
      <c r="I407" s="9"/>
      <c r="J407" s="9"/>
      <c r="K407" s="9"/>
    </row>
    <row r="408" spans="1:11" s="7" customFormat="1" x14ac:dyDescent="0.3">
      <c r="A408" s="88">
        <v>406</v>
      </c>
      <c r="B408" s="59">
        <v>2018</v>
      </c>
      <c r="C408" s="70" t="s">
        <v>11</v>
      </c>
      <c r="D408" s="71">
        <v>20</v>
      </c>
      <c r="E408" s="34">
        <v>30167.21</v>
      </c>
      <c r="F408" s="34">
        <f>E408*_xlfn.XLOOKUP(Dataset!$K$2,Dataset!$N$14:$N$26,Dataset!$O$14:$O$26,"",0)/_xlfn.XLOOKUP(Dataset!B408,Dataset!$N$14:$N$26,Dataset!$O$14:$O$26,"",0)</f>
        <v>57546.741636651896</v>
      </c>
      <c r="G408" s="34">
        <f t="shared" si="13"/>
        <v>1508.3605</v>
      </c>
      <c r="H408" s="34">
        <f t="shared" si="14"/>
        <v>2877.3370818325948</v>
      </c>
      <c r="I408" s="9"/>
      <c r="J408" s="9"/>
      <c r="K408" s="9"/>
    </row>
    <row r="409" spans="1:11" s="7" customFormat="1" x14ac:dyDescent="0.3">
      <c r="A409" s="87">
        <v>407</v>
      </c>
      <c r="B409" s="59">
        <v>2018</v>
      </c>
      <c r="C409" s="70" t="s">
        <v>10</v>
      </c>
      <c r="D409" s="71">
        <v>1</v>
      </c>
      <c r="E409" s="34">
        <v>14252.97</v>
      </c>
      <c r="F409" s="34">
        <f>E409*_xlfn.XLOOKUP(Dataset!$K$2,Dataset!$N$14:$N$26,Dataset!$O$14:$O$26,"",0)/_xlfn.XLOOKUP(Dataset!B409,Dataset!$N$14:$N$26,Dataset!$O$14:$O$26,"",0)</f>
        <v>27188.857774548938</v>
      </c>
      <c r="G409" s="34">
        <f t="shared" si="13"/>
        <v>14252.97</v>
      </c>
      <c r="H409" s="34">
        <f t="shared" si="14"/>
        <v>27188.857774548938</v>
      </c>
      <c r="I409" s="9"/>
      <c r="J409" s="9"/>
      <c r="K409" s="9"/>
    </row>
    <row r="410" spans="1:11" s="7" customFormat="1" x14ac:dyDescent="0.3">
      <c r="A410" s="88">
        <v>408</v>
      </c>
      <c r="B410" s="59">
        <v>2018</v>
      </c>
      <c r="C410" s="70" t="s">
        <v>10</v>
      </c>
      <c r="D410" s="71">
        <v>1</v>
      </c>
      <c r="E410" s="34">
        <v>27392.05</v>
      </c>
      <c r="F410" s="34">
        <f>E410*_xlfn.XLOOKUP(Dataset!$K$2,Dataset!$N$14:$N$26,Dataset!$O$14:$O$26,"",0)/_xlfn.XLOOKUP(Dataset!B410,Dataset!$N$14:$N$26,Dataset!$O$14:$O$26,"",0)</f>
        <v>52252.867409622922</v>
      </c>
      <c r="G410" s="34">
        <f t="shared" si="13"/>
        <v>27392.05</v>
      </c>
      <c r="H410" s="34">
        <f t="shared" si="14"/>
        <v>52252.867409622922</v>
      </c>
      <c r="I410" s="9"/>
      <c r="J410" s="9"/>
      <c r="K410" s="9"/>
    </row>
    <row r="411" spans="1:11" s="7" customFormat="1" x14ac:dyDescent="0.3">
      <c r="A411" s="87">
        <v>409</v>
      </c>
      <c r="B411" s="59">
        <v>2018</v>
      </c>
      <c r="C411" s="70" t="s">
        <v>10</v>
      </c>
      <c r="D411" s="71">
        <v>1</v>
      </c>
      <c r="E411" s="34">
        <v>7574.02</v>
      </c>
      <c r="F411" s="34">
        <f>E411*_xlfn.XLOOKUP(Dataset!$K$2,Dataset!$N$14:$N$26,Dataset!$O$14:$O$26,"",0)/_xlfn.XLOOKUP(Dataset!B411,Dataset!$N$14:$N$26,Dataset!$O$14:$O$26,"",0)</f>
        <v>14448.143268496962</v>
      </c>
      <c r="G411" s="34">
        <f t="shared" si="13"/>
        <v>7574.02</v>
      </c>
      <c r="H411" s="34">
        <f t="shared" si="14"/>
        <v>14448.143268496962</v>
      </c>
      <c r="I411" s="9"/>
      <c r="J411" s="9"/>
      <c r="K411" s="9"/>
    </row>
    <row r="412" spans="1:11" s="7" customFormat="1" x14ac:dyDescent="0.3">
      <c r="A412" s="88">
        <v>410</v>
      </c>
      <c r="B412" s="59">
        <v>2019</v>
      </c>
      <c r="C412" s="70" t="s">
        <v>11</v>
      </c>
      <c r="D412" s="71">
        <v>22</v>
      </c>
      <c r="E412" s="34">
        <v>47571.38</v>
      </c>
      <c r="F412" s="34">
        <f>E412*_xlfn.XLOOKUP(Dataset!$K$2,Dataset!$N$14:$N$26,Dataset!$O$14:$O$26,"",0)/_xlfn.XLOOKUP(Dataset!B412,Dataset!$N$14:$N$26,Dataset!$O$14:$O$26,"",0)</f>
        <v>87175.749883668497</v>
      </c>
      <c r="G412" s="34">
        <f t="shared" si="13"/>
        <v>2162.3354545454545</v>
      </c>
      <c r="H412" s="34">
        <f t="shared" si="14"/>
        <v>3962.5340856212952</v>
      </c>
      <c r="I412" s="9"/>
      <c r="J412" s="9"/>
      <c r="K412" s="9"/>
    </row>
    <row r="413" spans="1:11" s="7" customFormat="1" x14ac:dyDescent="0.3">
      <c r="A413" s="87">
        <v>411</v>
      </c>
      <c r="B413" s="59">
        <v>2018</v>
      </c>
      <c r="C413" s="70" t="s">
        <v>10</v>
      </c>
      <c r="D413" s="71">
        <v>1</v>
      </c>
      <c r="E413" s="34">
        <v>2884.48</v>
      </c>
      <c r="F413" s="34">
        <f>E413*_xlfn.XLOOKUP(Dataset!$K$2,Dataset!$N$14:$N$26,Dataset!$O$14:$O$26,"",0)/_xlfn.XLOOKUP(Dataset!B413,Dataset!$N$14:$N$26,Dataset!$O$14:$O$26,"",0)</f>
        <v>5502.4122322246467</v>
      </c>
      <c r="G413" s="34">
        <f t="shared" si="13"/>
        <v>2884.48</v>
      </c>
      <c r="H413" s="34">
        <f t="shared" si="14"/>
        <v>5502.4122322246467</v>
      </c>
      <c r="I413" s="9"/>
      <c r="J413" s="9"/>
      <c r="K413" s="9"/>
    </row>
    <row r="414" spans="1:11" s="7" customFormat="1" x14ac:dyDescent="0.3">
      <c r="A414" s="88">
        <v>412</v>
      </c>
      <c r="B414" s="59">
        <v>2018</v>
      </c>
      <c r="C414" s="70" t="s">
        <v>10</v>
      </c>
      <c r="D414" s="71">
        <v>2</v>
      </c>
      <c r="E414" s="34">
        <v>28330.71</v>
      </c>
      <c r="F414" s="34">
        <f>E414*_xlfn.XLOOKUP(Dataset!$K$2,Dataset!$N$14:$N$26,Dataset!$O$14:$O$26,"",0)/_xlfn.XLOOKUP(Dataset!B414,Dataset!$N$14:$N$26,Dataset!$O$14:$O$26,"",0)</f>
        <v>54043.448126389892</v>
      </c>
      <c r="G414" s="34">
        <f t="shared" si="13"/>
        <v>14165.355</v>
      </c>
      <c r="H414" s="34">
        <f t="shared" si="14"/>
        <v>27021.724063194946</v>
      </c>
      <c r="I414" s="9"/>
      <c r="J414" s="9"/>
      <c r="K414" s="9"/>
    </row>
    <row r="415" spans="1:11" s="7" customFormat="1" x14ac:dyDescent="0.3">
      <c r="A415" s="87">
        <v>413</v>
      </c>
      <c r="B415" s="59">
        <v>2019</v>
      </c>
      <c r="C415" s="70" t="s">
        <v>10</v>
      </c>
      <c r="D415" s="71">
        <v>1</v>
      </c>
      <c r="E415" s="34">
        <v>10187.129999999999</v>
      </c>
      <c r="F415" s="34">
        <f>E415*_xlfn.XLOOKUP(Dataset!$K$2,Dataset!$N$14:$N$26,Dataset!$O$14:$O$26,"",0)/_xlfn.XLOOKUP(Dataset!B415,Dataset!$N$14:$N$26,Dataset!$O$14:$O$26,"",0)</f>
        <v>18668.171848544564</v>
      </c>
      <c r="G415" s="34">
        <f t="shared" si="13"/>
        <v>10187.129999999999</v>
      </c>
      <c r="H415" s="34">
        <f t="shared" si="14"/>
        <v>18668.171848544564</v>
      </c>
      <c r="I415" s="9"/>
      <c r="J415" s="9"/>
      <c r="K415" s="9"/>
    </row>
    <row r="416" spans="1:11" s="7" customFormat="1" x14ac:dyDescent="0.3">
      <c r="A416" s="88">
        <v>414</v>
      </c>
      <c r="B416" s="59">
        <v>2018</v>
      </c>
      <c r="C416" s="70" t="s">
        <v>11</v>
      </c>
      <c r="D416" s="71">
        <v>5</v>
      </c>
      <c r="E416" s="34">
        <v>35559.83</v>
      </c>
      <c r="F416" s="34">
        <f>E416*_xlfn.XLOOKUP(Dataset!$K$2,Dataset!$N$14:$N$26,Dataset!$O$14:$O$26,"",0)/_xlfn.XLOOKUP(Dataset!B416,Dataset!$N$14:$N$26,Dataset!$O$14:$O$26,"",0)</f>
        <v>67833.662763419736</v>
      </c>
      <c r="G416" s="34">
        <f t="shared" si="13"/>
        <v>7111.9660000000003</v>
      </c>
      <c r="H416" s="34">
        <f t="shared" si="14"/>
        <v>13566.732552683947</v>
      </c>
      <c r="I416" s="9"/>
      <c r="J416" s="9"/>
      <c r="K416" s="9"/>
    </row>
    <row r="417" spans="1:11" s="7" customFormat="1" x14ac:dyDescent="0.3">
      <c r="A417" s="87">
        <v>415</v>
      </c>
      <c r="B417" s="59">
        <v>2018</v>
      </c>
      <c r="C417" s="70" t="s">
        <v>10</v>
      </c>
      <c r="D417" s="71">
        <v>1</v>
      </c>
      <c r="E417" s="34">
        <v>18244.98</v>
      </c>
      <c r="F417" s="34">
        <f>E417*_xlfn.XLOOKUP(Dataset!$K$2,Dataset!$N$14:$N$26,Dataset!$O$14:$O$26,"",0)/_xlfn.XLOOKUP(Dataset!B417,Dataset!$N$14:$N$26,Dataset!$O$14:$O$26,"",0)</f>
        <v>34803.985858350214</v>
      </c>
      <c r="G417" s="34">
        <f t="shared" si="13"/>
        <v>18244.98</v>
      </c>
      <c r="H417" s="34">
        <f t="shared" si="14"/>
        <v>34803.985858350214</v>
      </c>
      <c r="I417" s="9"/>
      <c r="J417" s="9"/>
      <c r="K417" s="9"/>
    </row>
    <row r="418" spans="1:11" s="7" customFormat="1" x14ac:dyDescent="0.3">
      <c r="A418" s="88">
        <v>416</v>
      </c>
      <c r="B418" s="59">
        <v>2018</v>
      </c>
      <c r="C418" s="70" t="s">
        <v>10</v>
      </c>
      <c r="D418" s="71">
        <v>1</v>
      </c>
      <c r="E418" s="34">
        <v>14541.97</v>
      </c>
      <c r="F418" s="34">
        <f>E418*_xlfn.XLOOKUP(Dataset!$K$2,Dataset!$N$14:$N$26,Dataset!$O$14:$O$26,"",0)/_xlfn.XLOOKUP(Dataset!B418,Dataset!$N$14:$N$26,Dataset!$O$14:$O$26,"",0)</f>
        <v>27740.151988796537</v>
      </c>
      <c r="G418" s="34">
        <f t="shared" si="13"/>
        <v>14541.97</v>
      </c>
      <c r="H418" s="34">
        <f t="shared" si="14"/>
        <v>27740.151988796537</v>
      </c>
      <c r="I418" s="9"/>
      <c r="J418" s="9"/>
      <c r="K418" s="9"/>
    </row>
    <row r="419" spans="1:11" s="7" customFormat="1" x14ac:dyDescent="0.3">
      <c r="A419" s="87">
        <v>417</v>
      </c>
      <c r="B419" s="59">
        <v>2018</v>
      </c>
      <c r="C419" s="70" t="s">
        <v>10</v>
      </c>
      <c r="D419" s="71">
        <v>1</v>
      </c>
      <c r="E419" s="34">
        <v>7078</v>
      </c>
      <c r="F419" s="34">
        <f>E419*_xlfn.XLOOKUP(Dataset!$K$2,Dataset!$N$14:$N$26,Dataset!$O$14:$O$26,"",0)/_xlfn.XLOOKUP(Dataset!B419,Dataset!$N$14:$N$26,Dataset!$O$14:$O$26,"",0)</f>
        <v>13501.93926797414</v>
      </c>
      <c r="G419" s="34">
        <f t="shared" si="13"/>
        <v>7078</v>
      </c>
      <c r="H419" s="34">
        <f t="shared" si="14"/>
        <v>13501.93926797414</v>
      </c>
      <c r="I419" s="9"/>
      <c r="J419" s="9"/>
      <c r="K419" s="9"/>
    </row>
    <row r="420" spans="1:11" s="7" customFormat="1" x14ac:dyDescent="0.3">
      <c r="A420" s="88">
        <v>418</v>
      </c>
      <c r="B420" s="59">
        <v>2018</v>
      </c>
      <c r="C420" s="70" t="s">
        <v>10</v>
      </c>
      <c r="D420" s="71">
        <v>1</v>
      </c>
      <c r="E420" s="34">
        <v>9856.16</v>
      </c>
      <c r="F420" s="34">
        <f>E420*_xlfn.XLOOKUP(Dataset!$K$2,Dataset!$N$14:$N$26,Dataset!$O$14:$O$26,"",0)/_xlfn.XLOOKUP(Dataset!B420,Dataset!$N$14:$N$26,Dataset!$O$14:$O$26,"",0)</f>
        <v>18801.536272313646</v>
      </c>
      <c r="G420" s="34">
        <f t="shared" si="13"/>
        <v>9856.16</v>
      </c>
      <c r="H420" s="34">
        <f t="shared" si="14"/>
        <v>18801.536272313646</v>
      </c>
      <c r="I420" s="9"/>
      <c r="J420" s="9"/>
      <c r="K420" s="9"/>
    </row>
    <row r="421" spans="1:11" s="7" customFormat="1" x14ac:dyDescent="0.3">
      <c r="A421" s="87">
        <v>419</v>
      </c>
      <c r="B421" s="59">
        <v>2018</v>
      </c>
      <c r="C421" s="70" t="s">
        <v>10</v>
      </c>
      <c r="D421" s="71">
        <v>1</v>
      </c>
      <c r="E421" s="34">
        <v>11316.99</v>
      </c>
      <c r="F421" s="34">
        <f>E421*_xlfn.XLOOKUP(Dataset!$K$2,Dataset!$N$14:$N$26,Dataset!$O$14:$O$26,"",0)/_xlfn.XLOOKUP(Dataset!B421,Dataset!$N$14:$N$26,Dataset!$O$14:$O$26,"",0)</f>
        <v>21588.204531826883</v>
      </c>
      <c r="G421" s="34">
        <f t="shared" si="13"/>
        <v>11316.99</v>
      </c>
      <c r="H421" s="34">
        <f t="shared" si="14"/>
        <v>21588.204531826883</v>
      </c>
      <c r="I421" s="9"/>
      <c r="J421" s="9"/>
      <c r="K421" s="9"/>
    </row>
    <row r="422" spans="1:11" s="7" customFormat="1" x14ac:dyDescent="0.3">
      <c r="A422" s="88">
        <v>420</v>
      </c>
      <c r="B422" s="59">
        <v>2018</v>
      </c>
      <c r="C422" s="70" t="s">
        <v>10</v>
      </c>
      <c r="D422" s="71">
        <v>1</v>
      </c>
      <c r="E422" s="34">
        <v>2725.16</v>
      </c>
      <c r="F422" s="34">
        <f>E422*_xlfn.XLOOKUP(Dataset!$K$2,Dataset!$N$14:$N$26,Dataset!$O$14:$O$26,"",0)/_xlfn.XLOOKUP(Dataset!B422,Dataset!$N$14:$N$26,Dataset!$O$14:$O$26,"",0)</f>
        <v>5198.4946051868328</v>
      </c>
      <c r="G422" s="34">
        <f t="shared" si="13"/>
        <v>2725.16</v>
      </c>
      <c r="H422" s="34">
        <f t="shared" si="14"/>
        <v>5198.4946051868328</v>
      </c>
      <c r="I422" s="9"/>
      <c r="J422" s="9"/>
      <c r="K422" s="9"/>
    </row>
    <row r="423" spans="1:11" s="7" customFormat="1" x14ac:dyDescent="0.3">
      <c r="A423" s="87">
        <v>421</v>
      </c>
      <c r="B423" s="59">
        <v>2018</v>
      </c>
      <c r="C423" s="70" t="s">
        <v>10</v>
      </c>
      <c r="D423" s="71">
        <v>2</v>
      </c>
      <c r="E423" s="34">
        <v>15023.39</v>
      </c>
      <c r="F423" s="34">
        <f>E423*_xlfn.XLOOKUP(Dataset!$K$2,Dataset!$N$14:$N$26,Dataset!$O$14:$O$26,"",0)/_xlfn.XLOOKUP(Dataset!B423,Dataset!$N$14:$N$26,Dataset!$O$14:$O$26,"",0)</f>
        <v>28658.505139741454</v>
      </c>
      <c r="G423" s="34">
        <f t="shared" si="13"/>
        <v>7511.6949999999997</v>
      </c>
      <c r="H423" s="34">
        <f t="shared" si="14"/>
        <v>14329.252569870727</v>
      </c>
      <c r="I423" s="9"/>
      <c r="J423" s="9"/>
      <c r="K423" s="9"/>
    </row>
    <row r="424" spans="1:11" s="7" customFormat="1" x14ac:dyDescent="0.3">
      <c r="A424" s="88">
        <v>422</v>
      </c>
      <c r="B424" s="59">
        <v>2018</v>
      </c>
      <c r="C424" s="70" t="s">
        <v>12</v>
      </c>
      <c r="D424" s="71">
        <v>4</v>
      </c>
      <c r="E424" s="34">
        <v>3945.96</v>
      </c>
      <c r="F424" s="34">
        <f>E424*_xlfn.XLOOKUP(Dataset!$K$2,Dataset!$N$14:$N$26,Dataset!$O$14:$O$26,"",0)/_xlfn.XLOOKUP(Dataset!B424,Dataset!$N$14:$N$26,Dataset!$O$14:$O$26,"",0)</f>
        <v>7527.2834520846618</v>
      </c>
      <c r="G424" s="34">
        <f t="shared" si="13"/>
        <v>986.49</v>
      </c>
      <c r="H424" s="34">
        <f t="shared" si="14"/>
        <v>1881.8208630211655</v>
      </c>
      <c r="I424" s="9"/>
      <c r="J424" s="9"/>
      <c r="K424" s="9"/>
    </row>
    <row r="425" spans="1:11" s="7" customFormat="1" x14ac:dyDescent="0.3">
      <c r="A425" s="87">
        <v>423</v>
      </c>
      <c r="B425" s="59">
        <v>2019</v>
      </c>
      <c r="C425" s="70" t="s">
        <v>10</v>
      </c>
      <c r="D425" s="71">
        <v>2</v>
      </c>
      <c r="E425" s="34">
        <v>53283.98</v>
      </c>
      <c r="F425" s="34">
        <f>E425*_xlfn.XLOOKUP(Dataset!$K$2,Dataset!$N$14:$N$26,Dataset!$O$14:$O$26,"",0)/_xlfn.XLOOKUP(Dataset!B425,Dataset!$N$14:$N$26,Dataset!$O$14:$O$26,"",0)</f>
        <v>97644.233009141113</v>
      </c>
      <c r="G425" s="34">
        <f t="shared" si="13"/>
        <v>26641.99</v>
      </c>
      <c r="H425" s="34">
        <f t="shared" si="14"/>
        <v>48822.116504570557</v>
      </c>
      <c r="I425" s="9"/>
      <c r="J425" s="9"/>
      <c r="K425" s="9"/>
    </row>
    <row r="426" spans="1:11" s="7" customFormat="1" x14ac:dyDescent="0.3">
      <c r="A426" s="88">
        <v>424</v>
      </c>
      <c r="B426" s="59">
        <v>2019</v>
      </c>
      <c r="C426" s="70" t="s">
        <v>11</v>
      </c>
      <c r="D426" s="71">
        <v>15</v>
      </c>
      <c r="E426" s="34">
        <v>39411.58</v>
      </c>
      <c r="F426" s="34">
        <f>E426*_xlfn.XLOOKUP(Dataset!$K$2,Dataset!$N$14:$N$26,Dataset!$O$14:$O$26,"",0)/_xlfn.XLOOKUP(Dataset!B426,Dataset!$N$14:$N$26,Dataset!$O$14:$O$26,"",0)</f>
        <v>72222.711231000489</v>
      </c>
      <c r="G426" s="34">
        <f t="shared" si="13"/>
        <v>2627.4386666666669</v>
      </c>
      <c r="H426" s="34">
        <f t="shared" si="14"/>
        <v>4814.8474154000323</v>
      </c>
      <c r="I426" s="9"/>
      <c r="J426" s="9"/>
      <c r="K426" s="9"/>
    </row>
    <row r="427" spans="1:11" s="7" customFormat="1" x14ac:dyDescent="0.3">
      <c r="A427" s="87">
        <v>425</v>
      </c>
      <c r="B427" s="59">
        <v>2018</v>
      </c>
      <c r="C427" s="70" t="s">
        <v>10</v>
      </c>
      <c r="D427" s="71">
        <v>1</v>
      </c>
      <c r="E427" s="34">
        <v>17505.349999999999</v>
      </c>
      <c r="F427" s="34">
        <f>E427*_xlfn.XLOOKUP(Dataset!$K$2,Dataset!$N$14:$N$26,Dataset!$O$14:$O$26,"",0)/_xlfn.XLOOKUP(Dataset!B427,Dataset!$N$14:$N$26,Dataset!$O$14:$O$26,"",0)</f>
        <v>33393.07326428809</v>
      </c>
      <c r="G427" s="34">
        <f t="shared" si="13"/>
        <v>17505.349999999999</v>
      </c>
      <c r="H427" s="34">
        <f t="shared" si="14"/>
        <v>33393.07326428809</v>
      </c>
      <c r="I427" s="9"/>
      <c r="J427" s="9"/>
      <c r="K427" s="9"/>
    </row>
    <row r="428" spans="1:11" s="7" customFormat="1" x14ac:dyDescent="0.3">
      <c r="A428" s="88">
        <v>426</v>
      </c>
      <c r="B428" s="59">
        <v>2018</v>
      </c>
      <c r="C428" s="70" t="s">
        <v>11</v>
      </c>
      <c r="D428" s="71">
        <v>107</v>
      </c>
      <c r="E428" s="34">
        <v>48876.94</v>
      </c>
      <c r="F428" s="34">
        <f>E428*_xlfn.XLOOKUP(Dataset!$K$2,Dataset!$N$14:$N$26,Dataset!$O$14:$O$26,"",0)/_xlfn.XLOOKUP(Dataset!B428,Dataset!$N$14:$N$26,Dataset!$O$14:$O$26,"",0)</f>
        <v>93237.28108002487</v>
      </c>
      <c r="G428" s="34">
        <f t="shared" si="13"/>
        <v>456.79383177570094</v>
      </c>
      <c r="H428" s="34">
        <f t="shared" si="14"/>
        <v>871.3764586918212</v>
      </c>
      <c r="I428" s="9"/>
      <c r="J428" s="9"/>
      <c r="K428" s="9"/>
    </row>
    <row r="429" spans="1:11" s="7" customFormat="1" x14ac:dyDescent="0.3">
      <c r="A429" s="87">
        <v>427</v>
      </c>
      <c r="B429" s="59">
        <v>2018</v>
      </c>
      <c r="C429" s="70" t="s">
        <v>10</v>
      </c>
      <c r="D429" s="71">
        <v>1</v>
      </c>
      <c r="E429" s="34">
        <v>12148.05</v>
      </c>
      <c r="F429" s="34">
        <f>E429*_xlfn.XLOOKUP(Dataset!$K$2,Dataset!$N$14:$N$26,Dataset!$O$14:$O$26,"",0)/_xlfn.XLOOKUP(Dataset!B429,Dataset!$N$14:$N$26,Dataset!$O$14:$O$26,"",0)</f>
        <v>23173.528302389554</v>
      </c>
      <c r="G429" s="34">
        <f t="shared" si="13"/>
        <v>12148.05</v>
      </c>
      <c r="H429" s="34">
        <f t="shared" si="14"/>
        <v>23173.528302389554</v>
      </c>
      <c r="I429" s="9"/>
      <c r="J429" s="9"/>
      <c r="K429" s="9"/>
    </row>
    <row r="430" spans="1:11" s="7" customFormat="1" x14ac:dyDescent="0.3">
      <c r="A430" s="88">
        <v>428</v>
      </c>
      <c r="B430" s="59">
        <v>2018</v>
      </c>
      <c r="C430" s="70" t="s">
        <v>9</v>
      </c>
      <c r="D430" s="71">
        <v>2</v>
      </c>
      <c r="E430" s="34">
        <v>6278.68</v>
      </c>
      <c r="F430" s="34">
        <f>E430*_xlfn.XLOOKUP(Dataset!$K$2,Dataset!$N$14:$N$26,Dataset!$O$14:$O$26,"",0)/_xlfn.XLOOKUP(Dataset!B430,Dataset!$N$14:$N$26,Dataset!$O$14:$O$26,"",0)</f>
        <v>11977.162481356861</v>
      </c>
      <c r="G430" s="34">
        <f t="shared" si="13"/>
        <v>3139.34</v>
      </c>
      <c r="H430" s="34">
        <f t="shared" si="14"/>
        <v>5988.5812406784307</v>
      </c>
      <c r="I430" s="9"/>
      <c r="J430" s="9"/>
      <c r="K430" s="9"/>
    </row>
    <row r="431" spans="1:11" s="7" customFormat="1" x14ac:dyDescent="0.3">
      <c r="A431" s="87">
        <v>429</v>
      </c>
      <c r="B431" s="59">
        <v>2018</v>
      </c>
      <c r="C431" s="70" t="s">
        <v>10</v>
      </c>
      <c r="D431" s="71">
        <v>1</v>
      </c>
      <c r="E431" s="34">
        <v>9487.69</v>
      </c>
      <c r="F431" s="34">
        <f>E431*_xlfn.XLOOKUP(Dataset!$K$2,Dataset!$N$14:$N$26,Dataset!$O$14:$O$26,"",0)/_xlfn.XLOOKUP(Dataset!B431,Dataset!$N$14:$N$26,Dataset!$O$14:$O$26,"",0)</f>
        <v>18098.64568711014</v>
      </c>
      <c r="G431" s="34">
        <f t="shared" si="13"/>
        <v>9487.69</v>
      </c>
      <c r="H431" s="34">
        <f t="shared" si="14"/>
        <v>18098.64568711014</v>
      </c>
      <c r="I431" s="9"/>
      <c r="J431" s="9"/>
      <c r="K431" s="9"/>
    </row>
    <row r="432" spans="1:11" s="7" customFormat="1" x14ac:dyDescent="0.3">
      <c r="A432" s="88">
        <v>430</v>
      </c>
      <c r="B432" s="59">
        <v>2018</v>
      </c>
      <c r="C432" s="70" t="s">
        <v>10</v>
      </c>
      <c r="D432" s="71">
        <v>2</v>
      </c>
      <c r="E432" s="34">
        <v>8699.89</v>
      </c>
      <c r="F432" s="34">
        <f>E432*_xlfn.XLOOKUP(Dataset!$K$2,Dataset!$N$14:$N$26,Dataset!$O$14:$O$26,"",0)/_xlfn.XLOOKUP(Dataset!B432,Dataset!$N$14:$N$26,Dataset!$O$14:$O$26,"",0)</f>
        <v>16595.84436536529</v>
      </c>
      <c r="G432" s="34">
        <f t="shared" si="13"/>
        <v>4349.9449999999997</v>
      </c>
      <c r="H432" s="34">
        <f t="shared" si="14"/>
        <v>8297.9221826826451</v>
      </c>
      <c r="I432" s="9"/>
      <c r="J432" s="9"/>
      <c r="K432" s="9"/>
    </row>
    <row r="433" spans="1:11" s="7" customFormat="1" x14ac:dyDescent="0.3">
      <c r="A433" s="87">
        <v>431</v>
      </c>
      <c r="B433" s="59">
        <v>2018</v>
      </c>
      <c r="C433" s="70" t="s">
        <v>10</v>
      </c>
      <c r="D433" s="71">
        <v>1</v>
      </c>
      <c r="E433" s="34">
        <v>2727.9</v>
      </c>
      <c r="F433" s="34">
        <f>E433*_xlfn.XLOOKUP(Dataset!$K$2,Dataset!$N$14:$N$26,Dataset!$O$14:$O$26,"",0)/_xlfn.XLOOKUP(Dataset!B433,Dataset!$N$14:$N$26,Dataset!$O$14:$O$26,"",0)</f>
        <v>5203.7214084637826</v>
      </c>
      <c r="G433" s="34">
        <f t="shared" si="13"/>
        <v>2727.9</v>
      </c>
      <c r="H433" s="34">
        <f t="shared" si="14"/>
        <v>5203.7214084637826</v>
      </c>
      <c r="I433" s="9"/>
      <c r="J433" s="9"/>
      <c r="K433" s="9"/>
    </row>
    <row r="434" spans="1:11" s="7" customFormat="1" x14ac:dyDescent="0.3">
      <c r="A434" s="88">
        <v>432</v>
      </c>
      <c r="B434" s="59">
        <v>2018</v>
      </c>
      <c r="C434" s="70" t="s">
        <v>10</v>
      </c>
      <c r="D434" s="71">
        <v>1</v>
      </c>
      <c r="E434" s="34">
        <v>4636.21</v>
      </c>
      <c r="F434" s="34">
        <f>E434*_xlfn.XLOOKUP(Dataset!$K$2,Dataset!$N$14:$N$26,Dataset!$O$14:$O$26,"",0)/_xlfn.XLOOKUP(Dataset!B434,Dataset!$N$14:$N$26,Dataset!$O$14:$O$26,"",0)</f>
        <v>8843.9991316154828</v>
      </c>
      <c r="G434" s="34">
        <f t="shared" si="13"/>
        <v>4636.21</v>
      </c>
      <c r="H434" s="34">
        <f t="shared" si="14"/>
        <v>8843.9991316154828</v>
      </c>
      <c r="I434" s="9"/>
      <c r="J434" s="9"/>
      <c r="K434" s="9"/>
    </row>
    <row r="435" spans="1:11" s="7" customFormat="1" x14ac:dyDescent="0.3">
      <c r="A435" s="87">
        <v>433</v>
      </c>
      <c r="B435" s="59">
        <v>2018</v>
      </c>
      <c r="C435" s="70" t="s">
        <v>11</v>
      </c>
      <c r="D435" s="71">
        <v>5</v>
      </c>
      <c r="E435" s="34">
        <v>2524.48</v>
      </c>
      <c r="F435" s="34">
        <f>E435*_xlfn.XLOOKUP(Dataset!$K$2,Dataset!$N$14:$N$26,Dataset!$O$14:$O$26,"",0)/_xlfn.XLOOKUP(Dataset!B435,Dataset!$N$14:$N$26,Dataset!$O$14:$O$26,"",0)</f>
        <v>4815.6789549611976</v>
      </c>
      <c r="G435" s="34">
        <f t="shared" si="13"/>
        <v>504.89600000000002</v>
      </c>
      <c r="H435" s="34">
        <f t="shared" si="14"/>
        <v>963.13579099223955</v>
      </c>
      <c r="I435" s="9"/>
      <c r="J435" s="9"/>
      <c r="K435" s="9"/>
    </row>
    <row r="436" spans="1:11" s="7" customFormat="1" x14ac:dyDescent="0.3">
      <c r="A436" s="88">
        <v>434</v>
      </c>
      <c r="B436" s="59">
        <v>2018</v>
      </c>
      <c r="C436" s="70" t="s">
        <v>10</v>
      </c>
      <c r="D436" s="71">
        <v>1</v>
      </c>
      <c r="E436" s="34">
        <v>4791.71</v>
      </c>
      <c r="F436" s="34">
        <f>E436*_xlfn.XLOOKUP(Dataset!$K$2,Dataset!$N$14:$N$26,Dataset!$O$14:$O$26,"",0)/_xlfn.XLOOKUP(Dataset!B436,Dataset!$N$14:$N$26,Dataset!$O$14:$O$26,"",0)</f>
        <v>9140.6297555445562</v>
      </c>
      <c r="G436" s="34">
        <f t="shared" si="13"/>
        <v>4791.71</v>
      </c>
      <c r="H436" s="34">
        <f t="shared" si="14"/>
        <v>9140.6297555445562</v>
      </c>
      <c r="I436" s="9"/>
      <c r="J436" s="9"/>
      <c r="K436" s="9"/>
    </row>
    <row r="437" spans="1:11" s="7" customFormat="1" x14ac:dyDescent="0.3">
      <c r="A437" s="87">
        <v>435</v>
      </c>
      <c r="B437" s="59">
        <v>2018</v>
      </c>
      <c r="C437" s="70" t="s">
        <v>10</v>
      </c>
      <c r="D437" s="71">
        <v>1</v>
      </c>
      <c r="E437" s="34">
        <v>4816.92</v>
      </c>
      <c r="F437" s="34">
        <f>E437*_xlfn.XLOOKUP(Dataset!$K$2,Dataset!$N$14:$N$26,Dataset!$O$14:$O$26,"",0)/_xlfn.XLOOKUP(Dataset!B437,Dataset!$N$14:$N$26,Dataset!$O$14:$O$26,"",0)</f>
        <v>9188.7201608773667</v>
      </c>
      <c r="G437" s="34">
        <f t="shared" si="13"/>
        <v>4816.92</v>
      </c>
      <c r="H437" s="34">
        <f t="shared" si="14"/>
        <v>9188.7201608773667</v>
      </c>
      <c r="I437" s="9"/>
      <c r="J437" s="9"/>
      <c r="K437" s="9"/>
    </row>
    <row r="438" spans="1:11" s="7" customFormat="1" x14ac:dyDescent="0.3">
      <c r="A438" s="88">
        <v>436</v>
      </c>
      <c r="B438" s="59">
        <v>2018</v>
      </c>
      <c r="C438" s="70" t="s">
        <v>12</v>
      </c>
      <c r="D438" s="71">
        <v>16</v>
      </c>
      <c r="E438" s="34">
        <v>58520.5</v>
      </c>
      <c r="F438" s="34">
        <f>E438*_xlfn.XLOOKUP(Dataset!$K$2,Dataset!$N$14:$N$26,Dataset!$O$14:$O$26,"",0)/_xlfn.XLOOKUP(Dataset!B438,Dataset!$N$14:$N$26,Dataset!$O$14:$O$26,"",0)</f>
        <v>111633.26320026572</v>
      </c>
      <c r="G438" s="34">
        <f t="shared" si="13"/>
        <v>3657.53125</v>
      </c>
      <c r="H438" s="34">
        <f t="shared" si="14"/>
        <v>6977.0789500166075</v>
      </c>
      <c r="I438" s="9"/>
      <c r="J438" s="9"/>
      <c r="K438" s="9"/>
    </row>
    <row r="439" spans="1:11" s="7" customFormat="1" x14ac:dyDescent="0.3">
      <c r="A439" s="87">
        <v>437</v>
      </c>
      <c r="B439" s="59">
        <v>2018</v>
      </c>
      <c r="C439" s="70" t="s">
        <v>12</v>
      </c>
      <c r="D439" s="71">
        <v>14</v>
      </c>
      <c r="E439" s="34">
        <v>19847.14</v>
      </c>
      <c r="F439" s="34">
        <f>E439*_xlfn.XLOOKUP(Dataset!$K$2,Dataset!$N$14:$N$26,Dataset!$O$14:$O$26,"",0)/_xlfn.XLOOKUP(Dataset!B439,Dataset!$N$14:$N$26,Dataset!$O$14:$O$26,"",0)</f>
        <v>37860.254156962459</v>
      </c>
      <c r="G439" s="34">
        <f t="shared" si="13"/>
        <v>1417.6528571428571</v>
      </c>
      <c r="H439" s="34">
        <f t="shared" si="14"/>
        <v>2704.3038683544614</v>
      </c>
      <c r="I439" s="9"/>
      <c r="J439" s="9"/>
      <c r="K439" s="9"/>
    </row>
    <row r="440" spans="1:11" s="7" customFormat="1" x14ac:dyDescent="0.3">
      <c r="A440" s="88">
        <v>438</v>
      </c>
      <c r="B440" s="59">
        <v>2018</v>
      </c>
      <c r="C440" s="70" t="s">
        <v>10</v>
      </c>
      <c r="D440" s="71">
        <v>1</v>
      </c>
      <c r="E440" s="34">
        <v>4323.3599999999997</v>
      </c>
      <c r="F440" s="34">
        <f>E440*_xlfn.XLOOKUP(Dataset!$K$2,Dataset!$N$14:$N$26,Dataset!$O$14:$O$26,"",0)/_xlfn.XLOOKUP(Dataset!B440,Dataset!$N$14:$N$26,Dataset!$O$14:$O$26,"",0)</f>
        <v>8247.2088377491764</v>
      </c>
      <c r="G440" s="34">
        <f t="shared" si="13"/>
        <v>4323.3599999999997</v>
      </c>
      <c r="H440" s="34">
        <f t="shared" si="14"/>
        <v>8247.2088377491764</v>
      </c>
      <c r="I440" s="9"/>
      <c r="J440" s="9"/>
      <c r="K440" s="9"/>
    </row>
    <row r="441" spans="1:11" s="7" customFormat="1" x14ac:dyDescent="0.3">
      <c r="A441" s="87">
        <v>439</v>
      </c>
      <c r="B441" s="59">
        <v>2018</v>
      </c>
      <c r="C441" s="70" t="s">
        <v>10</v>
      </c>
      <c r="D441" s="71">
        <v>1</v>
      </c>
      <c r="E441" s="34">
        <v>2349.5</v>
      </c>
      <c r="F441" s="34">
        <f>E441*_xlfn.XLOOKUP(Dataset!$K$2,Dataset!$N$14:$N$26,Dataset!$O$14:$O$26,"",0)/_xlfn.XLOOKUP(Dataset!B441,Dataset!$N$14:$N$26,Dataset!$O$14:$O$26,"",0)</f>
        <v>4481.8884303624245</v>
      </c>
      <c r="G441" s="34">
        <f t="shared" si="13"/>
        <v>2349.5</v>
      </c>
      <c r="H441" s="34">
        <f t="shared" si="14"/>
        <v>4481.8884303624245</v>
      </c>
      <c r="I441" s="9"/>
      <c r="J441" s="9"/>
      <c r="K441" s="9"/>
    </row>
    <row r="442" spans="1:11" s="7" customFormat="1" x14ac:dyDescent="0.3">
      <c r="A442" s="88">
        <v>440</v>
      </c>
      <c r="B442" s="59">
        <v>2018</v>
      </c>
      <c r="C442" s="70" t="s">
        <v>10</v>
      </c>
      <c r="D442" s="71">
        <v>1</v>
      </c>
      <c r="E442" s="34">
        <v>12088.19</v>
      </c>
      <c r="F442" s="34">
        <f>E442*_xlfn.XLOOKUP(Dataset!$K$2,Dataset!$N$14:$N$26,Dataset!$O$14:$O$26,"",0)/_xlfn.XLOOKUP(Dataset!B442,Dataset!$N$14:$N$26,Dataset!$O$14:$O$26,"",0)</f>
        <v>23059.339819120138</v>
      </c>
      <c r="G442" s="34">
        <f t="shared" si="13"/>
        <v>12088.19</v>
      </c>
      <c r="H442" s="34">
        <f t="shared" si="14"/>
        <v>23059.339819120138</v>
      </c>
      <c r="I442" s="9"/>
      <c r="J442" s="9"/>
      <c r="K442" s="9"/>
    </row>
    <row r="443" spans="1:11" s="7" customFormat="1" x14ac:dyDescent="0.3">
      <c r="A443" s="87">
        <v>441</v>
      </c>
      <c r="B443" s="59">
        <v>2018</v>
      </c>
      <c r="C443" s="70" t="s">
        <v>10</v>
      </c>
      <c r="D443" s="71">
        <v>1</v>
      </c>
      <c r="E443" s="34">
        <v>7322.25</v>
      </c>
      <c r="F443" s="34">
        <f>E443*_xlfn.XLOOKUP(Dataset!$K$2,Dataset!$N$14:$N$26,Dataset!$O$14:$O$26,"",0)/_xlfn.XLOOKUP(Dataset!B443,Dataset!$N$14:$N$26,Dataset!$O$14:$O$26,"",0)</f>
        <v>13967.868720673023</v>
      </c>
      <c r="G443" s="34">
        <f t="shared" si="13"/>
        <v>7322.25</v>
      </c>
      <c r="H443" s="34">
        <f t="shared" si="14"/>
        <v>13967.868720673023</v>
      </c>
      <c r="I443" s="9"/>
      <c r="J443" s="9"/>
      <c r="K443" s="9"/>
    </row>
    <row r="444" spans="1:11" s="7" customFormat="1" x14ac:dyDescent="0.3">
      <c r="A444" s="88">
        <v>442</v>
      </c>
      <c r="B444" s="59">
        <v>2018</v>
      </c>
      <c r="C444" s="70" t="s">
        <v>11</v>
      </c>
      <c r="D444" s="71">
        <v>7</v>
      </c>
      <c r="E444" s="34">
        <v>6279.68</v>
      </c>
      <c r="F444" s="34">
        <f>E444*_xlfn.XLOOKUP(Dataset!$K$2,Dataset!$N$14:$N$26,Dataset!$O$14:$O$26,"",0)/_xlfn.XLOOKUP(Dataset!B444,Dataset!$N$14:$N$26,Dataset!$O$14:$O$26,"",0)</f>
        <v>11979.070073793706</v>
      </c>
      <c r="G444" s="34">
        <f t="shared" si="13"/>
        <v>897.0971428571429</v>
      </c>
      <c r="H444" s="34">
        <f t="shared" si="14"/>
        <v>1711.2957248276723</v>
      </c>
      <c r="I444" s="9"/>
      <c r="J444" s="9"/>
      <c r="K444" s="9"/>
    </row>
    <row r="445" spans="1:11" s="7" customFormat="1" x14ac:dyDescent="0.3">
      <c r="A445" s="87">
        <v>443</v>
      </c>
      <c r="B445" s="59">
        <v>2018</v>
      </c>
      <c r="C445" s="70" t="s">
        <v>12</v>
      </c>
      <c r="D445" s="71">
        <v>2</v>
      </c>
      <c r="E445" s="34">
        <v>1115.49</v>
      </c>
      <c r="F445" s="34">
        <f>E445*_xlfn.XLOOKUP(Dataset!$K$2,Dataset!$N$14:$N$26,Dataset!$O$14:$O$26,"",0)/_xlfn.XLOOKUP(Dataset!B445,Dataset!$N$14:$N$26,Dataset!$O$14:$O$26,"",0)</f>
        <v>2127.9002873739014</v>
      </c>
      <c r="G445" s="34">
        <f t="shared" si="13"/>
        <v>557.745</v>
      </c>
      <c r="H445" s="34">
        <f t="shared" si="14"/>
        <v>1063.9501436869507</v>
      </c>
      <c r="I445" s="9"/>
      <c r="J445" s="9"/>
      <c r="K445" s="9"/>
    </row>
    <row r="446" spans="1:11" s="7" customFormat="1" x14ac:dyDescent="0.3">
      <c r="A446" s="88">
        <v>444</v>
      </c>
      <c r="B446" s="59">
        <v>2018</v>
      </c>
      <c r="C446" s="70" t="s">
        <v>12</v>
      </c>
      <c r="D446" s="71">
        <v>25</v>
      </c>
      <c r="E446" s="34">
        <v>20030.52</v>
      </c>
      <c r="F446" s="34">
        <f>E446*_xlfn.XLOOKUP(Dataset!$K$2,Dataset!$N$14:$N$26,Dataset!$O$14:$O$26,"",0)/_xlfn.XLOOKUP(Dataset!B446,Dataset!$N$14:$N$26,Dataset!$O$14:$O$26,"",0)</f>
        <v>38210.068458030713</v>
      </c>
      <c r="G446" s="34">
        <f t="shared" si="13"/>
        <v>801.22080000000005</v>
      </c>
      <c r="H446" s="34">
        <f t="shared" si="14"/>
        <v>1528.4027383212285</v>
      </c>
      <c r="I446" s="9"/>
      <c r="J446" s="9"/>
      <c r="K446" s="9"/>
    </row>
    <row r="447" spans="1:11" s="7" customFormat="1" x14ac:dyDescent="0.3">
      <c r="A447" s="87">
        <v>445</v>
      </c>
      <c r="B447" s="59">
        <v>2018</v>
      </c>
      <c r="C447" s="70" t="s">
        <v>12</v>
      </c>
      <c r="D447" s="71">
        <v>3</v>
      </c>
      <c r="E447" s="34">
        <v>3553.65</v>
      </c>
      <c r="F447" s="34">
        <f>E447*_xlfn.XLOOKUP(Dataset!$K$2,Dataset!$N$14:$N$26,Dataset!$O$14:$O$26,"",0)/_xlfn.XLOOKUP(Dataset!B447,Dataset!$N$14:$N$26,Dataset!$O$14:$O$26,"",0)</f>
        <v>6778.9158631868186</v>
      </c>
      <c r="G447" s="34">
        <f t="shared" si="13"/>
        <v>1184.55</v>
      </c>
      <c r="H447" s="34">
        <f t="shared" si="14"/>
        <v>2259.6386210622727</v>
      </c>
      <c r="I447" s="9"/>
      <c r="J447" s="9"/>
      <c r="K447" s="9"/>
    </row>
    <row r="448" spans="1:11" s="7" customFormat="1" x14ac:dyDescent="0.3">
      <c r="A448" s="88">
        <v>446</v>
      </c>
      <c r="B448" s="59">
        <v>2018</v>
      </c>
      <c r="C448" s="70" t="s">
        <v>10</v>
      </c>
      <c r="D448" s="71">
        <v>1</v>
      </c>
      <c r="E448" s="34">
        <v>2474.23</v>
      </c>
      <c r="F448" s="34">
        <f>E448*_xlfn.XLOOKUP(Dataset!$K$2,Dataset!$N$14:$N$26,Dataset!$O$14:$O$26,"",0)/_xlfn.XLOOKUP(Dataset!B448,Dataset!$N$14:$N$26,Dataset!$O$14:$O$26,"",0)</f>
        <v>4719.8224350098408</v>
      </c>
      <c r="G448" s="34">
        <f t="shared" si="13"/>
        <v>2474.23</v>
      </c>
      <c r="H448" s="34">
        <f t="shared" si="14"/>
        <v>4719.8224350098408</v>
      </c>
      <c r="I448" s="9"/>
      <c r="J448" s="9"/>
      <c r="K448" s="9"/>
    </row>
    <row r="449" spans="1:11" s="7" customFormat="1" x14ac:dyDescent="0.3">
      <c r="A449" s="87">
        <v>447</v>
      </c>
      <c r="B449" s="59">
        <v>2018</v>
      </c>
      <c r="C449" s="70" t="s">
        <v>10</v>
      </c>
      <c r="D449" s="71">
        <v>2</v>
      </c>
      <c r="E449" s="34">
        <v>4889.1899999999996</v>
      </c>
      <c r="F449" s="34">
        <f>E449*_xlfn.XLOOKUP(Dataset!$K$2,Dataset!$N$14:$N$26,Dataset!$O$14:$O$26,"",0)/_xlfn.XLOOKUP(Dataset!B449,Dataset!$N$14:$N$26,Dataset!$O$14:$O$26,"",0)</f>
        <v>9326.581866288001</v>
      </c>
      <c r="G449" s="34">
        <f t="shared" si="13"/>
        <v>2444.5949999999998</v>
      </c>
      <c r="H449" s="34">
        <f t="shared" si="14"/>
        <v>4663.2909331440005</v>
      </c>
      <c r="I449" s="9"/>
      <c r="J449" s="9"/>
      <c r="K449" s="9"/>
    </row>
    <row r="450" spans="1:11" s="7" customFormat="1" x14ac:dyDescent="0.3">
      <c r="A450" s="88">
        <v>448</v>
      </c>
      <c r="B450" s="59">
        <v>2018</v>
      </c>
      <c r="C450" s="70" t="s">
        <v>11</v>
      </c>
      <c r="D450" s="71">
        <v>5</v>
      </c>
      <c r="E450" s="34">
        <v>6764.78</v>
      </c>
      <c r="F450" s="34">
        <f>E450*_xlfn.XLOOKUP(Dataset!$K$2,Dataset!$N$14:$N$26,Dataset!$O$14:$O$26,"",0)/_xlfn.XLOOKUP(Dataset!B450,Dataset!$N$14:$N$26,Dataset!$O$14:$O$26,"",0)</f>
        <v>12904.443164906203</v>
      </c>
      <c r="G450" s="34">
        <f t="shared" si="13"/>
        <v>1352.9559999999999</v>
      </c>
      <c r="H450" s="34">
        <f t="shared" si="14"/>
        <v>2580.8886329812403</v>
      </c>
      <c r="I450" s="9"/>
      <c r="J450" s="9"/>
      <c r="K450" s="9"/>
    </row>
    <row r="451" spans="1:11" s="7" customFormat="1" x14ac:dyDescent="0.3">
      <c r="A451" s="87">
        <v>449</v>
      </c>
      <c r="B451" s="59">
        <v>2018</v>
      </c>
      <c r="C451" s="70" t="s">
        <v>10</v>
      </c>
      <c r="D451" s="71">
        <v>1</v>
      </c>
      <c r="E451" s="34">
        <v>14071.6</v>
      </c>
      <c r="F451" s="34">
        <f>E451*_xlfn.XLOOKUP(Dataset!$K$2,Dataset!$N$14:$N$26,Dataset!$O$14:$O$26,"",0)/_xlfn.XLOOKUP(Dataset!B451,Dataset!$N$14:$N$26,Dataset!$O$14:$O$26,"",0)</f>
        <v>26842.87773427874</v>
      </c>
      <c r="G451" s="34">
        <f t="shared" ref="G451:G514" si="15">E451/D451</f>
        <v>14071.6</v>
      </c>
      <c r="H451" s="34">
        <f t="shared" ref="H451:H514" si="16">F451/D451</f>
        <v>26842.87773427874</v>
      </c>
      <c r="I451" s="9"/>
      <c r="J451" s="9"/>
      <c r="K451" s="9"/>
    </row>
    <row r="452" spans="1:11" s="7" customFormat="1" x14ac:dyDescent="0.3">
      <c r="A452" s="88">
        <v>450</v>
      </c>
      <c r="B452" s="59">
        <v>2018</v>
      </c>
      <c r="C452" s="70" t="s">
        <v>10</v>
      </c>
      <c r="D452" s="71">
        <v>1</v>
      </c>
      <c r="E452" s="34">
        <v>16682.169999999998</v>
      </c>
      <c r="F452" s="34">
        <f>E452*_xlfn.XLOOKUP(Dataset!$K$2,Dataset!$N$14:$N$26,Dataset!$O$14:$O$26,"",0)/_xlfn.XLOOKUP(Dataset!B452,Dataset!$N$14:$N$26,Dataset!$O$14:$O$26,"",0)</f>
        <v>31822.781322127739</v>
      </c>
      <c r="G452" s="34">
        <f t="shared" si="15"/>
        <v>16682.169999999998</v>
      </c>
      <c r="H452" s="34">
        <f t="shared" si="16"/>
        <v>31822.781322127739</v>
      </c>
      <c r="I452" s="9"/>
      <c r="J452" s="9"/>
      <c r="K452" s="9"/>
    </row>
    <row r="453" spans="1:11" s="7" customFormat="1" x14ac:dyDescent="0.3">
      <c r="A453" s="87">
        <v>451</v>
      </c>
      <c r="B453" s="59">
        <v>2018</v>
      </c>
      <c r="C453" s="70" t="s">
        <v>10</v>
      </c>
      <c r="D453" s="71">
        <v>2</v>
      </c>
      <c r="E453" s="34">
        <v>5644.8</v>
      </c>
      <c r="F453" s="34">
        <f>E453*_xlfn.XLOOKUP(Dataset!$K$2,Dataset!$N$14:$N$26,Dataset!$O$14:$O$26,"",0)/_xlfn.XLOOKUP(Dataset!B453,Dataset!$N$14:$N$26,Dataset!$O$14:$O$26,"",0)</f>
        <v>10767.977787490878</v>
      </c>
      <c r="G453" s="34">
        <f t="shared" si="15"/>
        <v>2822.4</v>
      </c>
      <c r="H453" s="34">
        <f t="shared" si="16"/>
        <v>5383.9888937454389</v>
      </c>
      <c r="I453" s="9"/>
      <c r="J453" s="9"/>
      <c r="K453" s="9"/>
    </row>
    <row r="454" spans="1:11" s="7" customFormat="1" x14ac:dyDescent="0.3">
      <c r="A454" s="88">
        <v>452</v>
      </c>
      <c r="B454" s="59">
        <v>2018</v>
      </c>
      <c r="C454" s="70" t="s">
        <v>10</v>
      </c>
      <c r="D454" s="71">
        <v>1</v>
      </c>
      <c r="E454" s="34">
        <v>2364.4899999999998</v>
      </c>
      <c r="F454" s="34">
        <f>E454*_xlfn.XLOOKUP(Dataset!$K$2,Dataset!$N$14:$N$26,Dataset!$O$14:$O$26,"",0)/_xlfn.XLOOKUP(Dataset!B454,Dataset!$N$14:$N$26,Dataset!$O$14:$O$26,"",0)</f>
        <v>4510.4832409906994</v>
      </c>
      <c r="G454" s="34">
        <f t="shared" si="15"/>
        <v>2364.4899999999998</v>
      </c>
      <c r="H454" s="34">
        <f t="shared" si="16"/>
        <v>4510.4832409906994</v>
      </c>
      <c r="I454" s="9"/>
      <c r="J454" s="9"/>
      <c r="K454" s="9"/>
    </row>
    <row r="455" spans="1:11" s="7" customFormat="1" x14ac:dyDescent="0.3">
      <c r="A455" s="87">
        <v>453</v>
      </c>
      <c r="B455" s="59">
        <v>2019</v>
      </c>
      <c r="C455" s="70" t="s">
        <v>11</v>
      </c>
      <c r="D455" s="71">
        <v>35</v>
      </c>
      <c r="E455" s="34">
        <v>73401.320000000007</v>
      </c>
      <c r="F455" s="34">
        <f>E455*_xlfn.XLOOKUP(Dataset!$K$2,Dataset!$N$14:$N$26,Dataset!$O$14:$O$26,"",0)/_xlfn.XLOOKUP(Dataset!B455,Dataset!$N$14:$N$26,Dataset!$O$14:$O$26,"",0)</f>
        <v>134509.76434677982</v>
      </c>
      <c r="G455" s="34">
        <f t="shared" si="15"/>
        <v>2097.1805714285715</v>
      </c>
      <c r="H455" s="34">
        <f t="shared" si="16"/>
        <v>3843.1361241937093</v>
      </c>
      <c r="I455" s="9"/>
      <c r="J455" s="9"/>
      <c r="K455" s="9"/>
    </row>
    <row r="456" spans="1:11" s="7" customFormat="1" x14ac:dyDescent="0.3">
      <c r="A456" s="88">
        <v>454</v>
      </c>
      <c r="B456" s="59">
        <v>2018</v>
      </c>
      <c r="C456" s="70" t="s">
        <v>10</v>
      </c>
      <c r="D456" s="71">
        <v>1</v>
      </c>
      <c r="E456" s="34">
        <v>2346.8200000000002</v>
      </c>
      <c r="F456" s="34">
        <f>E456*_xlfn.XLOOKUP(Dataset!$K$2,Dataset!$N$14:$N$26,Dataset!$O$14:$O$26,"",0)/_xlfn.XLOOKUP(Dataset!B456,Dataset!$N$14:$N$26,Dataset!$O$14:$O$26,"",0)</f>
        <v>4476.7760826316862</v>
      </c>
      <c r="G456" s="34">
        <f t="shared" si="15"/>
        <v>2346.8200000000002</v>
      </c>
      <c r="H456" s="34">
        <f t="shared" si="16"/>
        <v>4476.7760826316862</v>
      </c>
      <c r="I456" s="9"/>
      <c r="J456" s="9"/>
      <c r="K456" s="9"/>
    </row>
    <row r="457" spans="1:11" s="7" customFormat="1" x14ac:dyDescent="0.3">
      <c r="A457" s="87">
        <v>455</v>
      </c>
      <c r="B457" s="59">
        <v>2019</v>
      </c>
      <c r="C457" s="70" t="s">
        <v>10</v>
      </c>
      <c r="D457" s="71">
        <v>3</v>
      </c>
      <c r="E457" s="34">
        <v>26231.41</v>
      </c>
      <c r="F457" s="34">
        <f>E457*_xlfn.XLOOKUP(Dataset!$K$2,Dataset!$N$14:$N$26,Dataset!$O$14:$O$26,"",0)/_xlfn.XLOOKUP(Dataset!B457,Dataset!$N$14:$N$26,Dataset!$O$14:$O$26,"",0)</f>
        <v>48069.718331819699</v>
      </c>
      <c r="G457" s="34">
        <f t="shared" si="15"/>
        <v>8743.8033333333333</v>
      </c>
      <c r="H457" s="34">
        <f t="shared" si="16"/>
        <v>16023.2394439399</v>
      </c>
      <c r="I457" s="9"/>
      <c r="J457" s="9"/>
      <c r="K457" s="9"/>
    </row>
    <row r="458" spans="1:11" s="7" customFormat="1" x14ac:dyDescent="0.3">
      <c r="A458" s="88">
        <v>456</v>
      </c>
      <c r="B458" s="59">
        <v>2018</v>
      </c>
      <c r="C458" s="70" t="s">
        <v>10</v>
      </c>
      <c r="D458" s="71">
        <v>1</v>
      </c>
      <c r="E458" s="34">
        <v>3776.2</v>
      </c>
      <c r="F458" s="34">
        <f>E458*_xlfn.XLOOKUP(Dataset!$K$2,Dataset!$N$14:$N$26,Dataset!$O$14:$O$26,"",0)/_xlfn.XLOOKUP(Dataset!B458,Dataset!$N$14:$N$26,Dataset!$O$14:$O$26,"",0)</f>
        <v>7203.4505600062084</v>
      </c>
      <c r="G458" s="34">
        <f t="shared" si="15"/>
        <v>3776.2</v>
      </c>
      <c r="H458" s="34">
        <f t="shared" si="16"/>
        <v>7203.4505600062084</v>
      </c>
      <c r="I458" s="9"/>
      <c r="J458" s="9"/>
      <c r="K458" s="9"/>
    </row>
    <row r="459" spans="1:11" s="7" customFormat="1" x14ac:dyDescent="0.3">
      <c r="A459" s="87">
        <v>457</v>
      </c>
      <c r="B459" s="59">
        <v>2018</v>
      </c>
      <c r="C459" s="70" t="s">
        <v>10</v>
      </c>
      <c r="D459" s="71">
        <v>1</v>
      </c>
      <c r="E459" s="34">
        <v>12581.51</v>
      </c>
      <c r="F459" s="34">
        <f>E459*_xlfn.XLOOKUP(Dataset!$K$2,Dataset!$N$14:$N$26,Dataset!$O$14:$O$26,"",0)/_xlfn.XLOOKUP(Dataset!B459,Dataset!$N$14:$N$26,Dataset!$O$14:$O$26,"",0)</f>
        <v>24000.393320063478</v>
      </c>
      <c r="G459" s="34">
        <f t="shared" si="15"/>
        <v>12581.51</v>
      </c>
      <c r="H459" s="34">
        <f t="shared" si="16"/>
        <v>24000.393320063478</v>
      </c>
      <c r="I459" s="9"/>
      <c r="J459" s="9"/>
      <c r="K459" s="9"/>
    </row>
    <row r="460" spans="1:11" s="7" customFormat="1" x14ac:dyDescent="0.3">
      <c r="A460" s="88">
        <v>458</v>
      </c>
      <c r="B460" s="59">
        <v>2018</v>
      </c>
      <c r="C460" s="70" t="s">
        <v>10</v>
      </c>
      <c r="D460" s="71">
        <v>1</v>
      </c>
      <c r="E460" s="34">
        <v>2444.89</v>
      </c>
      <c r="F460" s="34">
        <f>E460*_xlfn.XLOOKUP(Dataset!$K$2,Dataset!$N$14:$N$26,Dataset!$O$14:$O$26,"",0)/_xlfn.XLOOKUP(Dataset!B460,Dataset!$N$14:$N$26,Dataset!$O$14:$O$26,"",0)</f>
        <v>4663.85367291287</v>
      </c>
      <c r="G460" s="34">
        <f t="shared" si="15"/>
        <v>2444.89</v>
      </c>
      <c r="H460" s="34">
        <f t="shared" si="16"/>
        <v>4663.85367291287</v>
      </c>
      <c r="I460" s="9"/>
      <c r="J460" s="9"/>
      <c r="K460" s="9"/>
    </row>
    <row r="461" spans="1:11" s="7" customFormat="1" x14ac:dyDescent="0.3">
      <c r="A461" s="87">
        <v>459</v>
      </c>
      <c r="B461" s="59">
        <v>2019</v>
      </c>
      <c r="C461" s="70" t="s">
        <v>10</v>
      </c>
      <c r="D461" s="71">
        <v>1</v>
      </c>
      <c r="E461" s="34">
        <v>8599.89</v>
      </c>
      <c r="F461" s="34">
        <f>E461*_xlfn.XLOOKUP(Dataset!$K$2,Dataset!$N$14:$N$26,Dataset!$O$14:$O$26,"",0)/_xlfn.XLOOKUP(Dataset!B461,Dataset!$N$14:$N$26,Dataset!$O$14:$O$26,"",0)</f>
        <v>15759.514642355591</v>
      </c>
      <c r="G461" s="34">
        <f t="shared" si="15"/>
        <v>8599.89</v>
      </c>
      <c r="H461" s="34">
        <f t="shared" si="16"/>
        <v>15759.514642355591</v>
      </c>
      <c r="I461" s="9"/>
      <c r="J461" s="9"/>
      <c r="K461" s="9"/>
    </row>
    <row r="462" spans="1:11" s="7" customFormat="1" x14ac:dyDescent="0.3">
      <c r="A462" s="88">
        <v>460</v>
      </c>
      <c r="B462" s="59">
        <v>2018</v>
      </c>
      <c r="C462" s="70" t="s">
        <v>11</v>
      </c>
      <c r="D462" s="71">
        <v>6.96</v>
      </c>
      <c r="E462" s="34">
        <v>4757.59</v>
      </c>
      <c r="F462" s="34">
        <f>E462*_xlfn.XLOOKUP(Dataset!$K$2,Dataset!$N$14:$N$26,Dataset!$O$14:$O$26,"",0)/_xlfn.XLOOKUP(Dataset!B462,Dataset!$N$14:$N$26,Dataset!$O$14:$O$26,"",0)</f>
        <v>9075.5427015994755</v>
      </c>
      <c r="G462" s="34">
        <f t="shared" si="15"/>
        <v>683.56178160919546</v>
      </c>
      <c r="H462" s="34">
        <f t="shared" si="16"/>
        <v>1303.9572847125683</v>
      </c>
      <c r="I462" s="9"/>
      <c r="J462" s="9"/>
      <c r="K462" s="9"/>
    </row>
    <row r="463" spans="1:11" s="7" customFormat="1" x14ac:dyDescent="0.3">
      <c r="A463" s="87">
        <v>461</v>
      </c>
      <c r="B463" s="59">
        <v>2018</v>
      </c>
      <c r="C463" s="70" t="s">
        <v>10</v>
      </c>
      <c r="D463" s="71">
        <v>1</v>
      </c>
      <c r="E463" s="34">
        <v>2095.31</v>
      </c>
      <c r="F463" s="34">
        <f>E463*_xlfn.XLOOKUP(Dataset!$K$2,Dataset!$N$14:$N$26,Dataset!$O$14:$O$26,"",0)/_xlfn.XLOOKUP(Dataset!B463,Dataset!$N$14:$N$26,Dataset!$O$14:$O$26,"",0)</f>
        <v>3996.9975088413248</v>
      </c>
      <c r="G463" s="34">
        <f t="shared" si="15"/>
        <v>2095.31</v>
      </c>
      <c r="H463" s="34">
        <f t="shared" si="16"/>
        <v>3996.9975088413248</v>
      </c>
      <c r="I463" s="9"/>
      <c r="J463" s="9"/>
      <c r="K463" s="9"/>
    </row>
    <row r="464" spans="1:11" s="7" customFormat="1" x14ac:dyDescent="0.3">
      <c r="A464" s="88">
        <v>462</v>
      </c>
      <c r="B464" s="59">
        <v>2018</v>
      </c>
      <c r="C464" s="70" t="s">
        <v>10</v>
      </c>
      <c r="D464" s="71">
        <v>1</v>
      </c>
      <c r="E464" s="34">
        <v>7050.23</v>
      </c>
      <c r="F464" s="34">
        <f>E464*_xlfn.XLOOKUP(Dataset!$K$2,Dataset!$N$14:$N$26,Dataset!$O$14:$O$26,"",0)/_xlfn.XLOOKUP(Dataset!B464,Dataset!$N$14:$N$26,Dataset!$O$14:$O$26,"",0)</f>
        <v>13448.965426003013</v>
      </c>
      <c r="G464" s="34">
        <f t="shared" si="15"/>
        <v>7050.23</v>
      </c>
      <c r="H464" s="34">
        <f t="shared" si="16"/>
        <v>13448.965426003013</v>
      </c>
      <c r="I464" s="9"/>
      <c r="J464" s="9"/>
      <c r="K464" s="9"/>
    </row>
    <row r="465" spans="1:11" s="7" customFormat="1" x14ac:dyDescent="0.3">
      <c r="A465" s="87">
        <v>463</v>
      </c>
      <c r="B465" s="59">
        <v>2018</v>
      </c>
      <c r="C465" s="70" t="s">
        <v>10</v>
      </c>
      <c r="D465" s="71">
        <v>1</v>
      </c>
      <c r="E465" s="34">
        <v>3313.26</v>
      </c>
      <c r="F465" s="34">
        <f>E465*_xlfn.XLOOKUP(Dataset!$K$2,Dataset!$N$14:$N$26,Dataset!$O$14:$O$26,"",0)/_xlfn.XLOOKUP(Dataset!B465,Dataset!$N$14:$N$26,Dataset!$O$14:$O$26,"",0)</f>
        <v>6320.3497172941516</v>
      </c>
      <c r="G465" s="34">
        <f t="shared" si="15"/>
        <v>3313.26</v>
      </c>
      <c r="H465" s="34">
        <f t="shared" si="16"/>
        <v>6320.3497172941516</v>
      </c>
      <c r="I465" s="9"/>
      <c r="J465" s="9"/>
      <c r="K465" s="9"/>
    </row>
    <row r="466" spans="1:11" s="7" customFormat="1" x14ac:dyDescent="0.3">
      <c r="A466" s="88">
        <v>464</v>
      </c>
      <c r="B466" s="59">
        <v>2018</v>
      </c>
      <c r="C466" s="70" t="s">
        <v>10</v>
      </c>
      <c r="D466" s="71">
        <v>1</v>
      </c>
      <c r="E466" s="34">
        <v>32562.87</v>
      </c>
      <c r="F466" s="34">
        <f>E466*_xlfn.XLOOKUP(Dataset!$K$2,Dataset!$N$14:$N$26,Dataset!$O$14:$O$26,"",0)/_xlfn.XLOOKUP(Dataset!B466,Dataset!$N$14:$N$26,Dataset!$O$14:$O$26,"",0)</f>
        <v>62116.684533898995</v>
      </c>
      <c r="G466" s="34">
        <f t="shared" si="15"/>
        <v>32562.87</v>
      </c>
      <c r="H466" s="34">
        <f t="shared" si="16"/>
        <v>62116.684533898995</v>
      </c>
      <c r="I466" s="9"/>
      <c r="J466" s="9"/>
      <c r="K466" s="9"/>
    </row>
    <row r="467" spans="1:11" s="7" customFormat="1" x14ac:dyDescent="0.3">
      <c r="A467" s="87">
        <v>465</v>
      </c>
      <c r="B467" s="59">
        <v>2018</v>
      </c>
      <c r="C467" s="70" t="s">
        <v>12</v>
      </c>
      <c r="D467" s="71">
        <v>1</v>
      </c>
      <c r="E467" s="34">
        <v>6879.16</v>
      </c>
      <c r="F467" s="34">
        <f>E467*_xlfn.XLOOKUP(Dataset!$K$2,Dataset!$N$14:$N$26,Dataset!$O$14:$O$26,"",0)/_xlfn.XLOOKUP(Dataset!B467,Dataset!$N$14:$N$26,Dataset!$O$14:$O$26,"",0)</f>
        <v>13122.633587832295</v>
      </c>
      <c r="G467" s="34">
        <f t="shared" si="15"/>
        <v>6879.16</v>
      </c>
      <c r="H467" s="34">
        <f t="shared" si="16"/>
        <v>13122.633587832295</v>
      </c>
      <c r="I467" s="9"/>
      <c r="J467" s="9"/>
      <c r="K467" s="9"/>
    </row>
    <row r="468" spans="1:11" s="7" customFormat="1" x14ac:dyDescent="0.3">
      <c r="A468" s="88">
        <v>466</v>
      </c>
      <c r="B468" s="59">
        <v>2018</v>
      </c>
      <c r="C468" s="70" t="s">
        <v>10</v>
      </c>
      <c r="D468" s="71">
        <v>2</v>
      </c>
      <c r="E468" s="34">
        <v>11102.88</v>
      </c>
      <c r="F468" s="34">
        <f>E468*_xlfn.XLOOKUP(Dataset!$K$2,Dataset!$N$14:$N$26,Dataset!$O$14:$O$26,"",0)/_xlfn.XLOOKUP(Dataset!B468,Dataset!$N$14:$N$26,Dataset!$O$14:$O$26,"",0)</f>
        <v>21179.769915174442</v>
      </c>
      <c r="G468" s="34">
        <f t="shared" si="15"/>
        <v>5551.44</v>
      </c>
      <c r="H468" s="34">
        <f t="shared" si="16"/>
        <v>10589.884957587221</v>
      </c>
      <c r="I468" s="9"/>
      <c r="J468" s="9"/>
      <c r="K468" s="9"/>
    </row>
    <row r="469" spans="1:11" s="7" customFormat="1" x14ac:dyDescent="0.3">
      <c r="A469" s="87">
        <v>467</v>
      </c>
      <c r="B469" s="59">
        <v>2019</v>
      </c>
      <c r="C469" s="70" t="s">
        <v>10</v>
      </c>
      <c r="D469" s="71">
        <v>1</v>
      </c>
      <c r="E469" s="34">
        <v>9084.34</v>
      </c>
      <c r="F469" s="34">
        <f>E469*_xlfn.XLOOKUP(Dataset!$K$2,Dataset!$N$14:$N$26,Dataset!$O$14:$O$26,"",0)/_xlfn.XLOOKUP(Dataset!B469,Dataset!$N$14:$N$26,Dataset!$O$14:$O$26,"",0)</f>
        <v>16647.281447336722</v>
      </c>
      <c r="G469" s="34">
        <f t="shared" si="15"/>
        <v>9084.34</v>
      </c>
      <c r="H469" s="34">
        <f t="shared" si="16"/>
        <v>16647.281447336722</v>
      </c>
      <c r="I469" s="9"/>
      <c r="J469" s="9"/>
      <c r="K469" s="9"/>
    </row>
    <row r="470" spans="1:11" s="7" customFormat="1" x14ac:dyDescent="0.3">
      <c r="A470" s="88">
        <v>468</v>
      </c>
      <c r="B470" s="59">
        <v>2018</v>
      </c>
      <c r="C470" s="70" t="s">
        <v>12</v>
      </c>
      <c r="D470" s="71">
        <v>1</v>
      </c>
      <c r="E470" s="34">
        <v>2080.44</v>
      </c>
      <c r="F470" s="34">
        <f>E470*_xlfn.XLOOKUP(Dataset!$K$2,Dataset!$N$14:$N$26,Dataset!$O$14:$O$26,"",0)/_xlfn.XLOOKUP(Dataset!B470,Dataset!$N$14:$N$26,Dataset!$O$14:$O$26,"",0)</f>
        <v>3968.6316093054706</v>
      </c>
      <c r="G470" s="34">
        <f t="shared" si="15"/>
        <v>2080.44</v>
      </c>
      <c r="H470" s="34">
        <f t="shared" si="16"/>
        <v>3968.6316093054706</v>
      </c>
      <c r="I470" s="9"/>
      <c r="J470" s="9"/>
      <c r="K470" s="9"/>
    </row>
    <row r="471" spans="1:11" s="7" customFormat="1" x14ac:dyDescent="0.3">
      <c r="A471" s="87">
        <v>469</v>
      </c>
      <c r="B471" s="59">
        <v>2018</v>
      </c>
      <c r="C471" s="70" t="s">
        <v>10</v>
      </c>
      <c r="D471" s="71">
        <v>3</v>
      </c>
      <c r="E471" s="34">
        <v>10553.04</v>
      </c>
      <c r="F471" s="34">
        <f>E471*_xlfn.XLOOKUP(Dataset!$K$2,Dataset!$N$14:$N$26,Dataset!$O$14:$O$26,"",0)/_xlfn.XLOOKUP(Dataset!B471,Dataset!$N$14:$N$26,Dataset!$O$14:$O$26,"",0)</f>
        <v>20130.899289700741</v>
      </c>
      <c r="G471" s="34">
        <f t="shared" si="15"/>
        <v>3517.6800000000003</v>
      </c>
      <c r="H471" s="34">
        <f t="shared" si="16"/>
        <v>6710.2997632335801</v>
      </c>
      <c r="I471" s="9"/>
      <c r="J471" s="9"/>
      <c r="K471" s="9"/>
    </row>
    <row r="472" spans="1:11" s="7" customFormat="1" x14ac:dyDescent="0.3">
      <c r="A472" s="88">
        <v>470</v>
      </c>
      <c r="B472" s="59">
        <v>2018</v>
      </c>
      <c r="C472" s="70" t="s">
        <v>10</v>
      </c>
      <c r="D472" s="71">
        <v>1</v>
      </c>
      <c r="E472" s="34">
        <v>5285.37</v>
      </c>
      <c r="F472" s="34">
        <f>E472*_xlfn.XLOOKUP(Dataset!$K$2,Dataset!$N$14:$N$26,Dataset!$O$14:$O$26,"",0)/_xlfn.XLOOKUP(Dataset!B472,Dataset!$N$14:$N$26,Dataset!$O$14:$O$26,"",0)</f>
        <v>10082.331837916428</v>
      </c>
      <c r="G472" s="34">
        <f t="shared" si="15"/>
        <v>5285.37</v>
      </c>
      <c r="H472" s="34">
        <f t="shared" si="16"/>
        <v>10082.331837916428</v>
      </c>
      <c r="I472" s="9"/>
      <c r="J472" s="9"/>
      <c r="K472" s="9"/>
    </row>
    <row r="473" spans="1:11" s="7" customFormat="1" x14ac:dyDescent="0.3">
      <c r="A473" s="87">
        <v>471</v>
      </c>
      <c r="B473" s="59">
        <v>2018</v>
      </c>
      <c r="C473" s="70" t="s">
        <v>10</v>
      </c>
      <c r="D473" s="71">
        <v>2</v>
      </c>
      <c r="E473" s="34">
        <v>4090.58</v>
      </c>
      <c r="F473" s="34">
        <f>E473*_xlfn.XLOOKUP(Dataset!$K$2,Dataset!$N$14:$N$26,Dataset!$O$14:$O$26,"",0)/_xlfn.XLOOKUP(Dataset!B473,Dataset!$N$14:$N$26,Dataset!$O$14:$O$26,"",0)</f>
        <v>7803.1594703008841</v>
      </c>
      <c r="G473" s="34">
        <f t="shared" si="15"/>
        <v>2045.29</v>
      </c>
      <c r="H473" s="34">
        <f t="shared" si="16"/>
        <v>3901.579735150442</v>
      </c>
      <c r="I473" s="9"/>
      <c r="J473" s="9"/>
      <c r="K473" s="9"/>
    </row>
    <row r="474" spans="1:11" s="7" customFormat="1" x14ac:dyDescent="0.3">
      <c r="A474" s="88">
        <v>472</v>
      </c>
      <c r="B474" s="59">
        <v>2018</v>
      </c>
      <c r="C474" s="70" t="s">
        <v>10</v>
      </c>
      <c r="D474" s="71">
        <v>1</v>
      </c>
      <c r="E474" s="34">
        <v>3042.46</v>
      </c>
      <c r="F474" s="34">
        <f>E474*_xlfn.XLOOKUP(Dataset!$K$2,Dataset!$N$14:$N$26,Dataset!$O$14:$O$26,"",0)/_xlfn.XLOOKUP(Dataset!B474,Dataset!$N$14:$N$26,Dataset!$O$14:$O$26,"",0)</f>
        <v>5803.77368539709</v>
      </c>
      <c r="G474" s="34">
        <f t="shared" si="15"/>
        <v>3042.46</v>
      </c>
      <c r="H474" s="34">
        <f t="shared" si="16"/>
        <v>5803.77368539709</v>
      </c>
      <c r="I474" s="9"/>
      <c r="J474" s="9"/>
      <c r="K474" s="9"/>
    </row>
    <row r="475" spans="1:11" s="7" customFormat="1" x14ac:dyDescent="0.3">
      <c r="A475" s="87">
        <v>473</v>
      </c>
      <c r="B475" s="59">
        <v>2018</v>
      </c>
      <c r="C475" s="70" t="s">
        <v>10</v>
      </c>
      <c r="D475" s="71">
        <v>1</v>
      </c>
      <c r="E475" s="34">
        <v>4737.3599999999997</v>
      </c>
      <c r="F475" s="34">
        <f>E475*_xlfn.XLOOKUP(Dataset!$K$2,Dataset!$N$14:$N$26,Dataset!$O$14:$O$26,"",0)/_xlfn.XLOOKUP(Dataset!B475,Dataset!$N$14:$N$26,Dataset!$O$14:$O$26,"",0)</f>
        <v>9036.9521066021425</v>
      </c>
      <c r="G475" s="34">
        <f t="shared" si="15"/>
        <v>4737.3599999999997</v>
      </c>
      <c r="H475" s="34">
        <f t="shared" si="16"/>
        <v>9036.9521066021425</v>
      </c>
      <c r="I475" s="9"/>
      <c r="J475" s="9"/>
      <c r="K475" s="9"/>
    </row>
    <row r="476" spans="1:11" s="7" customFormat="1" x14ac:dyDescent="0.3">
      <c r="A476" s="88">
        <v>474</v>
      </c>
      <c r="B476" s="59">
        <v>2018</v>
      </c>
      <c r="C476" s="70" t="s">
        <v>10</v>
      </c>
      <c r="D476" s="71">
        <v>1</v>
      </c>
      <c r="E476" s="34">
        <v>2490.2600000000002</v>
      </c>
      <c r="F476" s="34">
        <f>E476*_xlfn.XLOOKUP(Dataset!$K$2,Dataset!$N$14:$N$26,Dataset!$O$14:$O$26,"",0)/_xlfn.XLOOKUP(Dataset!B476,Dataset!$N$14:$N$26,Dataset!$O$14:$O$26,"",0)</f>
        <v>4750.4011417724332</v>
      </c>
      <c r="G476" s="34">
        <f t="shared" si="15"/>
        <v>2490.2600000000002</v>
      </c>
      <c r="H476" s="34">
        <f t="shared" si="16"/>
        <v>4750.4011417724332</v>
      </c>
      <c r="I476" s="9"/>
      <c r="J476" s="9"/>
      <c r="K476" s="9"/>
    </row>
    <row r="477" spans="1:11" s="7" customFormat="1" x14ac:dyDescent="0.3">
      <c r="A477" s="87">
        <v>475</v>
      </c>
      <c r="B477" s="59">
        <v>2018</v>
      </c>
      <c r="C477" s="70" t="s">
        <v>11</v>
      </c>
      <c r="D477" s="71">
        <v>5</v>
      </c>
      <c r="E477" s="34">
        <v>5186.6099999999997</v>
      </c>
      <c r="F477" s="34">
        <f>E477*_xlfn.XLOOKUP(Dataset!$K$2,Dataset!$N$14:$N$26,Dataset!$O$14:$O$26,"",0)/_xlfn.XLOOKUP(Dataset!B477,Dataset!$N$14:$N$26,Dataset!$O$14:$O$26,"",0)</f>
        <v>9893.9380088538219</v>
      </c>
      <c r="G477" s="34">
        <f t="shared" si="15"/>
        <v>1037.3219999999999</v>
      </c>
      <c r="H477" s="34">
        <f t="shared" si="16"/>
        <v>1978.7876017707645</v>
      </c>
      <c r="I477" s="9"/>
      <c r="J477" s="9"/>
      <c r="K477" s="9"/>
    </row>
    <row r="478" spans="1:11" s="7" customFormat="1" x14ac:dyDescent="0.3">
      <c r="A478" s="88">
        <v>476</v>
      </c>
      <c r="B478" s="59">
        <v>2018</v>
      </c>
      <c r="C478" s="70" t="s">
        <v>10</v>
      </c>
      <c r="D478" s="71">
        <v>1</v>
      </c>
      <c r="E478" s="34">
        <v>4956.51</v>
      </c>
      <c r="F478" s="34">
        <f>E478*_xlfn.XLOOKUP(Dataset!$K$2,Dataset!$N$14:$N$26,Dataset!$O$14:$O$26,"",0)/_xlfn.XLOOKUP(Dataset!B478,Dataset!$N$14:$N$26,Dataset!$O$14:$O$26,"",0)</f>
        <v>9455.0009891362679</v>
      </c>
      <c r="G478" s="34">
        <f t="shared" si="15"/>
        <v>4956.51</v>
      </c>
      <c r="H478" s="34">
        <f t="shared" si="16"/>
        <v>9455.0009891362679</v>
      </c>
      <c r="I478" s="9"/>
      <c r="J478" s="9"/>
      <c r="K478" s="9"/>
    </row>
    <row r="479" spans="1:11" s="7" customFormat="1" x14ac:dyDescent="0.3">
      <c r="A479" s="87">
        <v>477</v>
      </c>
      <c r="B479" s="59">
        <v>2020</v>
      </c>
      <c r="C479" s="70" t="s">
        <v>10</v>
      </c>
      <c r="D479" s="71">
        <v>1</v>
      </c>
      <c r="E479" s="34">
        <v>2692.85</v>
      </c>
      <c r="F479" s="34">
        <f>E479*_xlfn.XLOOKUP(Dataset!$K$2,Dataset!$N$14:$N$26,Dataset!$O$14:$O$26,"",0)/_xlfn.XLOOKUP(Dataset!B479,Dataset!$N$14:$N$26,Dataset!$O$14:$O$26,"",0)</f>
        <v>4700.0249300062478</v>
      </c>
      <c r="G479" s="34">
        <f t="shared" si="15"/>
        <v>2692.85</v>
      </c>
      <c r="H479" s="34">
        <f t="shared" si="16"/>
        <v>4700.0249300062478</v>
      </c>
      <c r="I479" s="9"/>
      <c r="J479" s="9"/>
      <c r="K479" s="9"/>
    </row>
    <row r="480" spans="1:11" s="7" customFormat="1" x14ac:dyDescent="0.3">
      <c r="A480" s="88">
        <v>478</v>
      </c>
      <c r="B480" s="59">
        <v>2019</v>
      </c>
      <c r="C480" s="70" t="s">
        <v>10</v>
      </c>
      <c r="D480" s="71">
        <v>10</v>
      </c>
      <c r="E480" s="34">
        <v>25263.87</v>
      </c>
      <c r="F480" s="34">
        <f>E480*_xlfn.XLOOKUP(Dataset!$K$2,Dataset!$N$14:$N$26,Dataset!$O$14:$O$26,"",0)/_xlfn.XLOOKUP(Dataset!B480,Dataset!$N$14:$N$26,Dataset!$O$14:$O$26,"",0)</f>
        <v>46296.676956050382</v>
      </c>
      <c r="G480" s="34">
        <f t="shared" si="15"/>
        <v>2526.3869999999997</v>
      </c>
      <c r="H480" s="34">
        <f t="shared" si="16"/>
        <v>4629.6676956050378</v>
      </c>
      <c r="I480" s="9"/>
      <c r="J480" s="9"/>
      <c r="K480" s="9"/>
    </row>
    <row r="481" spans="1:11" s="7" customFormat="1" x14ac:dyDescent="0.3">
      <c r="A481" s="87">
        <v>479</v>
      </c>
      <c r="B481" s="59">
        <v>2019</v>
      </c>
      <c r="C481" s="70" t="s">
        <v>10</v>
      </c>
      <c r="D481" s="71">
        <v>2</v>
      </c>
      <c r="E481" s="34">
        <v>118123.81</v>
      </c>
      <c r="F481" s="34">
        <f>E481*_xlfn.XLOOKUP(Dataset!$K$2,Dataset!$N$14:$N$26,Dataset!$O$14:$O$26,"",0)/_xlfn.XLOOKUP(Dataset!B481,Dataset!$N$14:$N$26,Dataset!$O$14:$O$26,"",0)</f>
        <v>216464.85167901331</v>
      </c>
      <c r="G481" s="34">
        <f t="shared" si="15"/>
        <v>59061.904999999999</v>
      </c>
      <c r="H481" s="34">
        <f t="shared" si="16"/>
        <v>108232.42583950666</v>
      </c>
      <c r="I481" s="9"/>
      <c r="J481" s="9"/>
      <c r="K481" s="9"/>
    </row>
    <row r="482" spans="1:11" s="7" customFormat="1" x14ac:dyDescent="0.3">
      <c r="A482" s="88">
        <v>480</v>
      </c>
      <c r="B482" s="59">
        <v>2020</v>
      </c>
      <c r="C482" s="70" t="s">
        <v>11</v>
      </c>
      <c r="D482" s="71">
        <v>5</v>
      </c>
      <c r="E482" s="34">
        <v>34633.25</v>
      </c>
      <c r="F482" s="34">
        <f>E482*_xlfn.XLOOKUP(Dataset!$K$2,Dataset!$N$14:$N$26,Dataset!$O$14:$O$26,"",0)/_xlfn.XLOOKUP(Dataset!B482,Dataset!$N$14:$N$26,Dataset!$O$14:$O$26,"",0)</f>
        <v>60447.904044836832</v>
      </c>
      <c r="G482" s="34">
        <f t="shared" si="15"/>
        <v>6926.65</v>
      </c>
      <c r="H482" s="34">
        <f t="shared" si="16"/>
        <v>12089.580808967366</v>
      </c>
      <c r="I482" s="9"/>
      <c r="J482" s="9"/>
      <c r="K482" s="9"/>
    </row>
    <row r="483" spans="1:11" s="7" customFormat="1" x14ac:dyDescent="0.3">
      <c r="A483" s="87">
        <v>481</v>
      </c>
      <c r="B483" s="59">
        <v>2019</v>
      </c>
      <c r="C483" s="70" t="s">
        <v>10</v>
      </c>
      <c r="D483" s="71">
        <v>1</v>
      </c>
      <c r="E483" s="34">
        <v>14422.25</v>
      </c>
      <c r="F483" s="34">
        <f>E483*_xlfn.XLOOKUP(Dataset!$K$2,Dataset!$N$14:$N$26,Dataset!$O$14:$O$26,"",0)/_xlfn.XLOOKUP(Dataset!B483,Dataset!$N$14:$N$26,Dataset!$O$14:$O$26,"",0)</f>
        <v>26429.135727400346</v>
      </c>
      <c r="G483" s="34">
        <f t="shared" si="15"/>
        <v>14422.25</v>
      </c>
      <c r="H483" s="34">
        <f t="shared" si="16"/>
        <v>26429.135727400346</v>
      </c>
      <c r="I483" s="9"/>
      <c r="J483" s="9"/>
      <c r="K483" s="9"/>
    </row>
    <row r="484" spans="1:11" s="7" customFormat="1" x14ac:dyDescent="0.3">
      <c r="A484" s="88">
        <v>482</v>
      </c>
      <c r="B484" s="59">
        <v>2019</v>
      </c>
      <c r="C484" s="70" t="s">
        <v>10</v>
      </c>
      <c r="D484" s="71">
        <v>1</v>
      </c>
      <c r="E484" s="34">
        <v>7046.44</v>
      </c>
      <c r="F484" s="34">
        <f>E484*_xlfn.XLOOKUP(Dataset!$K$2,Dataset!$N$14:$N$26,Dataset!$O$14:$O$26,"",0)/_xlfn.XLOOKUP(Dataset!B484,Dataset!$N$14:$N$26,Dataset!$O$14:$O$26,"",0)</f>
        <v>12912.778460710559</v>
      </c>
      <c r="G484" s="34">
        <f t="shared" si="15"/>
        <v>7046.44</v>
      </c>
      <c r="H484" s="34">
        <f t="shared" si="16"/>
        <v>12912.778460710559</v>
      </c>
      <c r="I484" s="9"/>
      <c r="J484" s="9"/>
      <c r="K484" s="9"/>
    </row>
    <row r="485" spans="1:11" s="7" customFormat="1" x14ac:dyDescent="0.3">
      <c r="A485" s="87">
        <v>483</v>
      </c>
      <c r="B485" s="59">
        <v>2020</v>
      </c>
      <c r="C485" s="70" t="s">
        <v>10</v>
      </c>
      <c r="D485" s="71">
        <v>1</v>
      </c>
      <c r="E485" s="34">
        <v>11246.19</v>
      </c>
      <c r="F485" s="34">
        <f>E485*_xlfn.XLOOKUP(Dataset!$K$2,Dataset!$N$14:$N$26,Dataset!$O$14:$O$26,"",0)/_xlfn.XLOOKUP(Dataset!B485,Dataset!$N$14:$N$26,Dataset!$O$14:$O$26,"",0)</f>
        <v>19628.784881291926</v>
      </c>
      <c r="G485" s="34">
        <f t="shared" si="15"/>
        <v>11246.19</v>
      </c>
      <c r="H485" s="34">
        <f t="shared" si="16"/>
        <v>19628.784881291926</v>
      </c>
      <c r="I485" s="9"/>
      <c r="J485" s="9"/>
      <c r="K485" s="9"/>
    </row>
    <row r="486" spans="1:11" s="7" customFormat="1" x14ac:dyDescent="0.3">
      <c r="A486" s="88">
        <v>484</v>
      </c>
      <c r="B486" s="59">
        <v>2019</v>
      </c>
      <c r="C486" s="70" t="s">
        <v>10</v>
      </c>
      <c r="D486" s="71">
        <v>1</v>
      </c>
      <c r="E486" s="34">
        <v>5359.86</v>
      </c>
      <c r="F486" s="34">
        <f>E486*_xlfn.XLOOKUP(Dataset!$K$2,Dataset!$N$14:$N$26,Dataset!$O$14:$O$26,"",0)/_xlfn.XLOOKUP(Dataset!B486,Dataset!$N$14:$N$26,Dataset!$O$14:$O$26,"",0)</f>
        <v>9822.0782069277666</v>
      </c>
      <c r="G486" s="34">
        <f t="shared" si="15"/>
        <v>5359.86</v>
      </c>
      <c r="H486" s="34">
        <f t="shared" si="16"/>
        <v>9822.0782069277666</v>
      </c>
      <c r="I486" s="9"/>
      <c r="J486" s="9"/>
      <c r="K486" s="9"/>
    </row>
    <row r="487" spans="1:11" s="7" customFormat="1" x14ac:dyDescent="0.3">
      <c r="A487" s="87">
        <v>485</v>
      </c>
      <c r="B487" s="59">
        <v>2019</v>
      </c>
      <c r="C487" s="70" t="s">
        <v>10</v>
      </c>
      <c r="D487" s="71">
        <v>1</v>
      </c>
      <c r="E487" s="34">
        <v>3748.82</v>
      </c>
      <c r="F487" s="34">
        <f>E487*_xlfn.XLOOKUP(Dataset!$K$2,Dataset!$N$14:$N$26,Dataset!$O$14:$O$26,"",0)/_xlfn.XLOOKUP(Dataset!B487,Dataset!$N$14:$N$26,Dataset!$O$14:$O$26,"",0)</f>
        <v>6869.8069023621802</v>
      </c>
      <c r="G487" s="34">
        <f t="shared" si="15"/>
        <v>3748.82</v>
      </c>
      <c r="H487" s="34">
        <f t="shared" si="16"/>
        <v>6869.8069023621802</v>
      </c>
      <c r="I487" s="9"/>
      <c r="J487" s="9"/>
      <c r="K487" s="9"/>
    </row>
    <row r="488" spans="1:11" s="7" customFormat="1" x14ac:dyDescent="0.3">
      <c r="A488" s="88">
        <v>486</v>
      </c>
      <c r="B488" s="59">
        <v>2020</v>
      </c>
      <c r="C488" s="70" t="s">
        <v>10</v>
      </c>
      <c r="D488" s="71">
        <v>1</v>
      </c>
      <c r="E488" s="34">
        <v>6320.03</v>
      </c>
      <c r="F488" s="34">
        <f>E488*_xlfn.XLOOKUP(Dataset!$K$2,Dataset!$N$14:$N$26,Dataset!$O$14:$O$26,"",0)/_xlfn.XLOOKUP(Dataset!B488,Dataset!$N$14:$N$26,Dataset!$O$14:$O$26,"",0)</f>
        <v>11030.803259887249</v>
      </c>
      <c r="G488" s="34">
        <f t="shared" si="15"/>
        <v>6320.03</v>
      </c>
      <c r="H488" s="34">
        <f t="shared" si="16"/>
        <v>11030.803259887249</v>
      </c>
      <c r="I488" s="9"/>
      <c r="J488" s="9"/>
      <c r="K488" s="9"/>
    </row>
    <row r="489" spans="1:11" s="7" customFormat="1" x14ac:dyDescent="0.3">
      <c r="A489" s="87">
        <v>487</v>
      </c>
      <c r="B489" s="59">
        <v>2019</v>
      </c>
      <c r="C489" s="70" t="s">
        <v>10</v>
      </c>
      <c r="D489" s="71">
        <v>1</v>
      </c>
      <c r="E489" s="34">
        <v>22956.48</v>
      </c>
      <c r="F489" s="34">
        <f>E489*_xlfn.XLOOKUP(Dataset!$K$2,Dataset!$N$14:$N$26,Dataset!$O$14:$O$26,"",0)/_xlfn.XLOOKUP(Dataset!B489,Dataset!$N$14:$N$26,Dataset!$O$14:$O$26,"",0)</f>
        <v>42068.326768940446</v>
      </c>
      <c r="G489" s="34">
        <f t="shared" si="15"/>
        <v>22956.48</v>
      </c>
      <c r="H489" s="34">
        <f t="shared" si="16"/>
        <v>42068.326768940446</v>
      </c>
      <c r="I489" s="9"/>
      <c r="J489" s="9"/>
      <c r="K489" s="9"/>
    </row>
    <row r="490" spans="1:11" s="7" customFormat="1" x14ac:dyDescent="0.3">
      <c r="A490" s="88">
        <v>488</v>
      </c>
      <c r="B490" s="59">
        <v>2019</v>
      </c>
      <c r="C490" s="70" t="s">
        <v>12</v>
      </c>
      <c r="D490" s="71">
        <v>29</v>
      </c>
      <c r="E490" s="34">
        <v>133316.84</v>
      </c>
      <c r="F490" s="34">
        <f>E490*_xlfn.XLOOKUP(Dataset!$K$2,Dataset!$N$14:$N$26,Dataset!$O$14:$O$26,"",0)/_xlfn.XLOOKUP(Dataset!B490,Dataset!$N$14:$N$26,Dataset!$O$14:$O$26,"",0)</f>
        <v>244306.46113526775</v>
      </c>
      <c r="G490" s="34">
        <f t="shared" si="15"/>
        <v>4597.1324137931033</v>
      </c>
      <c r="H490" s="34">
        <f t="shared" si="16"/>
        <v>8424.3607288023359</v>
      </c>
      <c r="I490" s="9"/>
      <c r="J490" s="9"/>
      <c r="K490" s="9"/>
    </row>
    <row r="491" spans="1:11" s="7" customFormat="1" x14ac:dyDescent="0.3">
      <c r="A491" s="87">
        <v>489</v>
      </c>
      <c r="B491" s="59">
        <v>2019</v>
      </c>
      <c r="C491" s="70" t="s">
        <v>10</v>
      </c>
      <c r="D491" s="71">
        <v>1</v>
      </c>
      <c r="E491" s="34">
        <v>7538.18</v>
      </c>
      <c r="F491" s="34">
        <f>E491*_xlfn.XLOOKUP(Dataset!$K$2,Dataset!$N$14:$N$26,Dataset!$O$14:$O$26,"",0)/_xlfn.XLOOKUP(Dataset!B491,Dataset!$N$14:$N$26,Dataset!$O$14:$O$26,"",0)</f>
        <v>13813.904373975956</v>
      </c>
      <c r="G491" s="34">
        <f t="shared" si="15"/>
        <v>7538.18</v>
      </c>
      <c r="H491" s="34">
        <f t="shared" si="16"/>
        <v>13813.904373975956</v>
      </c>
      <c r="I491" s="9"/>
      <c r="J491" s="9"/>
      <c r="K491" s="9"/>
    </row>
    <row r="492" spans="1:11" s="7" customFormat="1" x14ac:dyDescent="0.3">
      <c r="A492" s="88">
        <v>490</v>
      </c>
      <c r="B492" s="59">
        <v>2019</v>
      </c>
      <c r="C492" s="70" t="s">
        <v>11</v>
      </c>
      <c r="D492" s="71">
        <v>5</v>
      </c>
      <c r="E492" s="34">
        <v>12900.98</v>
      </c>
      <c r="F492" s="34">
        <f>E492*_xlfn.XLOOKUP(Dataset!$K$2,Dataset!$N$14:$N$26,Dataset!$O$14:$O$26,"",0)/_xlfn.XLOOKUP(Dataset!B492,Dataset!$N$14:$N$26,Dataset!$O$14:$O$26,"",0)</f>
        <v>23641.370204820836</v>
      </c>
      <c r="G492" s="34">
        <f t="shared" si="15"/>
        <v>2580.1959999999999</v>
      </c>
      <c r="H492" s="34">
        <f t="shared" si="16"/>
        <v>4728.2740409641674</v>
      </c>
      <c r="I492" s="9"/>
      <c r="J492" s="9"/>
      <c r="K492" s="9"/>
    </row>
    <row r="493" spans="1:11" s="7" customFormat="1" x14ac:dyDescent="0.3">
      <c r="A493" s="87">
        <v>491</v>
      </c>
      <c r="B493" s="59">
        <v>2019</v>
      </c>
      <c r="C493" s="70" t="s">
        <v>10</v>
      </c>
      <c r="D493" s="71">
        <v>1</v>
      </c>
      <c r="E493" s="34">
        <v>9630.66</v>
      </c>
      <c r="F493" s="34">
        <f>E493*_xlfn.XLOOKUP(Dataset!$K$2,Dataset!$N$14:$N$26,Dataset!$O$14:$O$26,"",0)/_xlfn.XLOOKUP(Dataset!B493,Dataset!$N$14:$N$26,Dataset!$O$14:$O$26,"",0)</f>
        <v>17648.42658284563</v>
      </c>
      <c r="G493" s="34">
        <f t="shared" si="15"/>
        <v>9630.66</v>
      </c>
      <c r="H493" s="34">
        <f t="shared" si="16"/>
        <v>17648.42658284563</v>
      </c>
      <c r="I493" s="9"/>
      <c r="J493" s="9"/>
      <c r="K493" s="9"/>
    </row>
    <row r="494" spans="1:11" s="7" customFormat="1" x14ac:dyDescent="0.3">
      <c r="A494" s="88">
        <v>492</v>
      </c>
      <c r="B494" s="59">
        <v>2020</v>
      </c>
      <c r="C494" s="70" t="s">
        <v>10</v>
      </c>
      <c r="D494" s="71">
        <v>1</v>
      </c>
      <c r="E494" s="34">
        <v>17091.96</v>
      </c>
      <c r="F494" s="34">
        <f>E494*_xlfn.XLOOKUP(Dataset!$K$2,Dataset!$N$14:$N$26,Dataset!$O$14:$O$26,"",0)/_xlfn.XLOOKUP(Dataset!B494,Dataset!$N$14:$N$26,Dataset!$O$14:$O$26,"",0)</f>
        <v>29831.828027060394</v>
      </c>
      <c r="G494" s="34">
        <f t="shared" si="15"/>
        <v>17091.96</v>
      </c>
      <c r="H494" s="34">
        <f t="shared" si="16"/>
        <v>29831.828027060394</v>
      </c>
      <c r="I494" s="9"/>
      <c r="J494" s="9"/>
      <c r="K494" s="9"/>
    </row>
    <row r="495" spans="1:11" s="7" customFormat="1" x14ac:dyDescent="0.3">
      <c r="A495" s="87">
        <v>493</v>
      </c>
      <c r="B495" s="59">
        <v>2019</v>
      </c>
      <c r="C495" s="70" t="s">
        <v>10</v>
      </c>
      <c r="D495" s="71">
        <v>1</v>
      </c>
      <c r="E495" s="34">
        <v>3525.4</v>
      </c>
      <c r="F495" s="34">
        <f>E495*_xlfn.XLOOKUP(Dataset!$K$2,Dataset!$N$14:$N$26,Dataset!$O$14:$O$26,"",0)/_xlfn.XLOOKUP(Dataset!B495,Dataset!$N$14:$N$26,Dataset!$O$14:$O$26,"",0)</f>
        <v>6460.3841351645669</v>
      </c>
      <c r="G495" s="34">
        <f t="shared" si="15"/>
        <v>3525.4</v>
      </c>
      <c r="H495" s="34">
        <f t="shared" si="16"/>
        <v>6460.3841351645669</v>
      </c>
      <c r="I495" s="9"/>
      <c r="J495" s="9"/>
      <c r="K495" s="9"/>
    </row>
    <row r="496" spans="1:11" s="7" customFormat="1" x14ac:dyDescent="0.3">
      <c r="A496" s="88">
        <v>494</v>
      </c>
      <c r="B496" s="59">
        <v>2019</v>
      </c>
      <c r="C496" s="70" t="s">
        <v>10</v>
      </c>
      <c r="D496" s="71">
        <v>1</v>
      </c>
      <c r="E496" s="34">
        <v>10099.879999999999</v>
      </c>
      <c r="F496" s="34">
        <f>E496*_xlfn.XLOOKUP(Dataset!$K$2,Dataset!$N$14:$N$26,Dataset!$O$14:$O$26,"",0)/_xlfn.XLOOKUP(Dataset!B496,Dataset!$N$14:$N$26,Dataset!$O$14:$O$26,"",0)</f>
        <v>18508.284029916009</v>
      </c>
      <c r="G496" s="34">
        <f t="shared" si="15"/>
        <v>10099.879999999999</v>
      </c>
      <c r="H496" s="34">
        <f t="shared" si="16"/>
        <v>18508.284029916009</v>
      </c>
      <c r="I496" s="9"/>
      <c r="J496" s="9"/>
      <c r="K496" s="9"/>
    </row>
    <row r="497" spans="1:11" s="7" customFormat="1" x14ac:dyDescent="0.3">
      <c r="A497" s="87">
        <v>495</v>
      </c>
      <c r="B497" s="59">
        <v>2019</v>
      </c>
      <c r="C497" s="70" t="s">
        <v>10</v>
      </c>
      <c r="D497" s="71">
        <v>1</v>
      </c>
      <c r="E497" s="34">
        <v>5426.08</v>
      </c>
      <c r="F497" s="34">
        <f>E497*_xlfn.XLOOKUP(Dataset!$K$2,Dataset!$N$14:$N$26,Dataset!$O$14:$O$26,"",0)/_xlfn.XLOOKUP(Dataset!B497,Dataset!$N$14:$N$26,Dataset!$O$14:$O$26,"",0)</f>
        <v>9943.4280218227013</v>
      </c>
      <c r="G497" s="34">
        <f t="shared" si="15"/>
        <v>5426.08</v>
      </c>
      <c r="H497" s="34">
        <f t="shared" si="16"/>
        <v>9943.4280218227013</v>
      </c>
      <c r="I497" s="9"/>
      <c r="J497" s="9"/>
      <c r="K497" s="9"/>
    </row>
    <row r="498" spans="1:11" s="7" customFormat="1" x14ac:dyDescent="0.3">
      <c r="A498" s="88">
        <v>496</v>
      </c>
      <c r="B498" s="59">
        <v>2020</v>
      </c>
      <c r="C498" s="70" t="s">
        <v>11</v>
      </c>
      <c r="D498" s="71">
        <v>5</v>
      </c>
      <c r="E498" s="34">
        <v>113237.2</v>
      </c>
      <c r="F498" s="34">
        <f>E498*_xlfn.XLOOKUP(Dataset!$K$2,Dataset!$N$14:$N$26,Dataset!$O$14:$O$26,"",0)/_xlfn.XLOOKUP(Dataset!B498,Dataset!$N$14:$N$26,Dataset!$O$14:$O$26,"",0)</f>
        <v>197641.03570718883</v>
      </c>
      <c r="G498" s="34">
        <f t="shared" si="15"/>
        <v>22647.439999999999</v>
      </c>
      <c r="H498" s="34">
        <f t="shared" si="16"/>
        <v>39528.207141437764</v>
      </c>
      <c r="I498" s="9"/>
      <c r="J498" s="9"/>
      <c r="K498" s="9"/>
    </row>
    <row r="499" spans="1:11" s="7" customFormat="1" x14ac:dyDescent="0.3">
      <c r="A499" s="87">
        <v>497</v>
      </c>
      <c r="B499" s="59">
        <v>2019</v>
      </c>
      <c r="C499" s="70" t="s">
        <v>11</v>
      </c>
      <c r="D499" s="71">
        <v>5</v>
      </c>
      <c r="E499" s="34">
        <v>7649.75</v>
      </c>
      <c r="F499" s="34">
        <f>E499*_xlfn.XLOOKUP(Dataset!$K$2,Dataset!$N$14:$N$26,Dataset!$O$14:$O$26,"",0)/_xlfn.XLOOKUP(Dataset!B499,Dataset!$N$14:$N$26,Dataset!$O$14:$O$26,"",0)</f>
        <v>14018.359204054899</v>
      </c>
      <c r="G499" s="34">
        <f t="shared" si="15"/>
        <v>1529.95</v>
      </c>
      <c r="H499" s="34">
        <f t="shared" si="16"/>
        <v>2803.67184081098</v>
      </c>
      <c r="I499" s="9"/>
      <c r="J499" s="9"/>
      <c r="K499" s="9"/>
    </row>
    <row r="500" spans="1:11" s="7" customFormat="1" x14ac:dyDescent="0.3">
      <c r="A500" s="88">
        <v>498</v>
      </c>
      <c r="B500" s="59">
        <v>2019</v>
      </c>
      <c r="C500" s="70" t="s">
        <v>11</v>
      </c>
      <c r="D500" s="71">
        <v>10</v>
      </c>
      <c r="E500" s="34">
        <v>14179.98</v>
      </c>
      <c r="F500" s="34">
        <f>E500*_xlfn.XLOOKUP(Dataset!$K$2,Dataset!$N$14:$N$26,Dataset!$O$14:$O$26,"",0)/_xlfn.XLOOKUP(Dataset!B500,Dataset!$N$14:$N$26,Dataset!$O$14:$O$26,"",0)</f>
        <v>25985.169861278395</v>
      </c>
      <c r="G500" s="34">
        <f t="shared" si="15"/>
        <v>1417.998</v>
      </c>
      <c r="H500" s="34">
        <f t="shared" si="16"/>
        <v>2598.5169861278396</v>
      </c>
      <c r="I500" s="9"/>
      <c r="J500" s="9"/>
      <c r="K500" s="9"/>
    </row>
    <row r="501" spans="1:11" s="7" customFormat="1" x14ac:dyDescent="0.3">
      <c r="A501" s="87">
        <v>499</v>
      </c>
      <c r="B501" s="59">
        <v>2019</v>
      </c>
      <c r="C501" s="70" t="s">
        <v>10</v>
      </c>
      <c r="D501" s="71">
        <v>1</v>
      </c>
      <c r="E501" s="34">
        <v>18696.830000000002</v>
      </c>
      <c r="F501" s="34">
        <f>E501*_xlfn.XLOOKUP(Dataset!$K$2,Dataset!$N$14:$N$26,Dataset!$O$14:$O$26,"",0)/_xlfn.XLOOKUP(Dataset!B501,Dataset!$N$14:$N$26,Dataset!$O$14:$O$26,"",0)</f>
        <v>34262.411048354494</v>
      </c>
      <c r="G501" s="34">
        <f t="shared" si="15"/>
        <v>18696.830000000002</v>
      </c>
      <c r="H501" s="34">
        <f t="shared" si="16"/>
        <v>34262.411048354494</v>
      </c>
      <c r="I501" s="9"/>
      <c r="J501" s="9"/>
      <c r="K501" s="9"/>
    </row>
    <row r="502" spans="1:11" s="7" customFormat="1" x14ac:dyDescent="0.3">
      <c r="A502" s="88">
        <v>500</v>
      </c>
      <c r="B502" s="59">
        <v>2020</v>
      </c>
      <c r="C502" s="70" t="s">
        <v>10</v>
      </c>
      <c r="D502" s="71">
        <v>1</v>
      </c>
      <c r="E502" s="34">
        <v>23021.62</v>
      </c>
      <c r="F502" s="34">
        <f>E502*_xlfn.XLOOKUP(Dataset!$K$2,Dataset!$N$14:$N$26,Dataset!$O$14:$O$26,"",0)/_xlfn.XLOOKUP(Dataset!B502,Dataset!$N$14:$N$26,Dataset!$O$14:$O$26,"",0)</f>
        <v>40181.290428033652</v>
      </c>
      <c r="G502" s="34">
        <f t="shared" si="15"/>
        <v>23021.62</v>
      </c>
      <c r="H502" s="34">
        <f t="shared" si="16"/>
        <v>40181.290428033652</v>
      </c>
      <c r="I502" s="9"/>
      <c r="J502" s="9"/>
      <c r="K502" s="9"/>
    </row>
    <row r="503" spans="1:11" s="7" customFormat="1" x14ac:dyDescent="0.3">
      <c r="A503" s="87">
        <v>501</v>
      </c>
      <c r="B503" s="59">
        <v>2019</v>
      </c>
      <c r="C503" s="70" t="s">
        <v>11</v>
      </c>
      <c r="D503" s="71">
        <v>5</v>
      </c>
      <c r="E503" s="34">
        <v>11304.11</v>
      </c>
      <c r="F503" s="34">
        <f>E503*_xlfn.XLOOKUP(Dataset!$K$2,Dataset!$N$14:$N$26,Dataset!$O$14:$O$26,"",0)/_xlfn.XLOOKUP(Dataset!B503,Dataset!$N$14:$N$26,Dataset!$O$14:$O$26,"",0)</f>
        <v>20715.065781515608</v>
      </c>
      <c r="G503" s="34">
        <f t="shared" si="15"/>
        <v>2260.8220000000001</v>
      </c>
      <c r="H503" s="34">
        <f t="shared" si="16"/>
        <v>4143.0131563031218</v>
      </c>
      <c r="I503" s="9"/>
      <c r="J503" s="9"/>
      <c r="K503" s="9"/>
    </row>
    <row r="504" spans="1:11" s="7" customFormat="1" x14ac:dyDescent="0.3">
      <c r="A504" s="88">
        <v>502</v>
      </c>
      <c r="B504" s="59">
        <v>2020</v>
      </c>
      <c r="C504" s="70" t="s">
        <v>11</v>
      </c>
      <c r="D504" s="71">
        <v>10</v>
      </c>
      <c r="E504" s="34">
        <v>26828.53</v>
      </c>
      <c r="F504" s="34">
        <f>E504*_xlfn.XLOOKUP(Dataset!$K$2,Dataset!$N$14:$N$26,Dataset!$O$14:$O$26,"",0)/_xlfn.XLOOKUP(Dataset!B504,Dataset!$N$14:$N$26,Dataset!$O$14:$O$26,"",0)</f>
        <v>46825.764463457126</v>
      </c>
      <c r="G504" s="34">
        <f t="shared" si="15"/>
        <v>2682.8530000000001</v>
      </c>
      <c r="H504" s="34">
        <f t="shared" si="16"/>
        <v>4682.5764463457126</v>
      </c>
      <c r="I504" s="9"/>
      <c r="J504" s="9"/>
      <c r="K504" s="9"/>
    </row>
    <row r="505" spans="1:11" s="7" customFormat="1" x14ac:dyDescent="0.3">
      <c r="A505" s="87">
        <v>503</v>
      </c>
      <c r="B505" s="59">
        <v>2020</v>
      </c>
      <c r="C505" s="70" t="s">
        <v>11</v>
      </c>
      <c r="D505" s="71">
        <v>10</v>
      </c>
      <c r="E505" s="34">
        <v>28758.76</v>
      </c>
      <c r="F505" s="34">
        <f>E505*_xlfn.XLOOKUP(Dataset!$K$2,Dataset!$N$14:$N$26,Dataset!$O$14:$O$26,"",0)/_xlfn.XLOOKUP(Dataset!B505,Dataset!$N$14:$N$26,Dataset!$O$14:$O$26,"",0)</f>
        <v>50194.733815870342</v>
      </c>
      <c r="G505" s="34">
        <f t="shared" si="15"/>
        <v>2875.8759999999997</v>
      </c>
      <c r="H505" s="34">
        <f t="shared" si="16"/>
        <v>5019.4733815870341</v>
      </c>
      <c r="I505" s="9"/>
      <c r="J505" s="9"/>
      <c r="K505" s="9"/>
    </row>
    <row r="506" spans="1:11" s="7" customFormat="1" x14ac:dyDescent="0.3">
      <c r="A506" s="88">
        <v>504</v>
      </c>
      <c r="B506" s="59">
        <v>2019</v>
      </c>
      <c r="C506" s="70" t="s">
        <v>11</v>
      </c>
      <c r="D506" s="71">
        <v>15</v>
      </c>
      <c r="E506" s="34">
        <v>29162.38</v>
      </c>
      <c r="F506" s="34">
        <f>E506*_xlfn.XLOOKUP(Dataset!$K$2,Dataset!$N$14:$N$26,Dataset!$O$14:$O$26,"",0)/_xlfn.XLOOKUP(Dataset!B506,Dataset!$N$14:$N$26,Dataset!$O$14:$O$26,"",0)</f>
        <v>53440.794546899779</v>
      </c>
      <c r="G506" s="34">
        <f t="shared" si="15"/>
        <v>1944.1586666666667</v>
      </c>
      <c r="H506" s="34">
        <f t="shared" si="16"/>
        <v>3562.7196364599854</v>
      </c>
      <c r="I506" s="9"/>
      <c r="J506" s="9"/>
      <c r="K506" s="9"/>
    </row>
    <row r="507" spans="1:11" s="7" customFormat="1" x14ac:dyDescent="0.3">
      <c r="A507" s="87">
        <v>505</v>
      </c>
      <c r="B507" s="59">
        <v>2019</v>
      </c>
      <c r="C507" s="70" t="s">
        <v>10</v>
      </c>
      <c r="D507" s="71">
        <v>1</v>
      </c>
      <c r="E507" s="34">
        <v>5658.72</v>
      </c>
      <c r="F507" s="34">
        <f>E507*_xlfn.XLOOKUP(Dataset!$K$2,Dataset!$N$14:$N$26,Dataset!$O$14:$O$26,"",0)/_xlfn.XLOOKUP(Dataset!B507,Dataset!$N$14:$N$26,Dataset!$O$14:$O$26,"",0)</f>
        <v>10369.746670828399</v>
      </c>
      <c r="G507" s="34">
        <f t="shared" si="15"/>
        <v>5658.72</v>
      </c>
      <c r="H507" s="34">
        <f t="shared" si="16"/>
        <v>10369.746670828399</v>
      </c>
      <c r="I507" s="9"/>
      <c r="J507" s="9"/>
      <c r="K507" s="9"/>
    </row>
    <row r="508" spans="1:11" s="7" customFormat="1" x14ac:dyDescent="0.3">
      <c r="A508" s="88">
        <v>506</v>
      </c>
      <c r="B508" s="59">
        <v>2019</v>
      </c>
      <c r="C508" s="70" t="s">
        <v>11</v>
      </c>
      <c r="D508" s="71">
        <v>5</v>
      </c>
      <c r="E508" s="34">
        <v>6814.61</v>
      </c>
      <c r="F508" s="34">
        <f>E508*_xlfn.XLOOKUP(Dataset!$K$2,Dataset!$N$14:$N$26,Dataset!$O$14:$O$26,"",0)/_xlfn.XLOOKUP(Dataset!B508,Dataset!$N$14:$N$26,Dataset!$O$14:$O$26,"",0)</f>
        <v>12487.94415706978</v>
      </c>
      <c r="G508" s="34">
        <f t="shared" si="15"/>
        <v>1362.922</v>
      </c>
      <c r="H508" s="34">
        <f t="shared" si="16"/>
        <v>2497.5888314139561</v>
      </c>
      <c r="I508" s="9"/>
      <c r="J508" s="9"/>
      <c r="K508" s="9"/>
    </row>
    <row r="509" spans="1:11" s="7" customFormat="1" x14ac:dyDescent="0.3">
      <c r="A509" s="87">
        <v>507</v>
      </c>
      <c r="B509" s="59">
        <v>2019</v>
      </c>
      <c r="C509" s="70" t="s">
        <v>10</v>
      </c>
      <c r="D509" s="71">
        <v>1</v>
      </c>
      <c r="E509" s="34">
        <v>9433.1200000000008</v>
      </c>
      <c r="F509" s="34">
        <f>E509*_xlfn.XLOOKUP(Dataset!$K$2,Dataset!$N$14:$N$26,Dataset!$O$14:$O$26,"",0)/_xlfn.XLOOKUP(Dataset!B509,Dataset!$N$14:$N$26,Dataset!$O$14:$O$26,"",0)</f>
        <v>17286.42956631973</v>
      </c>
      <c r="G509" s="34">
        <f t="shared" si="15"/>
        <v>9433.1200000000008</v>
      </c>
      <c r="H509" s="34">
        <f t="shared" si="16"/>
        <v>17286.42956631973</v>
      </c>
      <c r="I509" s="9"/>
      <c r="J509" s="9"/>
      <c r="K509" s="9"/>
    </row>
    <row r="510" spans="1:11" s="7" customFormat="1" x14ac:dyDescent="0.3">
      <c r="A510" s="88">
        <v>508</v>
      </c>
      <c r="B510" s="59">
        <v>2019</v>
      </c>
      <c r="C510" s="70" t="s">
        <v>11</v>
      </c>
      <c r="D510" s="71">
        <v>19</v>
      </c>
      <c r="E510" s="34">
        <v>27777.599999999999</v>
      </c>
      <c r="F510" s="34">
        <f>E510*_xlfn.XLOOKUP(Dataset!$K$2,Dataset!$N$14:$N$26,Dataset!$O$14:$O$26,"",0)/_xlfn.XLOOKUP(Dataset!B510,Dataset!$N$14:$N$26,Dataset!$O$14:$O$26,"",0)</f>
        <v>50903.150380934712</v>
      </c>
      <c r="G510" s="34">
        <f t="shared" si="15"/>
        <v>1461.9789473684209</v>
      </c>
      <c r="H510" s="34">
        <f t="shared" si="16"/>
        <v>2679.1131779439324</v>
      </c>
      <c r="I510" s="9"/>
      <c r="J510" s="9"/>
      <c r="K510" s="9"/>
    </row>
    <row r="511" spans="1:11" s="7" customFormat="1" x14ac:dyDescent="0.3">
      <c r="A511" s="87">
        <v>509</v>
      </c>
      <c r="B511" s="59">
        <v>2019</v>
      </c>
      <c r="C511" s="70" t="s">
        <v>10</v>
      </c>
      <c r="D511" s="71">
        <v>1</v>
      </c>
      <c r="E511" s="34">
        <v>36545.730000000003</v>
      </c>
      <c r="F511" s="34">
        <f>E511*_xlfn.XLOOKUP(Dataset!$K$2,Dataset!$N$14:$N$26,Dataset!$O$14:$O$26,"",0)/_xlfn.XLOOKUP(Dataset!B511,Dataset!$N$14:$N$26,Dataset!$O$14:$O$26,"",0)</f>
        <v>66970.969053159293</v>
      </c>
      <c r="G511" s="34">
        <f t="shared" si="15"/>
        <v>36545.730000000003</v>
      </c>
      <c r="H511" s="34">
        <f t="shared" si="16"/>
        <v>66970.969053159293</v>
      </c>
      <c r="I511" s="9"/>
      <c r="J511" s="9"/>
      <c r="K511" s="9"/>
    </row>
    <row r="512" spans="1:11" s="7" customFormat="1" x14ac:dyDescent="0.3">
      <c r="A512" s="88">
        <v>510</v>
      </c>
      <c r="B512" s="59">
        <v>2019</v>
      </c>
      <c r="C512" s="70" t="s">
        <v>10</v>
      </c>
      <c r="D512" s="71">
        <v>1</v>
      </c>
      <c r="E512" s="34">
        <v>18216.25</v>
      </c>
      <c r="F512" s="34">
        <f>E512*_xlfn.XLOOKUP(Dataset!$K$2,Dataset!$N$14:$N$26,Dataset!$O$14:$O$26,"",0)/_xlfn.XLOOKUP(Dataset!B512,Dataset!$N$14:$N$26,Dataset!$O$14:$O$26,"",0)</f>
        <v>33381.736115672415</v>
      </c>
      <c r="G512" s="34">
        <f t="shared" si="15"/>
        <v>18216.25</v>
      </c>
      <c r="H512" s="34">
        <f t="shared" si="16"/>
        <v>33381.736115672415</v>
      </c>
      <c r="I512" s="9"/>
      <c r="J512" s="9"/>
      <c r="K512" s="9"/>
    </row>
    <row r="513" spans="1:11" s="7" customFormat="1" x14ac:dyDescent="0.3">
      <c r="A513" s="87">
        <v>511</v>
      </c>
      <c r="B513" s="59">
        <v>2019</v>
      </c>
      <c r="C513" s="70" t="s">
        <v>11</v>
      </c>
      <c r="D513" s="71">
        <v>10</v>
      </c>
      <c r="E513" s="34">
        <v>7992.48</v>
      </c>
      <c r="F513" s="34">
        <f>E513*_xlfn.XLOOKUP(Dataset!$K$2,Dataset!$N$14:$N$26,Dataset!$O$14:$O$26,"",0)/_xlfn.XLOOKUP(Dataset!B513,Dataset!$N$14:$N$26,Dataset!$O$14:$O$26,"",0)</f>
        <v>14646.420545929564</v>
      </c>
      <c r="G513" s="34">
        <f t="shared" si="15"/>
        <v>799.24799999999993</v>
      </c>
      <c r="H513" s="34">
        <f t="shared" si="16"/>
        <v>1464.6420545929564</v>
      </c>
      <c r="I513" s="9"/>
      <c r="J513" s="9"/>
      <c r="K513" s="9"/>
    </row>
    <row r="514" spans="1:11" s="7" customFormat="1" x14ac:dyDescent="0.3">
      <c r="A514" s="88">
        <v>512</v>
      </c>
      <c r="B514" s="59">
        <v>2019</v>
      </c>
      <c r="C514" s="70" t="s">
        <v>10</v>
      </c>
      <c r="D514" s="71">
        <v>4</v>
      </c>
      <c r="E514" s="34">
        <v>12539.08</v>
      </c>
      <c r="F514" s="34">
        <f>E514*_xlfn.XLOOKUP(Dataset!$K$2,Dataset!$N$14:$N$26,Dataset!$O$14:$O$26,"",0)/_xlfn.XLOOKUP(Dataset!B514,Dataset!$N$14:$N$26,Dataset!$O$14:$O$26,"",0)</f>
        <v>22978.179355976434</v>
      </c>
      <c r="G514" s="34">
        <f t="shared" si="15"/>
        <v>3134.77</v>
      </c>
      <c r="H514" s="34">
        <f t="shared" si="16"/>
        <v>5744.5448389941084</v>
      </c>
      <c r="I514" s="9"/>
      <c r="J514" s="9"/>
      <c r="K514" s="9"/>
    </row>
    <row r="515" spans="1:11" s="7" customFormat="1" x14ac:dyDescent="0.3">
      <c r="A515" s="87">
        <v>513</v>
      </c>
      <c r="B515" s="59">
        <v>2019</v>
      </c>
      <c r="C515" s="70" t="s">
        <v>10</v>
      </c>
      <c r="D515" s="71">
        <v>1</v>
      </c>
      <c r="E515" s="34">
        <v>4879.38</v>
      </c>
      <c r="F515" s="34">
        <f>E515*_xlfn.XLOOKUP(Dataset!$K$2,Dataset!$N$14:$N$26,Dataset!$O$14:$O$26,"",0)/_xlfn.XLOOKUP(Dataset!B515,Dataset!$N$14:$N$26,Dataset!$O$14:$O$26,"",0)</f>
        <v>8941.5865267598801</v>
      </c>
      <c r="G515" s="34">
        <f t="shared" ref="G515:G578" si="17">E515/D515</f>
        <v>4879.38</v>
      </c>
      <c r="H515" s="34">
        <f t="shared" ref="H515:H578" si="18">F515/D515</f>
        <v>8941.5865267598801</v>
      </c>
      <c r="I515" s="9"/>
      <c r="J515" s="9"/>
      <c r="K515" s="9"/>
    </row>
    <row r="516" spans="1:11" s="7" customFormat="1" x14ac:dyDescent="0.3">
      <c r="A516" s="88">
        <v>514</v>
      </c>
      <c r="B516" s="59">
        <v>2019</v>
      </c>
      <c r="C516" s="70" t="s">
        <v>10</v>
      </c>
      <c r="D516" s="71">
        <v>1</v>
      </c>
      <c r="E516" s="34">
        <v>9099.77</v>
      </c>
      <c r="F516" s="34">
        <f>E516*_xlfn.XLOOKUP(Dataset!$K$2,Dataset!$N$14:$N$26,Dataset!$O$14:$O$26,"",0)/_xlfn.XLOOKUP(Dataset!B516,Dataset!$N$14:$N$26,Dataset!$O$14:$O$26,"",0)</f>
        <v>16675.557310275846</v>
      </c>
      <c r="G516" s="34">
        <f t="shared" si="17"/>
        <v>9099.77</v>
      </c>
      <c r="H516" s="34">
        <f t="shared" si="18"/>
        <v>16675.557310275846</v>
      </c>
      <c r="I516" s="9"/>
      <c r="J516" s="9"/>
      <c r="K516" s="9"/>
    </row>
    <row r="517" spans="1:11" s="7" customFormat="1" x14ac:dyDescent="0.3">
      <c r="A517" s="87">
        <v>515</v>
      </c>
      <c r="B517" s="59">
        <v>2019</v>
      </c>
      <c r="C517" s="70" t="s">
        <v>10</v>
      </c>
      <c r="D517" s="71">
        <v>1</v>
      </c>
      <c r="E517" s="34">
        <v>3794.05</v>
      </c>
      <c r="F517" s="34">
        <f>E517*_xlfn.XLOOKUP(Dataset!$K$2,Dataset!$N$14:$N$26,Dataset!$O$14:$O$26,"",0)/_xlfn.XLOOKUP(Dataset!B517,Dataset!$N$14:$N$26,Dataset!$O$14:$O$26,"",0)</f>
        <v>6952.692014529167</v>
      </c>
      <c r="G517" s="34">
        <f t="shared" si="17"/>
        <v>3794.05</v>
      </c>
      <c r="H517" s="34">
        <f t="shared" si="18"/>
        <v>6952.692014529167</v>
      </c>
      <c r="I517" s="9"/>
      <c r="J517" s="9"/>
      <c r="K517" s="9"/>
    </row>
    <row r="518" spans="1:11" s="7" customFormat="1" x14ac:dyDescent="0.3">
      <c r="A518" s="88">
        <v>516</v>
      </c>
      <c r="B518" s="59">
        <v>2018</v>
      </c>
      <c r="C518" s="70" t="s">
        <v>10</v>
      </c>
      <c r="D518" s="71">
        <v>70</v>
      </c>
      <c r="E518" s="34">
        <v>708412.04</v>
      </c>
      <c r="F518" s="34">
        <f>E518*_xlfn.XLOOKUP(Dataset!$K$2,Dataset!$N$14:$N$26,Dataset!$O$14:$O$26,"",0)/_xlfn.XLOOKUP(Dataset!B518,Dataset!$N$14:$N$26,Dataset!$O$14:$O$26,"",0)</f>
        <v>1351361.4496724594</v>
      </c>
      <c r="G518" s="34">
        <f t="shared" si="17"/>
        <v>10120.172</v>
      </c>
      <c r="H518" s="34">
        <f t="shared" si="18"/>
        <v>19305.163566749419</v>
      </c>
      <c r="I518" s="9"/>
      <c r="J518" s="9"/>
      <c r="K518" s="9"/>
    </row>
    <row r="519" spans="1:11" s="7" customFormat="1" x14ac:dyDescent="0.3">
      <c r="A519" s="87">
        <v>517</v>
      </c>
      <c r="B519" s="59">
        <v>2019</v>
      </c>
      <c r="C519" s="70" t="s">
        <v>10</v>
      </c>
      <c r="D519" s="71">
        <v>2</v>
      </c>
      <c r="E519" s="34">
        <v>35128.089999999997</v>
      </c>
      <c r="F519" s="34">
        <f>E519*_xlfn.XLOOKUP(Dataset!$K$2,Dataset!$N$14:$N$26,Dataset!$O$14:$O$26,"",0)/_xlfn.XLOOKUP(Dataset!B519,Dataset!$N$14:$N$26,Dataset!$O$14:$O$26,"",0)</f>
        <v>64373.108111032234</v>
      </c>
      <c r="G519" s="34">
        <f t="shared" si="17"/>
        <v>17564.044999999998</v>
      </c>
      <c r="H519" s="34">
        <f t="shared" si="18"/>
        <v>32186.554055516117</v>
      </c>
      <c r="I519" s="9"/>
      <c r="J519" s="9"/>
      <c r="K519" s="9"/>
    </row>
    <row r="520" spans="1:11" s="7" customFormat="1" x14ac:dyDescent="0.3">
      <c r="A520" s="88">
        <v>518</v>
      </c>
      <c r="B520" s="59">
        <v>2019</v>
      </c>
      <c r="C520" s="70" t="s">
        <v>10</v>
      </c>
      <c r="D520" s="71">
        <v>1</v>
      </c>
      <c r="E520" s="34">
        <v>3610.11</v>
      </c>
      <c r="F520" s="34">
        <f>E520*_xlfn.XLOOKUP(Dataset!$K$2,Dataset!$N$14:$N$26,Dataset!$O$14:$O$26,"",0)/_xlfn.XLOOKUP(Dataset!B520,Dataset!$N$14:$N$26,Dataset!$O$14:$O$26,"",0)</f>
        <v>6615.6173399327599</v>
      </c>
      <c r="G520" s="34">
        <f t="shared" si="17"/>
        <v>3610.11</v>
      </c>
      <c r="H520" s="34">
        <f t="shared" si="18"/>
        <v>6615.6173399327599</v>
      </c>
      <c r="I520" s="9"/>
      <c r="J520" s="9"/>
      <c r="K520" s="9"/>
    </row>
    <row r="521" spans="1:11" s="7" customFormat="1" x14ac:dyDescent="0.3">
      <c r="A521" s="87">
        <v>519</v>
      </c>
      <c r="B521" s="59">
        <v>2019</v>
      </c>
      <c r="C521" s="70" t="s">
        <v>10</v>
      </c>
      <c r="D521" s="71">
        <v>1</v>
      </c>
      <c r="E521" s="34">
        <v>4918.3500000000004</v>
      </c>
      <c r="F521" s="34">
        <f>E521*_xlfn.XLOOKUP(Dataset!$K$2,Dataset!$N$14:$N$26,Dataset!$O$14:$O$26,"",0)/_xlfn.XLOOKUP(Dataset!B521,Dataset!$N$14:$N$26,Dataset!$O$14:$O$26,"",0)</f>
        <v>9013.0000315387333</v>
      </c>
      <c r="G521" s="34">
        <f t="shared" si="17"/>
        <v>4918.3500000000004</v>
      </c>
      <c r="H521" s="34">
        <f t="shared" si="18"/>
        <v>9013.0000315387333</v>
      </c>
      <c r="I521" s="9"/>
      <c r="J521" s="9"/>
      <c r="K521" s="9"/>
    </row>
    <row r="522" spans="1:11" s="7" customFormat="1" x14ac:dyDescent="0.3">
      <c r="A522" s="88">
        <v>520</v>
      </c>
      <c r="B522" s="59">
        <v>2019</v>
      </c>
      <c r="C522" s="70" t="s">
        <v>10</v>
      </c>
      <c r="D522" s="71">
        <v>1</v>
      </c>
      <c r="E522" s="34">
        <v>6018.82</v>
      </c>
      <c r="F522" s="34">
        <f>E522*_xlfn.XLOOKUP(Dataset!$K$2,Dataset!$N$14:$N$26,Dataset!$O$14:$O$26,"",0)/_xlfn.XLOOKUP(Dataset!B522,Dataset!$N$14:$N$26,Dataset!$O$14:$O$26,"",0)</f>
        <v>11029.638974417427</v>
      </c>
      <c r="G522" s="34">
        <f t="shared" si="17"/>
        <v>6018.82</v>
      </c>
      <c r="H522" s="34">
        <f t="shared" si="18"/>
        <v>11029.638974417427</v>
      </c>
      <c r="I522" s="9"/>
      <c r="J522" s="9"/>
      <c r="K522" s="9"/>
    </row>
    <row r="523" spans="1:11" s="7" customFormat="1" x14ac:dyDescent="0.3">
      <c r="A523" s="87">
        <v>521</v>
      </c>
      <c r="B523" s="59">
        <v>2019</v>
      </c>
      <c r="C523" s="70" t="s">
        <v>12</v>
      </c>
      <c r="D523" s="71">
        <v>1</v>
      </c>
      <c r="E523" s="34">
        <v>2576.5300000000002</v>
      </c>
      <c r="F523" s="34">
        <f>E523*_xlfn.XLOOKUP(Dataset!$K$2,Dataset!$N$14:$N$26,Dataset!$O$14:$O$26,"",0)/_xlfn.XLOOKUP(Dataset!B523,Dataset!$N$14:$N$26,Dataset!$O$14:$O$26,"",0)</f>
        <v>4721.556003794055</v>
      </c>
      <c r="G523" s="34">
        <f t="shared" si="17"/>
        <v>2576.5300000000002</v>
      </c>
      <c r="H523" s="34">
        <f t="shared" si="18"/>
        <v>4721.556003794055</v>
      </c>
      <c r="I523" s="9"/>
      <c r="J523" s="9"/>
      <c r="K523" s="9"/>
    </row>
    <row r="524" spans="1:11" s="7" customFormat="1" x14ac:dyDescent="0.3">
      <c r="A524" s="88">
        <v>522</v>
      </c>
      <c r="B524" s="59">
        <v>2019</v>
      </c>
      <c r="C524" s="70" t="s">
        <v>11</v>
      </c>
      <c r="D524" s="71">
        <v>10</v>
      </c>
      <c r="E524" s="34">
        <v>5163.41</v>
      </c>
      <c r="F524" s="34">
        <f>E524*_xlfn.XLOOKUP(Dataset!$K$2,Dataset!$N$14:$N$26,Dataset!$O$14:$O$26,"",0)/_xlfn.XLOOKUP(Dataset!B524,Dataset!$N$14:$N$26,Dataset!$O$14:$O$26,"",0)</f>
        <v>9462.0786428065094</v>
      </c>
      <c r="G524" s="34">
        <f t="shared" si="17"/>
        <v>516.34100000000001</v>
      </c>
      <c r="H524" s="34">
        <f t="shared" si="18"/>
        <v>946.20786428065094</v>
      </c>
      <c r="I524" s="9"/>
      <c r="J524" s="9"/>
      <c r="K524" s="9"/>
    </row>
    <row r="525" spans="1:11" s="7" customFormat="1" x14ac:dyDescent="0.3">
      <c r="A525" s="87">
        <v>523</v>
      </c>
      <c r="B525" s="59">
        <v>2020</v>
      </c>
      <c r="C525" s="70" t="s">
        <v>10</v>
      </c>
      <c r="D525" s="71">
        <v>1</v>
      </c>
      <c r="E525" s="34">
        <v>9068.77</v>
      </c>
      <c r="F525" s="34">
        <f>E525*_xlfn.XLOOKUP(Dataset!$K$2,Dataset!$N$14:$N$26,Dataset!$O$14:$O$26,"",0)/_xlfn.XLOOKUP(Dataset!B525,Dataset!$N$14:$N$26,Dataset!$O$14:$O$26,"",0)</f>
        <v>15828.377029724179</v>
      </c>
      <c r="G525" s="34">
        <f t="shared" si="17"/>
        <v>9068.77</v>
      </c>
      <c r="H525" s="34">
        <f t="shared" si="18"/>
        <v>15828.377029724179</v>
      </c>
      <c r="I525" s="9"/>
      <c r="J525" s="9"/>
      <c r="K525" s="9"/>
    </row>
    <row r="526" spans="1:11" s="7" customFormat="1" x14ac:dyDescent="0.3">
      <c r="A526" s="88">
        <v>524</v>
      </c>
      <c r="B526" s="59">
        <v>2020</v>
      </c>
      <c r="C526" s="70" t="s">
        <v>10</v>
      </c>
      <c r="D526" s="71">
        <v>1</v>
      </c>
      <c r="E526" s="34">
        <v>3974.53</v>
      </c>
      <c r="F526" s="34">
        <f>E526*_xlfn.XLOOKUP(Dataset!$K$2,Dataset!$N$14:$N$26,Dataset!$O$14:$O$26,"",0)/_xlfn.XLOOKUP(Dataset!B526,Dataset!$N$14:$N$26,Dataset!$O$14:$O$26,"",0)</f>
        <v>6937.0332863166286</v>
      </c>
      <c r="G526" s="34">
        <f t="shared" si="17"/>
        <v>3974.53</v>
      </c>
      <c r="H526" s="34">
        <f t="shared" si="18"/>
        <v>6937.0332863166286</v>
      </c>
      <c r="I526" s="9"/>
      <c r="J526" s="9"/>
      <c r="K526" s="9"/>
    </row>
    <row r="527" spans="1:11" s="7" customFormat="1" x14ac:dyDescent="0.3">
      <c r="A527" s="87">
        <v>525</v>
      </c>
      <c r="B527" s="59">
        <v>2020</v>
      </c>
      <c r="C527" s="70" t="s">
        <v>10</v>
      </c>
      <c r="D527" s="71">
        <v>1</v>
      </c>
      <c r="E527" s="34">
        <v>4914.16</v>
      </c>
      <c r="F527" s="34">
        <f>E527*_xlfn.XLOOKUP(Dataset!$K$2,Dataset!$N$14:$N$26,Dataset!$O$14:$O$26,"",0)/_xlfn.XLOOKUP(Dataset!B527,Dataset!$N$14:$N$26,Dataset!$O$14:$O$26,"",0)</f>
        <v>8577.0371576729103</v>
      </c>
      <c r="G527" s="34">
        <f t="shared" si="17"/>
        <v>4914.16</v>
      </c>
      <c r="H527" s="34">
        <f t="shared" si="18"/>
        <v>8577.0371576729103</v>
      </c>
      <c r="I527" s="9"/>
      <c r="J527" s="9"/>
      <c r="K527" s="9"/>
    </row>
    <row r="528" spans="1:11" s="7" customFormat="1" x14ac:dyDescent="0.3">
      <c r="A528" s="88">
        <v>526</v>
      </c>
      <c r="B528" s="59">
        <v>2020</v>
      </c>
      <c r="C528" s="70" t="s">
        <v>10</v>
      </c>
      <c r="D528" s="71">
        <v>1</v>
      </c>
      <c r="E528" s="34">
        <v>13341.59</v>
      </c>
      <c r="F528" s="34">
        <f>E528*_xlfn.XLOOKUP(Dataset!$K$2,Dataset!$N$14:$N$26,Dataset!$O$14:$O$26,"",0)/_xlfn.XLOOKUP(Dataset!B528,Dataset!$N$14:$N$26,Dataset!$O$14:$O$26,"",0)</f>
        <v>23286.03732325308</v>
      </c>
      <c r="G528" s="34">
        <f t="shared" si="17"/>
        <v>13341.59</v>
      </c>
      <c r="H528" s="34">
        <f t="shared" si="18"/>
        <v>23286.03732325308</v>
      </c>
      <c r="I528" s="9"/>
      <c r="J528" s="9"/>
      <c r="K528" s="9"/>
    </row>
    <row r="529" spans="1:11" s="7" customFormat="1" x14ac:dyDescent="0.3">
      <c r="A529" s="87">
        <v>527</v>
      </c>
      <c r="B529" s="59">
        <v>2019</v>
      </c>
      <c r="C529" s="70" t="s">
        <v>10</v>
      </c>
      <c r="D529" s="71">
        <v>1</v>
      </c>
      <c r="E529" s="34">
        <v>3654.28</v>
      </c>
      <c r="F529" s="34">
        <f>E529*_xlfn.XLOOKUP(Dataset!$K$2,Dataset!$N$14:$N$26,Dataset!$O$14:$O$26,"",0)/_xlfn.XLOOKUP(Dataset!B529,Dataset!$N$14:$N$26,Dataset!$O$14:$O$26,"",0)</f>
        <v>6696.5599754493596</v>
      </c>
      <c r="G529" s="34">
        <f t="shared" si="17"/>
        <v>3654.28</v>
      </c>
      <c r="H529" s="34">
        <f t="shared" si="18"/>
        <v>6696.5599754493596</v>
      </c>
      <c r="I529" s="9"/>
      <c r="J529" s="9"/>
      <c r="K529" s="9"/>
    </row>
    <row r="530" spans="1:11" s="7" customFormat="1" x14ac:dyDescent="0.3">
      <c r="A530" s="88">
        <v>528</v>
      </c>
      <c r="B530" s="59">
        <v>2020</v>
      </c>
      <c r="C530" s="70" t="s">
        <v>10</v>
      </c>
      <c r="D530" s="71">
        <v>1</v>
      </c>
      <c r="E530" s="34">
        <v>9007.11</v>
      </c>
      <c r="F530" s="34">
        <f>E530*_xlfn.XLOOKUP(Dataset!$K$2,Dataset!$N$14:$N$26,Dataset!$O$14:$O$26,"",0)/_xlfn.XLOOKUP(Dataset!B530,Dataset!$N$14:$N$26,Dataset!$O$14:$O$26,"",0)</f>
        <v>15720.757393582477</v>
      </c>
      <c r="G530" s="34">
        <f t="shared" si="17"/>
        <v>9007.11</v>
      </c>
      <c r="H530" s="34">
        <f t="shared" si="18"/>
        <v>15720.757393582477</v>
      </c>
      <c r="I530" s="9"/>
      <c r="J530" s="9"/>
      <c r="K530" s="9"/>
    </row>
    <row r="531" spans="1:11" s="7" customFormat="1" x14ac:dyDescent="0.3">
      <c r="A531" s="87">
        <v>529</v>
      </c>
      <c r="B531" s="59">
        <v>2020</v>
      </c>
      <c r="C531" s="70" t="s">
        <v>10</v>
      </c>
      <c r="D531" s="71">
        <v>1</v>
      </c>
      <c r="E531" s="34">
        <v>6126.77</v>
      </c>
      <c r="F531" s="34">
        <f>E531*_xlfn.XLOOKUP(Dataset!$K$2,Dataset!$N$14:$N$26,Dataset!$O$14:$O$26,"",0)/_xlfn.XLOOKUP(Dataset!B531,Dataset!$N$14:$N$26,Dataset!$O$14:$O$26,"",0)</f>
        <v>10693.492671487225</v>
      </c>
      <c r="G531" s="34">
        <f t="shared" si="17"/>
        <v>6126.77</v>
      </c>
      <c r="H531" s="34">
        <f t="shared" si="18"/>
        <v>10693.492671487225</v>
      </c>
      <c r="I531" s="9"/>
      <c r="J531" s="9"/>
      <c r="K531" s="9"/>
    </row>
    <row r="532" spans="1:11" s="7" customFormat="1" x14ac:dyDescent="0.3">
      <c r="A532" s="88">
        <v>530</v>
      </c>
      <c r="B532" s="59">
        <v>2019</v>
      </c>
      <c r="C532" s="70" t="s">
        <v>10</v>
      </c>
      <c r="D532" s="71">
        <v>1</v>
      </c>
      <c r="E532" s="34">
        <v>7459.2</v>
      </c>
      <c r="F532" s="34">
        <f>E532*_xlfn.XLOOKUP(Dataset!$K$2,Dataset!$N$14:$N$26,Dataset!$O$14:$O$26,"",0)/_xlfn.XLOOKUP(Dataset!B532,Dataset!$N$14:$N$26,Dataset!$O$14:$O$26,"",0)</f>
        <v>13669.171538270703</v>
      </c>
      <c r="G532" s="34">
        <f t="shared" si="17"/>
        <v>7459.2</v>
      </c>
      <c r="H532" s="34">
        <f t="shared" si="18"/>
        <v>13669.171538270703</v>
      </c>
      <c r="I532" s="9"/>
      <c r="J532" s="9"/>
      <c r="K532" s="9"/>
    </row>
    <row r="533" spans="1:11" s="7" customFormat="1" x14ac:dyDescent="0.3">
      <c r="A533" s="87">
        <v>531</v>
      </c>
      <c r="B533" s="59">
        <v>2019</v>
      </c>
      <c r="C533" s="70" t="s">
        <v>10</v>
      </c>
      <c r="D533" s="71">
        <v>1</v>
      </c>
      <c r="E533" s="34">
        <v>1886.53</v>
      </c>
      <c r="F533" s="34">
        <f>E533*_xlfn.XLOOKUP(Dataset!$K$2,Dataset!$N$14:$N$26,Dataset!$O$14:$O$26,"",0)/_xlfn.XLOOKUP(Dataset!B533,Dataset!$N$14:$N$26,Dataset!$O$14:$O$26,"",0)</f>
        <v>3457.11365590061</v>
      </c>
      <c r="G533" s="34">
        <f t="shared" si="17"/>
        <v>1886.53</v>
      </c>
      <c r="H533" s="34">
        <f t="shared" si="18"/>
        <v>3457.11365590061</v>
      </c>
      <c r="I533" s="9"/>
      <c r="J533" s="9"/>
      <c r="K533" s="9"/>
    </row>
    <row r="534" spans="1:11" s="7" customFormat="1" x14ac:dyDescent="0.3">
      <c r="A534" s="88">
        <v>532</v>
      </c>
      <c r="B534" s="59">
        <v>2020</v>
      </c>
      <c r="C534" s="70" t="s">
        <v>10</v>
      </c>
      <c r="D534" s="71">
        <v>1</v>
      </c>
      <c r="E534" s="34">
        <v>6418.68</v>
      </c>
      <c r="F534" s="34">
        <f>E534*_xlfn.XLOOKUP(Dataset!$K$2,Dataset!$N$14:$N$26,Dataset!$O$14:$O$26,"",0)/_xlfn.XLOOKUP(Dataset!B534,Dataset!$N$14:$N$26,Dataset!$O$14:$O$26,"",0)</f>
        <v>11202.984205482109</v>
      </c>
      <c r="G534" s="34">
        <f t="shared" si="17"/>
        <v>6418.68</v>
      </c>
      <c r="H534" s="34">
        <f t="shared" si="18"/>
        <v>11202.984205482109</v>
      </c>
      <c r="I534" s="9"/>
      <c r="J534" s="9"/>
      <c r="K534" s="9"/>
    </row>
    <row r="535" spans="1:11" s="7" customFormat="1" x14ac:dyDescent="0.3">
      <c r="A535" s="87">
        <v>533</v>
      </c>
      <c r="B535" s="59">
        <v>2020</v>
      </c>
      <c r="C535" s="70" t="s">
        <v>11</v>
      </c>
      <c r="D535" s="71">
        <v>5</v>
      </c>
      <c r="E535" s="34">
        <v>13852.94</v>
      </c>
      <c r="F535" s="34">
        <f>E535*_xlfn.XLOOKUP(Dataset!$K$2,Dataset!$N$14:$N$26,Dataset!$O$14:$O$26,"",0)/_xlfn.XLOOKUP(Dataset!B535,Dataset!$N$14:$N$26,Dataset!$O$14:$O$26,"",0)</f>
        <v>24178.533284022778</v>
      </c>
      <c r="G535" s="34">
        <f t="shared" si="17"/>
        <v>2770.5880000000002</v>
      </c>
      <c r="H535" s="34">
        <f t="shared" si="18"/>
        <v>4835.7066568045557</v>
      </c>
      <c r="I535" s="9"/>
      <c r="J535" s="9"/>
      <c r="K535" s="9"/>
    </row>
    <row r="536" spans="1:11" s="7" customFormat="1" x14ac:dyDescent="0.3">
      <c r="A536" s="88">
        <v>534</v>
      </c>
      <c r="B536" s="59">
        <v>2020</v>
      </c>
      <c r="C536" s="70" t="s">
        <v>10</v>
      </c>
      <c r="D536" s="71">
        <v>1</v>
      </c>
      <c r="E536" s="34">
        <v>7933.95</v>
      </c>
      <c r="F536" s="34">
        <f>E536*_xlfn.XLOOKUP(Dataset!$K$2,Dataset!$N$14:$N$26,Dataset!$O$14:$O$26,"",0)/_xlfn.XLOOKUP(Dataset!B536,Dataset!$N$14:$N$26,Dataset!$O$14:$O$26,"",0)</f>
        <v>13847.69400205101</v>
      </c>
      <c r="G536" s="34">
        <f t="shared" si="17"/>
        <v>7933.95</v>
      </c>
      <c r="H536" s="34">
        <f t="shared" si="18"/>
        <v>13847.69400205101</v>
      </c>
      <c r="I536" s="9"/>
      <c r="J536" s="9"/>
      <c r="K536" s="9"/>
    </row>
    <row r="537" spans="1:11" s="7" customFormat="1" x14ac:dyDescent="0.3">
      <c r="A537" s="87">
        <v>535</v>
      </c>
      <c r="B537" s="59">
        <v>2020</v>
      </c>
      <c r="C537" s="70" t="s">
        <v>11</v>
      </c>
      <c r="D537" s="71">
        <v>25</v>
      </c>
      <c r="E537" s="34">
        <v>17553.75</v>
      </c>
      <c r="F537" s="34">
        <f>E537*_xlfn.XLOOKUP(Dataset!$K$2,Dataset!$N$14:$N$26,Dataset!$O$14:$O$26,"",0)/_xlfn.XLOOKUP(Dataset!B537,Dataset!$N$14:$N$26,Dataset!$O$14:$O$26,"",0)</f>
        <v>30637.823352617917</v>
      </c>
      <c r="G537" s="34">
        <f t="shared" si="17"/>
        <v>702.15</v>
      </c>
      <c r="H537" s="34">
        <f t="shared" si="18"/>
        <v>1225.5129341047168</v>
      </c>
      <c r="I537" s="9"/>
      <c r="J537" s="9"/>
      <c r="K537" s="9"/>
    </row>
    <row r="538" spans="1:11" s="7" customFormat="1" x14ac:dyDescent="0.3">
      <c r="A538" s="88">
        <v>536</v>
      </c>
      <c r="B538" s="59">
        <v>2020</v>
      </c>
      <c r="C538" s="70" t="s">
        <v>10</v>
      </c>
      <c r="D538" s="71">
        <v>1</v>
      </c>
      <c r="E538" s="34">
        <v>18481.7</v>
      </c>
      <c r="F538" s="34">
        <f>E538*_xlfn.XLOOKUP(Dataset!$K$2,Dataset!$N$14:$N$26,Dataset!$O$14:$O$26,"",0)/_xlfn.XLOOKUP(Dataset!B538,Dataset!$N$14:$N$26,Dataset!$O$14:$O$26,"",0)</f>
        <v>32257.441279275292</v>
      </c>
      <c r="G538" s="34">
        <f t="shared" si="17"/>
        <v>18481.7</v>
      </c>
      <c r="H538" s="34">
        <f t="shared" si="18"/>
        <v>32257.441279275292</v>
      </c>
      <c r="I538" s="9"/>
      <c r="J538" s="9"/>
      <c r="K538" s="9"/>
    </row>
    <row r="539" spans="1:11" s="7" customFormat="1" x14ac:dyDescent="0.3">
      <c r="A539" s="87">
        <v>537</v>
      </c>
      <c r="B539" s="59">
        <v>2020</v>
      </c>
      <c r="C539" s="70" t="s">
        <v>10</v>
      </c>
      <c r="D539" s="71">
        <v>1</v>
      </c>
      <c r="E539" s="34">
        <v>13843.05</v>
      </c>
      <c r="F539" s="34">
        <f>E539*_xlfn.XLOOKUP(Dataset!$K$2,Dataset!$N$14:$N$26,Dataset!$O$14:$O$26,"",0)/_xlfn.XLOOKUP(Dataset!B539,Dataset!$N$14:$N$26,Dataset!$O$14:$O$26,"",0)</f>
        <v>24161.27155516385</v>
      </c>
      <c r="G539" s="34">
        <f t="shared" si="17"/>
        <v>13843.05</v>
      </c>
      <c r="H539" s="34">
        <f t="shared" si="18"/>
        <v>24161.27155516385</v>
      </c>
      <c r="I539" s="9"/>
      <c r="J539" s="9"/>
      <c r="K539" s="9"/>
    </row>
    <row r="540" spans="1:11" s="7" customFormat="1" x14ac:dyDescent="0.3">
      <c r="A540" s="88">
        <v>538</v>
      </c>
      <c r="B540" s="59">
        <v>2020</v>
      </c>
      <c r="C540" s="70" t="s">
        <v>10</v>
      </c>
      <c r="D540" s="71">
        <v>1</v>
      </c>
      <c r="E540" s="34">
        <v>6362.1</v>
      </c>
      <c r="F540" s="34">
        <f>E540*_xlfn.XLOOKUP(Dataset!$K$2,Dataset!$N$14:$N$26,Dataset!$O$14:$O$26,"",0)/_xlfn.XLOOKUP(Dataset!B540,Dataset!$N$14:$N$26,Dataset!$O$14:$O$26,"",0)</f>
        <v>11104.231058986854</v>
      </c>
      <c r="G540" s="34">
        <f t="shared" si="17"/>
        <v>6362.1</v>
      </c>
      <c r="H540" s="34">
        <f t="shared" si="18"/>
        <v>11104.231058986854</v>
      </c>
      <c r="I540" s="9"/>
      <c r="J540" s="9"/>
      <c r="K540" s="9"/>
    </row>
    <row r="541" spans="1:11" s="7" customFormat="1" x14ac:dyDescent="0.3">
      <c r="A541" s="87">
        <v>539</v>
      </c>
      <c r="B541" s="59">
        <v>2020</v>
      </c>
      <c r="C541" s="70" t="s">
        <v>10</v>
      </c>
      <c r="D541" s="71">
        <v>1</v>
      </c>
      <c r="E541" s="34">
        <v>14177.18</v>
      </c>
      <c r="F541" s="34">
        <f>E541*_xlfn.XLOOKUP(Dataset!$K$2,Dataset!$N$14:$N$26,Dataset!$O$14:$O$26,"",0)/_xlfn.XLOOKUP(Dataset!B541,Dataset!$N$14:$N$26,Dataset!$O$14:$O$26,"",0)</f>
        <v>24744.452694054988</v>
      </c>
      <c r="G541" s="34">
        <f t="shared" si="17"/>
        <v>14177.18</v>
      </c>
      <c r="H541" s="34">
        <f t="shared" si="18"/>
        <v>24744.452694054988</v>
      </c>
      <c r="I541" s="9"/>
      <c r="J541" s="9"/>
      <c r="K541" s="9"/>
    </row>
    <row r="542" spans="1:11" s="7" customFormat="1" x14ac:dyDescent="0.3">
      <c r="A542" s="88">
        <v>540</v>
      </c>
      <c r="B542" s="59">
        <v>2020</v>
      </c>
      <c r="C542" s="70" t="s">
        <v>12</v>
      </c>
      <c r="D542" s="71">
        <v>4</v>
      </c>
      <c r="E542" s="34">
        <v>7301.4</v>
      </c>
      <c r="F542" s="34">
        <f>E542*_xlfn.XLOOKUP(Dataset!$K$2,Dataset!$N$14:$N$26,Dataset!$O$14:$O$26,"",0)/_xlfn.XLOOKUP(Dataset!B542,Dataset!$N$14:$N$26,Dataset!$O$14:$O$26,"",0)</f>
        <v>12743.658957590513</v>
      </c>
      <c r="G542" s="34">
        <f t="shared" si="17"/>
        <v>1825.35</v>
      </c>
      <c r="H542" s="34">
        <f t="shared" si="18"/>
        <v>3185.9147393976282</v>
      </c>
      <c r="I542" s="9"/>
      <c r="J542" s="9"/>
      <c r="K542" s="9"/>
    </row>
    <row r="543" spans="1:11" s="7" customFormat="1" x14ac:dyDescent="0.3">
      <c r="A543" s="87">
        <v>541</v>
      </c>
      <c r="B543" s="59">
        <v>2020</v>
      </c>
      <c r="C543" s="70" t="s">
        <v>10</v>
      </c>
      <c r="D543" s="71">
        <v>1</v>
      </c>
      <c r="E543" s="34">
        <v>5569.36</v>
      </c>
      <c r="F543" s="34">
        <f>E543*_xlfn.XLOOKUP(Dataset!$K$2,Dataset!$N$14:$N$26,Dataset!$O$14:$O$26,"",0)/_xlfn.XLOOKUP(Dataset!B543,Dataset!$N$14:$N$26,Dataset!$O$14:$O$26,"",0)</f>
        <v>9720.6048774271094</v>
      </c>
      <c r="G543" s="34">
        <f t="shared" si="17"/>
        <v>5569.36</v>
      </c>
      <c r="H543" s="34">
        <f t="shared" si="18"/>
        <v>9720.6048774271094</v>
      </c>
      <c r="I543" s="9"/>
      <c r="J543" s="9"/>
      <c r="K543" s="9"/>
    </row>
    <row r="544" spans="1:11" s="7" customFormat="1" x14ac:dyDescent="0.3">
      <c r="A544" s="88">
        <v>542</v>
      </c>
      <c r="B544" s="59">
        <v>2020</v>
      </c>
      <c r="C544" s="70" t="s">
        <v>11</v>
      </c>
      <c r="D544" s="71">
        <v>5</v>
      </c>
      <c r="E544" s="34">
        <v>6995.64</v>
      </c>
      <c r="F544" s="34">
        <f>E544*_xlfn.XLOOKUP(Dataset!$K$2,Dataset!$N$14:$N$26,Dataset!$O$14:$O$26,"",0)/_xlfn.XLOOKUP(Dataset!B544,Dataset!$N$14:$N$26,Dataset!$O$14:$O$26,"",0)</f>
        <v>12209.994021705223</v>
      </c>
      <c r="G544" s="34">
        <f t="shared" si="17"/>
        <v>1399.1280000000002</v>
      </c>
      <c r="H544" s="34">
        <f t="shared" si="18"/>
        <v>2441.9988043410444</v>
      </c>
      <c r="I544" s="9"/>
      <c r="J544" s="9"/>
      <c r="K544" s="9"/>
    </row>
    <row r="545" spans="1:11" s="7" customFormat="1" x14ac:dyDescent="0.3">
      <c r="A545" s="87">
        <v>543</v>
      </c>
      <c r="B545" s="59">
        <v>2020</v>
      </c>
      <c r="C545" s="70" t="s">
        <v>10</v>
      </c>
      <c r="D545" s="71">
        <v>1</v>
      </c>
      <c r="E545" s="34">
        <v>8182</v>
      </c>
      <c r="F545" s="34">
        <f>E545*_xlfn.XLOOKUP(Dataset!$K$2,Dataset!$N$14:$N$26,Dataset!$O$14:$O$26,"",0)/_xlfn.XLOOKUP(Dataset!B545,Dataset!$N$14:$N$26,Dataset!$O$14:$O$26,"",0)</f>
        <v>14280.633521106307</v>
      </c>
      <c r="G545" s="34">
        <f t="shared" si="17"/>
        <v>8182</v>
      </c>
      <c r="H545" s="34">
        <f t="shared" si="18"/>
        <v>14280.633521106307</v>
      </c>
      <c r="I545" s="9"/>
      <c r="J545" s="9"/>
      <c r="K545" s="9"/>
    </row>
    <row r="546" spans="1:11" s="7" customFormat="1" x14ac:dyDescent="0.3">
      <c r="A546" s="88">
        <v>544</v>
      </c>
      <c r="B546" s="59">
        <v>2020</v>
      </c>
      <c r="C546" s="70" t="s">
        <v>10</v>
      </c>
      <c r="D546" s="71">
        <v>1</v>
      </c>
      <c r="E546" s="34">
        <v>2009.65</v>
      </c>
      <c r="F546" s="34">
        <f>E546*_xlfn.XLOOKUP(Dataset!$K$2,Dataset!$N$14:$N$26,Dataset!$O$14:$O$26,"",0)/_xlfn.XLOOKUP(Dataset!B546,Dataset!$N$14:$N$26,Dataset!$O$14:$O$26,"",0)</f>
        <v>3507.5867948779382</v>
      </c>
      <c r="G546" s="34">
        <f t="shared" si="17"/>
        <v>2009.65</v>
      </c>
      <c r="H546" s="34">
        <f t="shared" si="18"/>
        <v>3507.5867948779382</v>
      </c>
      <c r="I546" s="9"/>
      <c r="J546" s="9"/>
      <c r="K546" s="9"/>
    </row>
    <row r="547" spans="1:11" s="7" customFormat="1" x14ac:dyDescent="0.3">
      <c r="A547" s="87">
        <v>545</v>
      </c>
      <c r="B547" s="59">
        <v>2020</v>
      </c>
      <c r="C547" s="70" t="s">
        <v>10</v>
      </c>
      <c r="D547" s="71">
        <v>1</v>
      </c>
      <c r="E547" s="34">
        <v>20424.7</v>
      </c>
      <c r="F547" s="34">
        <f>E547*_xlfn.XLOOKUP(Dataset!$K$2,Dataset!$N$14:$N$26,Dataset!$O$14:$O$26,"",0)/_xlfn.XLOOKUP(Dataset!B547,Dataset!$N$14:$N$26,Dataset!$O$14:$O$26,"",0)</f>
        <v>35648.699031843069</v>
      </c>
      <c r="G547" s="34">
        <f t="shared" si="17"/>
        <v>20424.7</v>
      </c>
      <c r="H547" s="34">
        <f t="shared" si="18"/>
        <v>35648.699031843069</v>
      </c>
      <c r="I547" s="9"/>
      <c r="J547" s="9"/>
      <c r="K547" s="9"/>
    </row>
    <row r="548" spans="1:11" s="7" customFormat="1" x14ac:dyDescent="0.3">
      <c r="A548" s="88">
        <v>546</v>
      </c>
      <c r="B548" s="59">
        <v>2020</v>
      </c>
      <c r="C548" s="70" t="s">
        <v>10</v>
      </c>
      <c r="D548" s="71">
        <v>1</v>
      </c>
      <c r="E548" s="34">
        <v>3284.63</v>
      </c>
      <c r="F548" s="34">
        <f>E548*_xlfn.XLOOKUP(Dataset!$K$2,Dataset!$N$14:$N$26,Dataset!$O$14:$O$26,"",0)/_xlfn.XLOOKUP(Dataset!B548,Dataset!$N$14:$N$26,Dataset!$O$14:$O$26,"",0)</f>
        <v>5732.9011589380843</v>
      </c>
      <c r="G548" s="34">
        <f t="shared" si="17"/>
        <v>3284.63</v>
      </c>
      <c r="H548" s="34">
        <f t="shared" si="18"/>
        <v>5732.9011589380843</v>
      </c>
      <c r="I548" s="9"/>
      <c r="J548" s="9"/>
      <c r="K548" s="9"/>
    </row>
    <row r="549" spans="1:11" s="7" customFormat="1" x14ac:dyDescent="0.3">
      <c r="A549" s="87">
        <v>547</v>
      </c>
      <c r="B549" s="59">
        <v>2020</v>
      </c>
      <c r="C549" s="70" t="s">
        <v>12</v>
      </c>
      <c r="D549" s="71">
        <v>2</v>
      </c>
      <c r="E549" s="34">
        <v>7600.71</v>
      </c>
      <c r="F549" s="34">
        <f>E549*_xlfn.XLOOKUP(Dataset!$K$2,Dataset!$N$14:$N$26,Dataset!$O$14:$O$26,"",0)/_xlfn.XLOOKUP(Dataset!B549,Dataset!$N$14:$N$26,Dataset!$O$14:$O$26,"",0)</f>
        <v>13266.066244219985</v>
      </c>
      <c r="G549" s="34">
        <f t="shared" si="17"/>
        <v>3800.355</v>
      </c>
      <c r="H549" s="34">
        <f t="shared" si="18"/>
        <v>6633.0331221099923</v>
      </c>
      <c r="I549" s="9"/>
      <c r="J549" s="9"/>
      <c r="K549" s="9"/>
    </row>
    <row r="550" spans="1:11" s="7" customFormat="1" x14ac:dyDescent="0.3">
      <c r="A550" s="88">
        <v>548</v>
      </c>
      <c r="B550" s="59">
        <v>2020</v>
      </c>
      <c r="C550" s="70" t="s">
        <v>12</v>
      </c>
      <c r="D550" s="71">
        <v>4</v>
      </c>
      <c r="E550" s="34">
        <v>3589.54</v>
      </c>
      <c r="F550" s="34">
        <f>E550*_xlfn.XLOOKUP(Dataset!$K$2,Dataset!$N$14:$N$26,Dataset!$O$14:$O$26,"",0)/_xlfn.XLOOKUP(Dataset!B550,Dataset!$N$14:$N$26,Dataset!$O$14:$O$26,"",0)</f>
        <v>6265.0825286423769</v>
      </c>
      <c r="G550" s="34">
        <f t="shared" si="17"/>
        <v>897.38499999999999</v>
      </c>
      <c r="H550" s="34">
        <f t="shared" si="18"/>
        <v>1566.2706321605942</v>
      </c>
      <c r="I550" s="9"/>
      <c r="J550" s="9"/>
      <c r="K550" s="9"/>
    </row>
    <row r="551" spans="1:11" s="7" customFormat="1" x14ac:dyDescent="0.3">
      <c r="A551" s="87">
        <v>549</v>
      </c>
      <c r="B551" s="59">
        <v>2020</v>
      </c>
      <c r="C551" s="70" t="s">
        <v>10</v>
      </c>
      <c r="D551" s="71">
        <v>1</v>
      </c>
      <c r="E551" s="34">
        <v>8313.4500000000007</v>
      </c>
      <c r="F551" s="34">
        <f>E551*_xlfn.XLOOKUP(Dataset!$K$2,Dataset!$N$14:$N$26,Dataset!$O$14:$O$26,"",0)/_xlfn.XLOOKUP(Dataset!B551,Dataset!$N$14:$N$26,Dataset!$O$14:$O$26,"",0)</f>
        <v>14510.062667567981</v>
      </c>
      <c r="G551" s="34">
        <f t="shared" si="17"/>
        <v>8313.4500000000007</v>
      </c>
      <c r="H551" s="34">
        <f t="shared" si="18"/>
        <v>14510.062667567981</v>
      </c>
      <c r="I551" s="9"/>
      <c r="J551" s="9"/>
      <c r="K551" s="9"/>
    </row>
    <row r="552" spans="1:11" s="7" customFormat="1" x14ac:dyDescent="0.3">
      <c r="A552" s="88">
        <v>550</v>
      </c>
      <c r="B552" s="59">
        <v>2020</v>
      </c>
      <c r="C552" s="70" t="s">
        <v>10</v>
      </c>
      <c r="D552" s="71">
        <v>1</v>
      </c>
      <c r="E552" s="34">
        <v>14388.63</v>
      </c>
      <c r="F552" s="34">
        <f>E552*_xlfn.XLOOKUP(Dataset!$K$2,Dataset!$N$14:$N$26,Dataset!$O$14:$O$26,"",0)/_xlfn.XLOOKUP(Dataset!B552,Dataset!$N$14:$N$26,Dataset!$O$14:$O$26,"",0)</f>
        <v>25113.511598728408</v>
      </c>
      <c r="G552" s="34">
        <f t="shared" si="17"/>
        <v>14388.63</v>
      </c>
      <c r="H552" s="34">
        <f t="shared" si="18"/>
        <v>25113.511598728408</v>
      </c>
      <c r="I552" s="9"/>
      <c r="J552" s="9"/>
      <c r="K552" s="9"/>
    </row>
    <row r="553" spans="1:11" s="7" customFormat="1" x14ac:dyDescent="0.3">
      <c r="A553" s="87">
        <v>551</v>
      </c>
      <c r="B553" s="59">
        <v>2020</v>
      </c>
      <c r="C553" s="70" t="s">
        <v>10</v>
      </c>
      <c r="D553" s="71">
        <v>1</v>
      </c>
      <c r="E553" s="34">
        <v>12715.17</v>
      </c>
      <c r="F553" s="34">
        <f>E553*_xlfn.XLOOKUP(Dataset!$K$2,Dataset!$N$14:$N$26,Dataset!$O$14:$O$26,"",0)/_xlfn.XLOOKUP(Dataset!B553,Dataset!$N$14:$N$26,Dataset!$O$14:$O$26,"",0)</f>
        <v>22192.701409015554</v>
      </c>
      <c r="G553" s="34">
        <f t="shared" si="17"/>
        <v>12715.17</v>
      </c>
      <c r="H553" s="34">
        <f t="shared" si="18"/>
        <v>22192.701409015554</v>
      </c>
      <c r="I553" s="9"/>
      <c r="J553" s="9"/>
      <c r="K553" s="9"/>
    </row>
    <row r="554" spans="1:11" s="7" customFormat="1" x14ac:dyDescent="0.3">
      <c r="A554" s="88">
        <v>552</v>
      </c>
      <c r="B554" s="59">
        <v>2020</v>
      </c>
      <c r="C554" s="70" t="s">
        <v>10</v>
      </c>
      <c r="D554" s="71">
        <v>1</v>
      </c>
      <c r="E554" s="34">
        <v>3860.57</v>
      </c>
      <c r="F554" s="34">
        <f>E554*_xlfn.XLOOKUP(Dataset!$K$2,Dataset!$N$14:$N$26,Dataset!$O$14:$O$26,"",0)/_xlfn.XLOOKUP(Dataset!B554,Dataset!$N$14:$N$26,Dataset!$O$14:$O$26,"",0)</f>
        <v>6738.1306957439965</v>
      </c>
      <c r="G554" s="34">
        <f t="shared" si="17"/>
        <v>3860.57</v>
      </c>
      <c r="H554" s="34">
        <f t="shared" si="18"/>
        <v>6738.1306957439965</v>
      </c>
      <c r="I554" s="9"/>
      <c r="J554" s="9"/>
      <c r="K554" s="9"/>
    </row>
    <row r="555" spans="1:11" s="7" customFormat="1" x14ac:dyDescent="0.3">
      <c r="A555" s="87">
        <v>553</v>
      </c>
      <c r="B555" s="59">
        <v>2020</v>
      </c>
      <c r="C555" s="70" t="s">
        <v>10</v>
      </c>
      <c r="D555" s="71">
        <v>1</v>
      </c>
      <c r="E555" s="34">
        <v>2457.7199999999998</v>
      </c>
      <c r="F555" s="34">
        <f>E555*_xlfn.XLOOKUP(Dataset!$K$2,Dataset!$N$14:$N$26,Dataset!$O$14:$O$26,"",0)/_xlfn.XLOOKUP(Dataset!B555,Dataset!$N$14:$N$26,Dataset!$O$14:$O$26,"",0)</f>
        <v>4289.6356169021492</v>
      </c>
      <c r="G555" s="34">
        <f t="shared" si="17"/>
        <v>2457.7199999999998</v>
      </c>
      <c r="H555" s="34">
        <f t="shared" si="18"/>
        <v>4289.6356169021492</v>
      </c>
      <c r="I555" s="9"/>
      <c r="J555" s="9"/>
      <c r="K555" s="9"/>
    </row>
    <row r="556" spans="1:11" s="7" customFormat="1" x14ac:dyDescent="0.3">
      <c r="A556" s="88">
        <v>554</v>
      </c>
      <c r="B556" s="59">
        <v>2020</v>
      </c>
      <c r="C556" s="70" t="s">
        <v>10</v>
      </c>
      <c r="D556" s="71">
        <v>1</v>
      </c>
      <c r="E556" s="34">
        <v>13563.56</v>
      </c>
      <c r="F556" s="34">
        <f>E556*_xlfn.XLOOKUP(Dataset!$K$2,Dataset!$N$14:$N$26,Dataset!$O$14:$O$26,"",0)/_xlfn.XLOOKUP(Dataset!B556,Dataset!$N$14:$N$26,Dataset!$O$14:$O$26,"",0)</f>
        <v>23673.457541131338</v>
      </c>
      <c r="G556" s="34">
        <f t="shared" si="17"/>
        <v>13563.56</v>
      </c>
      <c r="H556" s="34">
        <f t="shared" si="18"/>
        <v>23673.457541131338</v>
      </c>
      <c r="I556" s="9"/>
      <c r="J556" s="9"/>
      <c r="K556" s="9"/>
    </row>
    <row r="557" spans="1:11" s="7" customFormat="1" x14ac:dyDescent="0.3">
      <c r="A557" s="87">
        <v>555</v>
      </c>
      <c r="B557" s="59">
        <v>2020</v>
      </c>
      <c r="C557" s="70" t="s">
        <v>10</v>
      </c>
      <c r="D557" s="71">
        <v>2</v>
      </c>
      <c r="E557" s="34">
        <v>6444.61</v>
      </c>
      <c r="F557" s="34">
        <f>E557*_xlfn.XLOOKUP(Dataset!$K$2,Dataset!$N$14:$N$26,Dataset!$O$14:$O$26,"",0)/_xlfn.XLOOKUP(Dataset!B557,Dataset!$N$14:$N$26,Dataset!$O$14:$O$26,"",0)</f>
        <v>11248.241700862491</v>
      </c>
      <c r="G557" s="34">
        <f t="shared" si="17"/>
        <v>3222.3049999999998</v>
      </c>
      <c r="H557" s="34">
        <f t="shared" si="18"/>
        <v>5624.1208504312453</v>
      </c>
      <c r="I557" s="9"/>
      <c r="J557" s="9"/>
      <c r="K557" s="9"/>
    </row>
    <row r="558" spans="1:11" s="7" customFormat="1" x14ac:dyDescent="0.3">
      <c r="A558" s="88">
        <v>556</v>
      </c>
      <c r="B558" s="59">
        <v>2020</v>
      </c>
      <c r="C558" s="70" t="s">
        <v>10</v>
      </c>
      <c r="D558" s="71">
        <v>1</v>
      </c>
      <c r="E558" s="34">
        <v>6987.78</v>
      </c>
      <c r="F558" s="34">
        <f>E558*_xlfn.XLOOKUP(Dataset!$K$2,Dataset!$N$14:$N$26,Dataset!$O$14:$O$26,"",0)/_xlfn.XLOOKUP(Dataset!B558,Dataset!$N$14:$N$26,Dataset!$O$14:$O$26,"",0)</f>
        <v>12196.275397960917</v>
      </c>
      <c r="G558" s="34">
        <f t="shared" si="17"/>
        <v>6987.78</v>
      </c>
      <c r="H558" s="34">
        <f t="shared" si="18"/>
        <v>12196.275397960917</v>
      </c>
      <c r="I558" s="9"/>
      <c r="J558" s="9"/>
      <c r="K558" s="9"/>
    </row>
    <row r="559" spans="1:11" s="7" customFormat="1" x14ac:dyDescent="0.3">
      <c r="A559" s="87">
        <v>557</v>
      </c>
      <c r="B559" s="59">
        <v>2020</v>
      </c>
      <c r="C559" s="70" t="s">
        <v>10</v>
      </c>
      <c r="D559" s="71">
        <v>1</v>
      </c>
      <c r="E559" s="34">
        <v>12031.5</v>
      </c>
      <c r="F559" s="34">
        <f>E559*_xlfn.XLOOKUP(Dataset!$K$2,Dataset!$N$14:$N$26,Dataset!$O$14:$O$26,"",0)/_xlfn.XLOOKUP(Dataset!B559,Dataset!$N$14:$N$26,Dataset!$O$14:$O$26,"",0)</f>
        <v>20999.442949057753</v>
      </c>
      <c r="G559" s="34">
        <f t="shared" si="17"/>
        <v>12031.5</v>
      </c>
      <c r="H559" s="34">
        <f t="shared" si="18"/>
        <v>20999.442949057753</v>
      </c>
      <c r="I559" s="9"/>
      <c r="J559" s="9"/>
      <c r="K559" s="9"/>
    </row>
    <row r="560" spans="1:11" s="7" customFormat="1" x14ac:dyDescent="0.3">
      <c r="A560" s="88">
        <v>558</v>
      </c>
      <c r="B560" s="59">
        <v>2020</v>
      </c>
      <c r="C560" s="70" t="s">
        <v>10</v>
      </c>
      <c r="D560" s="71">
        <v>1</v>
      </c>
      <c r="E560" s="34">
        <v>2885.82</v>
      </c>
      <c r="F560" s="34">
        <f>E560*_xlfn.XLOOKUP(Dataset!$K$2,Dataset!$N$14:$N$26,Dataset!$O$14:$O$26,"",0)/_xlfn.XLOOKUP(Dataset!B560,Dataset!$N$14:$N$26,Dataset!$O$14:$O$26,"",0)</f>
        <v>5036.8293605327544</v>
      </c>
      <c r="G560" s="34">
        <f t="shared" si="17"/>
        <v>2885.82</v>
      </c>
      <c r="H560" s="34">
        <f t="shared" si="18"/>
        <v>5036.8293605327544</v>
      </c>
      <c r="I560" s="9"/>
      <c r="J560" s="9"/>
      <c r="K560" s="9"/>
    </row>
    <row r="561" spans="1:11" s="7" customFormat="1" x14ac:dyDescent="0.3">
      <c r="A561" s="87">
        <v>559</v>
      </c>
      <c r="B561" s="59">
        <v>2020</v>
      </c>
      <c r="C561" s="70" t="s">
        <v>10</v>
      </c>
      <c r="D561" s="71">
        <v>9</v>
      </c>
      <c r="E561" s="34">
        <v>18264.990000000002</v>
      </c>
      <c r="F561" s="34">
        <f>E561*_xlfn.XLOOKUP(Dataset!$K$2,Dataset!$N$14:$N$26,Dataset!$O$14:$O$26,"",0)/_xlfn.XLOOKUP(Dataset!B561,Dataset!$N$14:$N$26,Dataset!$O$14:$O$26,"",0)</f>
        <v>31879.201717999451</v>
      </c>
      <c r="G561" s="34">
        <f t="shared" si="17"/>
        <v>2029.4433333333336</v>
      </c>
      <c r="H561" s="34">
        <f t="shared" si="18"/>
        <v>3542.1335242221612</v>
      </c>
      <c r="I561" s="9"/>
      <c r="J561" s="9"/>
      <c r="K561" s="9"/>
    </row>
    <row r="562" spans="1:11" s="7" customFormat="1" x14ac:dyDescent="0.3">
      <c r="A562" s="88">
        <v>560</v>
      </c>
      <c r="B562" s="59">
        <v>2020</v>
      </c>
      <c r="C562" s="70" t="s">
        <v>10</v>
      </c>
      <c r="D562" s="71">
        <v>1</v>
      </c>
      <c r="E562" s="34">
        <v>3861.32</v>
      </c>
      <c r="F562" s="34">
        <f>E562*_xlfn.XLOOKUP(Dataset!$K$2,Dataset!$N$14:$N$26,Dataset!$O$14:$O$26,"",0)/_xlfn.XLOOKUP(Dataset!B562,Dataset!$N$14:$N$26,Dataset!$O$14:$O$26,"",0)</f>
        <v>6739.4397247272309</v>
      </c>
      <c r="G562" s="34">
        <f t="shared" si="17"/>
        <v>3861.32</v>
      </c>
      <c r="H562" s="34">
        <f t="shared" si="18"/>
        <v>6739.4397247272309</v>
      </c>
      <c r="I562" s="9"/>
      <c r="J562" s="9"/>
      <c r="K562" s="9"/>
    </row>
    <row r="563" spans="1:11" s="7" customFormat="1" x14ac:dyDescent="0.3">
      <c r="A563" s="87">
        <v>561</v>
      </c>
      <c r="B563" s="59">
        <v>2020</v>
      </c>
      <c r="C563" s="70" t="s">
        <v>10</v>
      </c>
      <c r="D563" s="71">
        <v>1</v>
      </c>
      <c r="E563" s="34">
        <v>1998.03</v>
      </c>
      <c r="F563" s="34">
        <f>E563*_xlfn.XLOOKUP(Dataset!$K$2,Dataset!$N$14:$N$26,Dataset!$O$14:$O$26,"",0)/_xlfn.XLOOKUP(Dataset!B563,Dataset!$N$14:$N$26,Dataset!$O$14:$O$26,"",0)</f>
        <v>3487.3055724976816</v>
      </c>
      <c r="G563" s="34">
        <f t="shared" si="17"/>
        <v>1998.03</v>
      </c>
      <c r="H563" s="34">
        <f t="shared" si="18"/>
        <v>3487.3055724976816</v>
      </c>
      <c r="I563" s="9"/>
      <c r="J563" s="9"/>
      <c r="K563" s="9"/>
    </row>
    <row r="564" spans="1:11" s="7" customFormat="1" x14ac:dyDescent="0.3">
      <c r="A564" s="88">
        <v>562</v>
      </c>
      <c r="B564" s="59">
        <v>2020</v>
      </c>
      <c r="C564" s="70" t="s">
        <v>10</v>
      </c>
      <c r="D564" s="71">
        <v>1</v>
      </c>
      <c r="E564" s="34">
        <v>4830.58</v>
      </c>
      <c r="F564" s="34">
        <f>E564*_xlfn.XLOOKUP(Dataset!$K$2,Dataset!$N$14:$N$26,Dataset!$O$14:$O$26,"",0)/_xlfn.XLOOKUP(Dataset!B564,Dataset!$N$14:$N$26,Dataset!$O$14:$O$26,"",0)</f>
        <v>8431.1589677811899</v>
      </c>
      <c r="G564" s="34">
        <f t="shared" si="17"/>
        <v>4830.58</v>
      </c>
      <c r="H564" s="34">
        <f t="shared" si="18"/>
        <v>8431.1589677811899</v>
      </c>
      <c r="I564" s="9"/>
      <c r="J564" s="9"/>
      <c r="K564" s="9"/>
    </row>
    <row r="565" spans="1:11" s="7" customFormat="1" x14ac:dyDescent="0.3">
      <c r="A565" s="87">
        <v>563</v>
      </c>
      <c r="B565" s="59">
        <v>2020</v>
      </c>
      <c r="C565" s="70" t="s">
        <v>11</v>
      </c>
      <c r="D565" s="71">
        <v>5</v>
      </c>
      <c r="E565" s="34">
        <v>15069.06</v>
      </c>
      <c r="F565" s="34">
        <f>E565*_xlfn.XLOOKUP(Dataset!$K$2,Dataset!$N$14:$N$26,Dataset!$O$14:$O$26,"",0)/_xlfn.XLOOKUP(Dataset!B565,Dataset!$N$14:$N$26,Dataset!$O$14:$O$26,"",0)</f>
        <v>26301.115053478636</v>
      </c>
      <c r="G565" s="34">
        <f t="shared" si="17"/>
        <v>3013.8119999999999</v>
      </c>
      <c r="H565" s="34">
        <f t="shared" si="18"/>
        <v>5260.2230106957268</v>
      </c>
      <c r="I565" s="9"/>
      <c r="J565" s="9"/>
      <c r="K565" s="9"/>
    </row>
    <row r="566" spans="1:11" s="7" customFormat="1" x14ac:dyDescent="0.3">
      <c r="A566" s="88">
        <v>564</v>
      </c>
      <c r="B566" s="59">
        <v>2020</v>
      </c>
      <c r="C566" s="70" t="s">
        <v>10</v>
      </c>
      <c r="D566" s="71">
        <v>1</v>
      </c>
      <c r="E566" s="34">
        <v>4441.78</v>
      </c>
      <c r="F566" s="34">
        <f>E566*_xlfn.XLOOKUP(Dataset!$K$2,Dataset!$N$14:$N$26,Dataset!$O$14:$O$26,"",0)/_xlfn.XLOOKUP(Dataset!B566,Dataset!$N$14:$N$26,Dataset!$O$14:$O$26,"",0)</f>
        <v>7752.5583428721047</v>
      </c>
      <c r="G566" s="34">
        <f t="shared" si="17"/>
        <v>4441.78</v>
      </c>
      <c r="H566" s="34">
        <f t="shared" si="18"/>
        <v>7752.5583428721047</v>
      </c>
      <c r="I566" s="9"/>
      <c r="J566" s="9"/>
      <c r="K566" s="9"/>
    </row>
    <row r="567" spans="1:11" s="7" customFormat="1" x14ac:dyDescent="0.3">
      <c r="A567" s="87">
        <v>565</v>
      </c>
      <c r="B567" s="59">
        <v>2020</v>
      </c>
      <c r="C567" s="70" t="s">
        <v>10</v>
      </c>
      <c r="D567" s="71">
        <v>1</v>
      </c>
      <c r="E567" s="34">
        <v>3906.65</v>
      </c>
      <c r="F567" s="34">
        <f>E567*_xlfn.XLOOKUP(Dataset!$K$2,Dataset!$N$14:$N$26,Dataset!$O$14:$O$26,"",0)/_xlfn.XLOOKUP(Dataset!B567,Dataset!$N$14:$N$26,Dataset!$O$14:$O$26,"",0)</f>
        <v>6818.5574364739614</v>
      </c>
      <c r="G567" s="34">
        <f t="shared" si="17"/>
        <v>3906.65</v>
      </c>
      <c r="H567" s="34">
        <f t="shared" si="18"/>
        <v>6818.5574364739614</v>
      </c>
      <c r="I567" s="9"/>
      <c r="J567" s="9"/>
      <c r="K567" s="9"/>
    </row>
    <row r="568" spans="1:11" s="7" customFormat="1" x14ac:dyDescent="0.3">
      <c r="A568" s="88">
        <v>566</v>
      </c>
      <c r="B568" s="59">
        <v>2020</v>
      </c>
      <c r="C568" s="70" t="s">
        <v>10</v>
      </c>
      <c r="D568" s="71">
        <v>1</v>
      </c>
      <c r="E568" s="34">
        <v>12885.97</v>
      </c>
      <c r="F568" s="34">
        <f>E568*_xlfn.XLOOKUP(Dataset!$K$2,Dataset!$N$14:$N$26,Dataset!$O$14:$O$26,"",0)/_xlfn.XLOOKUP(Dataset!B568,Dataset!$N$14:$N$26,Dataset!$O$14:$O$26,"",0)</f>
        <v>22490.810942797634</v>
      </c>
      <c r="G568" s="34">
        <f t="shared" si="17"/>
        <v>12885.97</v>
      </c>
      <c r="H568" s="34">
        <f t="shared" si="18"/>
        <v>22490.810942797634</v>
      </c>
      <c r="I568" s="9"/>
      <c r="J568" s="9"/>
      <c r="K568" s="9"/>
    </row>
    <row r="569" spans="1:11" s="7" customFormat="1" x14ac:dyDescent="0.3">
      <c r="A569" s="87">
        <v>567</v>
      </c>
      <c r="B569" s="59">
        <v>2020</v>
      </c>
      <c r="C569" s="70" t="s">
        <v>11</v>
      </c>
      <c r="D569" s="71">
        <v>5</v>
      </c>
      <c r="E569" s="34">
        <v>8093.88</v>
      </c>
      <c r="F569" s="34">
        <f>E569*_xlfn.XLOOKUP(Dataset!$K$2,Dataset!$N$14:$N$26,Dataset!$O$14:$O$26,"",0)/_xlfn.XLOOKUP(Dataset!B569,Dataset!$N$14:$N$26,Dataset!$O$14:$O$26,"",0)</f>
        <v>14126.831342436068</v>
      </c>
      <c r="G569" s="34">
        <f t="shared" si="17"/>
        <v>1618.7760000000001</v>
      </c>
      <c r="H569" s="34">
        <f t="shared" si="18"/>
        <v>2825.3662684872133</v>
      </c>
      <c r="I569" s="9"/>
      <c r="J569" s="9"/>
      <c r="K569" s="9"/>
    </row>
    <row r="570" spans="1:11" s="7" customFormat="1" x14ac:dyDescent="0.3">
      <c r="A570" s="88">
        <v>568</v>
      </c>
      <c r="B570" s="59">
        <v>2020</v>
      </c>
      <c r="C570" s="70" t="s">
        <v>10</v>
      </c>
      <c r="D570" s="71">
        <v>1</v>
      </c>
      <c r="E570" s="34">
        <v>2972.09</v>
      </c>
      <c r="F570" s="34">
        <f>E570*_xlfn.XLOOKUP(Dataset!$K$2,Dataset!$N$14:$N$26,Dataset!$O$14:$O$26,"",0)/_xlfn.XLOOKUP(Dataset!B570,Dataset!$N$14:$N$26,Dataset!$O$14:$O$26,"",0)</f>
        <v>5187.4026010443467</v>
      </c>
      <c r="G570" s="34">
        <f t="shared" si="17"/>
        <v>2972.09</v>
      </c>
      <c r="H570" s="34">
        <f t="shared" si="18"/>
        <v>5187.4026010443467</v>
      </c>
      <c r="I570" s="9"/>
      <c r="J570" s="9"/>
      <c r="K570" s="9"/>
    </row>
    <row r="571" spans="1:11" s="7" customFormat="1" x14ac:dyDescent="0.3">
      <c r="A571" s="87">
        <v>569</v>
      </c>
      <c r="B571" s="59">
        <v>2020</v>
      </c>
      <c r="C571" s="70" t="s">
        <v>12</v>
      </c>
      <c r="D571" s="71">
        <v>2</v>
      </c>
      <c r="E571" s="34">
        <v>4989.26</v>
      </c>
      <c r="F571" s="34">
        <f>E571*_xlfn.XLOOKUP(Dataset!$K$2,Dataset!$N$14:$N$26,Dataset!$O$14:$O$26,"",0)/_xlfn.XLOOKUP(Dataset!B571,Dataset!$N$14:$N$26,Dataset!$O$14:$O$26,"",0)</f>
        <v>8708.1145931941883</v>
      </c>
      <c r="G571" s="34">
        <f t="shared" si="17"/>
        <v>2494.63</v>
      </c>
      <c r="H571" s="34">
        <f t="shared" si="18"/>
        <v>4354.0572965970941</v>
      </c>
      <c r="I571" s="9"/>
      <c r="J571" s="9"/>
      <c r="K571" s="9"/>
    </row>
    <row r="572" spans="1:11" s="7" customFormat="1" x14ac:dyDescent="0.3">
      <c r="A572" s="88">
        <v>570</v>
      </c>
      <c r="B572" s="59">
        <v>2020</v>
      </c>
      <c r="C572" s="70" t="s">
        <v>10</v>
      </c>
      <c r="D572" s="71">
        <v>1</v>
      </c>
      <c r="E572" s="34">
        <v>13634.11</v>
      </c>
      <c r="F572" s="34">
        <f>E572*_xlfn.XLOOKUP(Dataset!$K$2,Dataset!$N$14:$N$26,Dataset!$O$14:$O$26,"",0)/_xlfn.XLOOKUP(Dataset!B572,Dataset!$N$14:$N$26,Dataset!$O$14:$O$26,"",0)</f>
        <v>23796.59353415433</v>
      </c>
      <c r="G572" s="34">
        <f t="shared" si="17"/>
        <v>13634.11</v>
      </c>
      <c r="H572" s="34">
        <f t="shared" si="18"/>
        <v>23796.59353415433</v>
      </c>
      <c r="I572" s="9"/>
      <c r="J572" s="9"/>
      <c r="K572" s="9"/>
    </row>
    <row r="573" spans="1:11" s="7" customFormat="1" x14ac:dyDescent="0.3">
      <c r="A573" s="87">
        <v>571</v>
      </c>
      <c r="B573" s="59">
        <v>2020</v>
      </c>
      <c r="C573" s="70" t="s">
        <v>10</v>
      </c>
      <c r="D573" s="71">
        <v>1</v>
      </c>
      <c r="E573" s="34">
        <v>3787.49</v>
      </c>
      <c r="F573" s="34">
        <f>E573*_xlfn.XLOOKUP(Dataset!$K$2,Dataset!$N$14:$N$26,Dataset!$O$14:$O$26,"",0)/_xlfn.XLOOKUP(Dataset!B573,Dataset!$N$14:$N$26,Dataset!$O$14:$O$26,"",0)</f>
        <v>6610.5789116175647</v>
      </c>
      <c r="G573" s="34">
        <f t="shared" si="17"/>
        <v>3787.49</v>
      </c>
      <c r="H573" s="34">
        <f t="shared" si="18"/>
        <v>6610.5789116175647</v>
      </c>
      <c r="I573" s="9"/>
      <c r="J573" s="9"/>
      <c r="K573" s="9"/>
    </row>
    <row r="574" spans="1:11" s="7" customFormat="1" x14ac:dyDescent="0.3">
      <c r="A574" s="88">
        <v>572</v>
      </c>
      <c r="B574" s="59">
        <v>2020</v>
      </c>
      <c r="C574" s="70" t="s">
        <v>10</v>
      </c>
      <c r="D574" s="71">
        <v>1</v>
      </c>
      <c r="E574" s="34">
        <v>3580.29</v>
      </c>
      <c r="F574" s="34">
        <f>E574*_xlfn.XLOOKUP(Dataset!$K$2,Dataset!$N$14:$N$26,Dataset!$O$14:$O$26,"",0)/_xlfn.XLOOKUP(Dataset!B574,Dataset!$N$14:$N$26,Dataset!$O$14:$O$26,"",0)</f>
        <v>6248.9378378491447</v>
      </c>
      <c r="G574" s="34">
        <f t="shared" si="17"/>
        <v>3580.29</v>
      </c>
      <c r="H574" s="34">
        <f t="shared" si="18"/>
        <v>6248.9378378491447</v>
      </c>
      <c r="I574" s="9"/>
      <c r="J574" s="9"/>
      <c r="K574" s="9"/>
    </row>
    <row r="575" spans="1:11" s="7" customFormat="1" x14ac:dyDescent="0.3">
      <c r="A575" s="87">
        <v>573</v>
      </c>
      <c r="B575" s="59">
        <v>2019</v>
      </c>
      <c r="C575" s="70" t="s">
        <v>11</v>
      </c>
      <c r="D575" s="71">
        <v>162</v>
      </c>
      <c r="E575" s="34">
        <v>124369.14</v>
      </c>
      <c r="F575" s="34">
        <f>E575*_xlfn.XLOOKUP(Dataset!$K$2,Dataset!$N$14:$N$26,Dataset!$O$14:$O$26,"",0)/_xlfn.XLOOKUP(Dataset!B575,Dataset!$N$14:$N$26,Dataset!$O$14:$O$26,"",0)</f>
        <v>227909.57592331673</v>
      </c>
      <c r="G575" s="34">
        <f t="shared" si="17"/>
        <v>767.71074074074079</v>
      </c>
      <c r="H575" s="34">
        <f t="shared" si="18"/>
        <v>1406.8492340945477</v>
      </c>
      <c r="I575" s="9"/>
      <c r="J575" s="9"/>
      <c r="K575" s="9"/>
    </row>
    <row r="576" spans="1:11" s="7" customFormat="1" x14ac:dyDescent="0.3">
      <c r="A576" s="88">
        <v>574</v>
      </c>
      <c r="B576" s="59">
        <v>2019</v>
      </c>
      <c r="C576" s="70" t="s">
        <v>10</v>
      </c>
      <c r="D576" s="71">
        <v>1</v>
      </c>
      <c r="E576" s="34">
        <v>40440.800000000003</v>
      </c>
      <c r="F576" s="34">
        <f>E576*_xlfn.XLOOKUP(Dataset!$K$2,Dataset!$N$14:$N$26,Dataset!$O$14:$O$26,"",0)/_xlfn.XLOOKUP(Dataset!B576,Dataset!$N$14:$N$26,Dataset!$O$14:$O$26,"",0)</f>
        <v>74108.782757520632</v>
      </c>
      <c r="G576" s="34">
        <f t="shared" si="17"/>
        <v>40440.800000000003</v>
      </c>
      <c r="H576" s="34">
        <f t="shared" si="18"/>
        <v>74108.782757520632</v>
      </c>
      <c r="I576" s="9"/>
      <c r="J576" s="9"/>
      <c r="K576" s="9"/>
    </row>
    <row r="577" spans="1:11" s="7" customFormat="1" x14ac:dyDescent="0.3">
      <c r="A577" s="87">
        <v>575</v>
      </c>
      <c r="B577" s="59">
        <v>2019</v>
      </c>
      <c r="C577" s="70" t="s">
        <v>11</v>
      </c>
      <c r="D577" s="71">
        <v>44</v>
      </c>
      <c r="E577" s="34">
        <v>72545.37</v>
      </c>
      <c r="F577" s="34">
        <f>E577*_xlfn.XLOOKUP(Dataset!$K$2,Dataset!$N$14:$N$26,Dataset!$O$14:$O$26,"",0)/_xlfn.XLOOKUP(Dataset!B577,Dataset!$N$14:$N$26,Dataset!$O$14:$O$26,"",0)</f>
        <v>132941.21445159227</v>
      </c>
      <c r="G577" s="34">
        <f t="shared" si="17"/>
        <v>1648.758409090909</v>
      </c>
      <c r="H577" s="34">
        <f t="shared" si="18"/>
        <v>3021.3912375361879</v>
      </c>
      <c r="I577" s="9"/>
      <c r="J577" s="9"/>
      <c r="K577" s="9"/>
    </row>
    <row r="578" spans="1:11" s="7" customFormat="1" x14ac:dyDescent="0.3">
      <c r="A578" s="88">
        <v>576</v>
      </c>
      <c r="B578" s="59">
        <v>2018</v>
      </c>
      <c r="C578" s="70" t="s">
        <v>11</v>
      </c>
      <c r="D578" s="71">
        <v>5</v>
      </c>
      <c r="E578" s="34">
        <v>443033.96</v>
      </c>
      <c r="F578" s="34">
        <f>E578*_xlfn.XLOOKUP(Dataset!$K$2,Dataset!$N$14:$N$26,Dataset!$O$14:$O$26,"",0)/_xlfn.XLOOKUP(Dataset!B578,Dataset!$N$14:$N$26,Dataset!$O$14:$O$26,"",0)</f>
        <v>845128.23136056587</v>
      </c>
      <c r="G578" s="34">
        <f t="shared" si="17"/>
        <v>88606.792000000001</v>
      </c>
      <c r="H578" s="34">
        <f t="shared" si="18"/>
        <v>169025.64627211317</v>
      </c>
      <c r="I578" s="9"/>
      <c r="J578" s="9"/>
      <c r="K578" s="9"/>
    </row>
    <row r="579" spans="1:11" s="7" customFormat="1" x14ac:dyDescent="0.3">
      <c r="A579" s="87">
        <v>577</v>
      </c>
      <c r="B579" s="59">
        <v>2019</v>
      </c>
      <c r="C579" s="70" t="s">
        <v>11</v>
      </c>
      <c r="D579" s="71">
        <v>10</v>
      </c>
      <c r="E579" s="34">
        <v>368348.45</v>
      </c>
      <c r="F579" s="34">
        <f>E579*_xlfn.XLOOKUP(Dataset!$K$2,Dataset!$N$14:$N$26,Dataset!$O$14:$O$26,"",0)/_xlfn.XLOOKUP(Dataset!B579,Dataset!$N$14:$N$26,Dataset!$O$14:$O$26,"",0)</f>
        <v>675007.79559552355</v>
      </c>
      <c r="G579" s="34">
        <f t="shared" ref="G579:G642" si="19">E579/D579</f>
        <v>36834.845000000001</v>
      </c>
      <c r="H579" s="34">
        <f t="shared" ref="H579:H642" si="20">F579/D579</f>
        <v>67500.779559552349</v>
      </c>
      <c r="I579" s="9"/>
      <c r="J579" s="9"/>
      <c r="K579" s="9"/>
    </row>
    <row r="580" spans="1:11" s="7" customFormat="1" x14ac:dyDescent="0.3">
      <c r="A580" s="88">
        <v>578</v>
      </c>
      <c r="B580" s="59">
        <v>2018</v>
      </c>
      <c r="C580" s="70" t="s">
        <v>11</v>
      </c>
      <c r="D580" s="71">
        <v>5</v>
      </c>
      <c r="E580" s="34">
        <v>16905.82</v>
      </c>
      <c r="F580" s="34">
        <f>E580*_xlfn.XLOOKUP(Dataset!$K$2,Dataset!$N$14:$N$26,Dataset!$O$14:$O$26,"",0)/_xlfn.XLOOKUP(Dataset!B580,Dataset!$N$14:$N$26,Dataset!$O$14:$O$26,"",0)</f>
        <v>32249.414370627659</v>
      </c>
      <c r="G580" s="34">
        <f t="shared" si="19"/>
        <v>3381.1639999999998</v>
      </c>
      <c r="H580" s="34">
        <f t="shared" si="20"/>
        <v>6449.882874125532</v>
      </c>
      <c r="I580" s="9"/>
      <c r="J580" s="9"/>
      <c r="K580" s="9"/>
    </row>
    <row r="581" spans="1:11" s="7" customFormat="1" x14ac:dyDescent="0.3">
      <c r="A581" s="87">
        <v>579</v>
      </c>
      <c r="B581" s="59">
        <v>2019</v>
      </c>
      <c r="C581" s="70" t="s">
        <v>11</v>
      </c>
      <c r="D581" s="71">
        <v>5</v>
      </c>
      <c r="E581" s="34">
        <v>12544.89</v>
      </c>
      <c r="F581" s="34">
        <f>E581*_xlfn.XLOOKUP(Dataset!$K$2,Dataset!$N$14:$N$26,Dataset!$O$14:$O$26,"",0)/_xlfn.XLOOKUP(Dataset!B581,Dataset!$N$14:$N$26,Dataset!$O$14:$O$26,"",0)</f>
        <v>22988.82632705072</v>
      </c>
      <c r="G581" s="34">
        <f t="shared" si="19"/>
        <v>2508.9780000000001</v>
      </c>
      <c r="H581" s="34">
        <f t="shared" si="20"/>
        <v>4597.7652654101439</v>
      </c>
      <c r="I581" s="9"/>
      <c r="J581" s="9"/>
      <c r="K581" s="9"/>
    </row>
    <row r="582" spans="1:11" s="7" customFormat="1" x14ac:dyDescent="0.3">
      <c r="A582" s="88">
        <v>580</v>
      </c>
      <c r="B582" s="59">
        <v>2020</v>
      </c>
      <c r="C582" s="70" t="s">
        <v>10</v>
      </c>
      <c r="D582" s="71">
        <v>1</v>
      </c>
      <c r="E582" s="34">
        <v>8128.67</v>
      </c>
      <c r="F582" s="34">
        <f>E582*_xlfn.XLOOKUP(Dataset!$K$2,Dataset!$N$14:$N$26,Dataset!$O$14:$O$26,"",0)/_xlfn.XLOOKUP(Dataset!B582,Dataset!$N$14:$N$26,Dataset!$O$14:$O$26,"",0)</f>
        <v>14187.552833538401</v>
      </c>
      <c r="G582" s="34">
        <f t="shared" si="19"/>
        <v>8128.67</v>
      </c>
      <c r="H582" s="34">
        <f t="shared" si="20"/>
        <v>14187.552833538401</v>
      </c>
      <c r="I582" s="9"/>
      <c r="J582" s="9"/>
      <c r="K582" s="9"/>
    </row>
    <row r="583" spans="1:11" s="7" customFormat="1" x14ac:dyDescent="0.3">
      <c r="A583" s="87">
        <v>581</v>
      </c>
      <c r="B583" s="59">
        <v>2020</v>
      </c>
      <c r="C583" s="70" t="s">
        <v>10</v>
      </c>
      <c r="D583" s="71">
        <v>1</v>
      </c>
      <c r="E583" s="34">
        <v>8469.1299999999992</v>
      </c>
      <c r="F583" s="34">
        <f>E583*_xlfn.XLOOKUP(Dataset!$K$2,Dataset!$N$14:$N$26,Dataset!$O$14:$O$26,"",0)/_xlfn.XLOOKUP(Dataset!B583,Dataset!$N$14:$N$26,Dataset!$O$14:$O$26,"",0)</f>
        <v>14781.782177048037</v>
      </c>
      <c r="G583" s="34">
        <f t="shared" si="19"/>
        <v>8469.1299999999992</v>
      </c>
      <c r="H583" s="34">
        <f t="shared" si="20"/>
        <v>14781.782177048037</v>
      </c>
      <c r="I583" s="9"/>
      <c r="J583" s="9"/>
      <c r="K583" s="9"/>
    </row>
    <row r="584" spans="1:11" s="7" customFormat="1" x14ac:dyDescent="0.3">
      <c r="A584" s="88">
        <v>582</v>
      </c>
      <c r="B584" s="59">
        <v>2021</v>
      </c>
      <c r="C584" s="70" t="s">
        <v>11</v>
      </c>
      <c r="D584" s="71">
        <v>93</v>
      </c>
      <c r="E584" s="34">
        <v>80492.45</v>
      </c>
      <c r="F584" s="34">
        <f>E584*_xlfn.XLOOKUP(Dataset!$K$2,Dataset!$N$14:$N$26,Dataset!$O$14:$O$26,"",0)/_xlfn.XLOOKUP(Dataset!B584,Dataset!$N$14:$N$26,Dataset!$O$14:$O$26,"",0)</f>
        <v>133990.21375451735</v>
      </c>
      <c r="G584" s="34">
        <f t="shared" si="19"/>
        <v>865.51021505376343</v>
      </c>
      <c r="H584" s="34">
        <f t="shared" si="20"/>
        <v>1440.7549866077134</v>
      </c>
      <c r="I584" s="9"/>
      <c r="J584" s="9"/>
      <c r="K584" s="9"/>
    </row>
    <row r="585" spans="1:11" s="7" customFormat="1" x14ac:dyDescent="0.3">
      <c r="A585" s="87">
        <v>583</v>
      </c>
      <c r="B585" s="59">
        <v>2020</v>
      </c>
      <c r="C585" s="70" t="s">
        <v>12</v>
      </c>
      <c r="D585" s="71">
        <v>2</v>
      </c>
      <c r="E585" s="34">
        <v>1900.05</v>
      </c>
      <c r="F585" s="34">
        <f>E585*_xlfn.XLOOKUP(Dataset!$K$2,Dataset!$N$14:$N$26,Dataset!$O$14:$O$26,"",0)/_xlfn.XLOOKUP(Dataset!B585,Dataset!$N$14:$N$26,Dataset!$O$14:$O$26,"",0)</f>
        <v>3316.2940261278459</v>
      </c>
      <c r="G585" s="34">
        <f t="shared" si="19"/>
        <v>950.02499999999998</v>
      </c>
      <c r="H585" s="34">
        <f t="shared" si="20"/>
        <v>1658.1470130639229</v>
      </c>
      <c r="I585" s="9"/>
      <c r="J585" s="9"/>
      <c r="K585" s="9"/>
    </row>
    <row r="586" spans="1:11" s="7" customFormat="1" x14ac:dyDescent="0.3">
      <c r="A586" s="88">
        <v>584</v>
      </c>
      <c r="B586" s="59">
        <v>2020</v>
      </c>
      <c r="C586" s="70" t="s">
        <v>10</v>
      </c>
      <c r="D586" s="71">
        <v>1</v>
      </c>
      <c r="E586" s="34">
        <v>8535.33</v>
      </c>
      <c r="F586" s="34">
        <f>E586*_xlfn.XLOOKUP(Dataset!$K$2,Dataset!$N$14:$N$26,Dataset!$O$14:$O$26,"",0)/_xlfn.XLOOKUP(Dataset!B586,Dataset!$N$14:$N$26,Dataset!$O$14:$O$26,"",0)</f>
        <v>14897.325801968258</v>
      </c>
      <c r="G586" s="34">
        <f t="shared" si="19"/>
        <v>8535.33</v>
      </c>
      <c r="H586" s="34">
        <f t="shared" si="20"/>
        <v>14897.325801968258</v>
      </c>
      <c r="I586" s="9"/>
      <c r="J586" s="9"/>
      <c r="K586" s="9"/>
    </row>
    <row r="587" spans="1:11" s="7" customFormat="1" x14ac:dyDescent="0.3">
      <c r="A587" s="87">
        <v>585</v>
      </c>
      <c r="B587" s="59">
        <v>2020</v>
      </c>
      <c r="C587" s="70" t="s">
        <v>11</v>
      </c>
      <c r="D587" s="71">
        <v>93.6</v>
      </c>
      <c r="E587" s="34">
        <v>113077.57</v>
      </c>
      <c r="F587" s="34">
        <f>E587*_xlfn.XLOOKUP(Dataset!$K$2,Dataset!$N$14:$N$26,Dataset!$O$14:$O$26,"",0)/_xlfn.XLOOKUP(Dataset!B587,Dataset!$N$14:$N$26,Dataset!$O$14:$O$26,"",0)</f>
        <v>197362.42197839706</v>
      </c>
      <c r="G587" s="34">
        <f t="shared" si="19"/>
        <v>1208.0936965811968</v>
      </c>
      <c r="H587" s="34">
        <f t="shared" si="20"/>
        <v>2108.5728843845841</v>
      </c>
      <c r="I587" s="9"/>
      <c r="J587" s="9"/>
      <c r="K587" s="9"/>
    </row>
    <row r="588" spans="1:11" s="7" customFormat="1" x14ac:dyDescent="0.3">
      <c r="A588" s="88">
        <v>586</v>
      </c>
      <c r="B588" s="59">
        <v>2020</v>
      </c>
      <c r="C588" s="70" t="s">
        <v>10</v>
      </c>
      <c r="D588" s="71">
        <v>1</v>
      </c>
      <c r="E588" s="34">
        <v>7291.56</v>
      </c>
      <c r="F588" s="34">
        <f>E588*_xlfn.XLOOKUP(Dataset!$K$2,Dataset!$N$14:$N$26,Dataset!$O$14:$O$26,"",0)/_xlfn.XLOOKUP(Dataset!B588,Dataset!$N$14:$N$26,Dataset!$O$14:$O$26,"",0)</f>
        <v>12726.48449733047</v>
      </c>
      <c r="G588" s="34">
        <f t="shared" si="19"/>
        <v>7291.56</v>
      </c>
      <c r="H588" s="34">
        <f t="shared" si="20"/>
        <v>12726.48449733047</v>
      </c>
      <c r="I588" s="9"/>
      <c r="J588" s="9"/>
      <c r="K588" s="9"/>
    </row>
    <row r="589" spans="1:11" s="7" customFormat="1" x14ac:dyDescent="0.3">
      <c r="A589" s="87">
        <v>587</v>
      </c>
      <c r="B589" s="59">
        <v>2019</v>
      </c>
      <c r="C589" s="70" t="s">
        <v>10</v>
      </c>
      <c r="D589" s="71">
        <v>1</v>
      </c>
      <c r="E589" s="34">
        <v>6106.18</v>
      </c>
      <c r="F589" s="34">
        <f>E589*_xlfn.XLOOKUP(Dataset!$K$2,Dataset!$N$14:$N$26,Dataset!$O$14:$O$26,"",0)/_xlfn.XLOOKUP(Dataset!B589,Dataset!$N$14:$N$26,Dataset!$O$14:$O$26,"",0)</f>
        <v>11189.728370811588</v>
      </c>
      <c r="G589" s="34">
        <f t="shared" si="19"/>
        <v>6106.18</v>
      </c>
      <c r="H589" s="34">
        <f t="shared" si="20"/>
        <v>11189.728370811588</v>
      </c>
      <c r="I589" s="9"/>
      <c r="J589" s="9"/>
      <c r="K589" s="9"/>
    </row>
    <row r="590" spans="1:11" s="7" customFormat="1" x14ac:dyDescent="0.3">
      <c r="A590" s="88">
        <v>588</v>
      </c>
      <c r="B590" s="59">
        <v>2020</v>
      </c>
      <c r="C590" s="70" t="s">
        <v>10</v>
      </c>
      <c r="D590" s="71">
        <v>1</v>
      </c>
      <c r="E590" s="34">
        <v>9584.51</v>
      </c>
      <c r="F590" s="34">
        <f>E590*_xlfn.XLOOKUP(Dataset!$K$2,Dataset!$N$14:$N$26,Dataset!$O$14:$O$26,"",0)/_xlfn.XLOOKUP(Dataset!B590,Dataset!$N$14:$N$26,Dataset!$O$14:$O$26,"",0)</f>
        <v>16728.535173475753</v>
      </c>
      <c r="G590" s="34">
        <f t="shared" si="19"/>
        <v>9584.51</v>
      </c>
      <c r="H590" s="34">
        <f t="shared" si="20"/>
        <v>16728.535173475753</v>
      </c>
      <c r="I590" s="9"/>
      <c r="J590" s="9"/>
      <c r="K590" s="9"/>
    </row>
    <row r="591" spans="1:11" s="7" customFormat="1" x14ac:dyDescent="0.3">
      <c r="A591" s="87">
        <v>589</v>
      </c>
      <c r="B591" s="59">
        <v>2020</v>
      </c>
      <c r="C591" s="70" t="s">
        <v>10</v>
      </c>
      <c r="D591" s="71">
        <v>1</v>
      </c>
      <c r="E591" s="34">
        <v>21696.1</v>
      </c>
      <c r="F591" s="34">
        <f>E591*_xlfn.XLOOKUP(Dataset!$K$2,Dataset!$N$14:$N$26,Dataset!$O$14:$O$26,"",0)/_xlfn.XLOOKUP(Dataset!B591,Dataset!$N$14:$N$26,Dataset!$O$14:$O$26,"",0)</f>
        <v>37867.764964223235</v>
      </c>
      <c r="G591" s="34">
        <f t="shared" si="19"/>
        <v>21696.1</v>
      </c>
      <c r="H591" s="34">
        <f t="shared" si="20"/>
        <v>37867.764964223235</v>
      </c>
      <c r="I591" s="9"/>
      <c r="J591" s="9"/>
      <c r="K591" s="9"/>
    </row>
    <row r="592" spans="1:11" s="7" customFormat="1" x14ac:dyDescent="0.3">
      <c r="A592" s="88">
        <v>590</v>
      </c>
      <c r="B592" s="59">
        <v>2021</v>
      </c>
      <c r="C592" s="70" t="s">
        <v>11</v>
      </c>
      <c r="D592" s="71">
        <v>5</v>
      </c>
      <c r="E592" s="34">
        <v>182393.89</v>
      </c>
      <c r="F592" s="34">
        <f>E592*_xlfn.XLOOKUP(Dataset!$K$2,Dataset!$N$14:$N$26,Dataset!$O$14:$O$26,"",0)/_xlfn.XLOOKUP(Dataset!B592,Dataset!$N$14:$N$26,Dataset!$O$14:$O$26,"",0)</f>
        <v>303618.49227620632</v>
      </c>
      <c r="G592" s="34">
        <f t="shared" si="19"/>
        <v>36478.778000000006</v>
      </c>
      <c r="H592" s="34">
        <f t="shared" si="20"/>
        <v>60723.698455241261</v>
      </c>
      <c r="I592" s="9"/>
      <c r="J592" s="9"/>
      <c r="K592" s="9"/>
    </row>
    <row r="593" spans="1:11" s="7" customFormat="1" x14ac:dyDescent="0.3">
      <c r="A593" s="87">
        <v>591</v>
      </c>
      <c r="B593" s="59">
        <v>2019</v>
      </c>
      <c r="C593" s="70" t="s">
        <v>11</v>
      </c>
      <c r="D593" s="71">
        <v>45.74</v>
      </c>
      <c r="E593" s="34">
        <v>102400.43</v>
      </c>
      <c r="F593" s="34">
        <f>E593*_xlfn.XLOOKUP(Dataset!$K$2,Dataset!$N$14:$N$26,Dataset!$O$14:$O$26,"",0)/_xlfn.XLOOKUP(Dataset!B593,Dataset!$N$14:$N$26,Dataset!$O$14:$O$26,"",0)</f>
        <v>187651.36251376572</v>
      </c>
      <c r="G593" s="34">
        <f t="shared" si="19"/>
        <v>2238.7501093135111</v>
      </c>
      <c r="H593" s="34">
        <f t="shared" si="20"/>
        <v>4102.5658616914234</v>
      </c>
      <c r="I593" s="9"/>
      <c r="J593" s="9"/>
      <c r="K593" s="9"/>
    </row>
    <row r="594" spans="1:11" s="7" customFormat="1" x14ac:dyDescent="0.3">
      <c r="A594" s="88">
        <v>592</v>
      </c>
      <c r="B594" s="59">
        <v>2020</v>
      </c>
      <c r="C594" s="70" t="s">
        <v>10</v>
      </c>
      <c r="D594" s="71">
        <v>1</v>
      </c>
      <c r="E594" s="34">
        <v>17091.580000000002</v>
      </c>
      <c r="F594" s="34">
        <f>E594*_xlfn.XLOOKUP(Dataset!$K$2,Dataset!$N$14:$N$26,Dataset!$O$14:$O$26,"",0)/_xlfn.XLOOKUP(Dataset!B594,Dataset!$N$14:$N$26,Dataset!$O$14:$O$26,"",0)</f>
        <v>29831.16478570889</v>
      </c>
      <c r="G594" s="34">
        <f t="shared" si="19"/>
        <v>17091.580000000002</v>
      </c>
      <c r="H594" s="34">
        <f t="shared" si="20"/>
        <v>29831.16478570889</v>
      </c>
      <c r="I594" s="9"/>
      <c r="J594" s="9"/>
      <c r="K594" s="9"/>
    </row>
    <row r="595" spans="1:11" s="7" customFormat="1" x14ac:dyDescent="0.3">
      <c r="A595" s="87">
        <v>593</v>
      </c>
      <c r="B595" s="59">
        <v>2021</v>
      </c>
      <c r="C595" s="70" t="s">
        <v>11</v>
      </c>
      <c r="D595" s="71">
        <v>20</v>
      </c>
      <c r="E595" s="34">
        <v>32529.99</v>
      </c>
      <c r="F595" s="34">
        <f>E595*_xlfn.XLOOKUP(Dataset!$K$2,Dataset!$N$14:$N$26,Dataset!$O$14:$O$26,"",0)/_xlfn.XLOOKUP(Dataset!B595,Dataset!$N$14:$N$26,Dataset!$O$14:$O$26,"",0)</f>
        <v>54150.424214100974</v>
      </c>
      <c r="G595" s="34">
        <f t="shared" si="19"/>
        <v>1626.4995000000001</v>
      </c>
      <c r="H595" s="34">
        <f t="shared" si="20"/>
        <v>2707.5212107050488</v>
      </c>
      <c r="I595" s="9"/>
      <c r="J595" s="9"/>
      <c r="K595" s="9"/>
    </row>
    <row r="596" spans="1:11" s="7" customFormat="1" x14ac:dyDescent="0.3">
      <c r="A596" s="88">
        <v>594</v>
      </c>
      <c r="B596" s="59">
        <v>2020</v>
      </c>
      <c r="C596" s="70" t="s">
        <v>10</v>
      </c>
      <c r="D596" s="71">
        <v>1</v>
      </c>
      <c r="E596" s="34">
        <v>37627.54</v>
      </c>
      <c r="F596" s="34">
        <f>E596*_xlfn.XLOOKUP(Dataset!$K$2,Dataset!$N$14:$N$26,Dataset!$O$14:$O$26,"",0)/_xlfn.XLOOKUP(Dataset!B596,Dataset!$N$14:$N$26,Dataset!$O$14:$O$26,"",0)</f>
        <v>65674.053903784938</v>
      </c>
      <c r="G596" s="34">
        <f t="shared" si="19"/>
        <v>37627.54</v>
      </c>
      <c r="H596" s="34">
        <f t="shared" si="20"/>
        <v>65674.053903784938</v>
      </c>
      <c r="I596" s="9"/>
      <c r="J596" s="9"/>
      <c r="K596" s="9"/>
    </row>
    <row r="597" spans="1:11" s="7" customFormat="1" x14ac:dyDescent="0.3">
      <c r="A597" s="87">
        <v>595</v>
      </c>
      <c r="B597" s="59">
        <v>2020</v>
      </c>
      <c r="C597" s="70" t="s">
        <v>10</v>
      </c>
      <c r="D597" s="71">
        <v>1</v>
      </c>
      <c r="E597" s="34">
        <v>31485.43</v>
      </c>
      <c r="F597" s="34">
        <f>E597*_xlfn.XLOOKUP(Dataset!$K$2,Dataset!$N$14:$N$26,Dataset!$O$14:$O$26,"",0)/_xlfn.XLOOKUP(Dataset!B597,Dataset!$N$14:$N$26,Dataset!$O$14:$O$26,"",0)</f>
        <v>54953.787226160617</v>
      </c>
      <c r="G597" s="34">
        <f t="shared" si="19"/>
        <v>31485.43</v>
      </c>
      <c r="H597" s="34">
        <f t="shared" si="20"/>
        <v>54953.787226160617</v>
      </c>
      <c r="I597" s="9"/>
      <c r="J597" s="9"/>
      <c r="K597" s="9"/>
    </row>
    <row r="598" spans="1:11" s="7" customFormat="1" x14ac:dyDescent="0.3">
      <c r="A598" s="88">
        <v>596</v>
      </c>
      <c r="B598" s="59">
        <v>2020</v>
      </c>
      <c r="C598" s="70" t="s">
        <v>11</v>
      </c>
      <c r="D598" s="71">
        <v>15</v>
      </c>
      <c r="E598" s="34">
        <v>25519.54</v>
      </c>
      <c r="F598" s="34">
        <f>E598*_xlfn.XLOOKUP(Dataset!$K$2,Dataset!$N$14:$N$26,Dataset!$O$14:$O$26,"",0)/_xlfn.XLOOKUP(Dataset!B598,Dataset!$N$14:$N$26,Dataset!$O$14:$O$26,"",0)</f>
        <v>44541.089998437201</v>
      </c>
      <c r="G598" s="34">
        <f t="shared" si="19"/>
        <v>1701.3026666666667</v>
      </c>
      <c r="H598" s="34">
        <f t="shared" si="20"/>
        <v>2969.4059998958132</v>
      </c>
      <c r="I598" s="9"/>
      <c r="J598" s="9"/>
      <c r="K598" s="9"/>
    </row>
    <row r="599" spans="1:11" s="7" customFormat="1" x14ac:dyDescent="0.3">
      <c r="A599" s="87">
        <v>597</v>
      </c>
      <c r="B599" s="59">
        <v>2019</v>
      </c>
      <c r="C599" s="70" t="s">
        <v>10</v>
      </c>
      <c r="D599" s="71">
        <v>195</v>
      </c>
      <c r="E599" s="34">
        <v>1966862.49</v>
      </c>
      <c r="F599" s="34">
        <f>E599*_xlfn.XLOOKUP(Dataset!$K$2,Dataset!$N$14:$N$26,Dataset!$O$14:$O$26,"",0)/_xlfn.XLOOKUP(Dataset!B599,Dataset!$N$14:$N$26,Dataset!$O$14:$O$26,"",0)</f>
        <v>3604324.9635349959</v>
      </c>
      <c r="G599" s="34">
        <f t="shared" si="19"/>
        <v>10086.474307692308</v>
      </c>
      <c r="H599" s="34">
        <f t="shared" si="20"/>
        <v>18483.71776171793</v>
      </c>
      <c r="I599" s="9"/>
      <c r="J599" s="9"/>
      <c r="K599" s="9"/>
    </row>
    <row r="600" spans="1:11" s="7" customFormat="1" x14ac:dyDescent="0.3">
      <c r="A600" s="88">
        <v>598</v>
      </c>
      <c r="B600" s="59">
        <v>2020</v>
      </c>
      <c r="C600" s="70" t="s">
        <v>11</v>
      </c>
      <c r="D600" s="71">
        <v>5</v>
      </c>
      <c r="E600" s="34">
        <v>10253.51</v>
      </c>
      <c r="F600" s="34">
        <f>E600*_xlfn.XLOOKUP(Dataset!$K$2,Dataset!$N$14:$N$26,Dataset!$O$14:$O$26,"",0)/_xlfn.XLOOKUP(Dataset!B600,Dataset!$N$14:$N$26,Dataset!$O$14:$O$26,"",0)</f>
        <v>17896.189026521479</v>
      </c>
      <c r="G600" s="34">
        <f t="shared" si="19"/>
        <v>2050.7020000000002</v>
      </c>
      <c r="H600" s="34">
        <f t="shared" si="20"/>
        <v>3579.2378053042958</v>
      </c>
      <c r="I600" s="9"/>
      <c r="J600" s="9"/>
      <c r="K600" s="9"/>
    </row>
    <row r="601" spans="1:11" s="7" customFormat="1" x14ac:dyDescent="0.3">
      <c r="A601" s="87">
        <v>599</v>
      </c>
      <c r="B601" s="59">
        <v>2020</v>
      </c>
      <c r="C601" s="70" t="s">
        <v>10</v>
      </c>
      <c r="D601" s="71">
        <v>1</v>
      </c>
      <c r="E601" s="34">
        <v>2602.3200000000002</v>
      </c>
      <c r="F601" s="34">
        <f>E601*_xlfn.XLOOKUP(Dataset!$K$2,Dataset!$N$14:$N$26,Dataset!$O$14:$O$26,"",0)/_xlfn.XLOOKUP(Dataset!B601,Dataset!$N$14:$N$26,Dataset!$O$14:$O$26,"",0)</f>
        <v>4542.0164048698807</v>
      </c>
      <c r="G601" s="34">
        <f t="shared" si="19"/>
        <v>2602.3200000000002</v>
      </c>
      <c r="H601" s="34">
        <f t="shared" si="20"/>
        <v>4542.0164048698807</v>
      </c>
      <c r="I601" s="9"/>
      <c r="J601" s="9"/>
      <c r="K601" s="9"/>
    </row>
    <row r="602" spans="1:11" s="7" customFormat="1" x14ac:dyDescent="0.3">
      <c r="A602" s="88">
        <v>600</v>
      </c>
      <c r="B602" s="59">
        <v>2020</v>
      </c>
      <c r="C602" s="70" t="s">
        <v>11</v>
      </c>
      <c r="D602" s="71">
        <v>5</v>
      </c>
      <c r="E602" s="34">
        <v>26586.26</v>
      </c>
      <c r="F602" s="34">
        <f>E602*_xlfn.XLOOKUP(Dataset!$K$2,Dataset!$N$14:$N$26,Dataset!$O$14:$O$26,"",0)/_xlfn.XLOOKUP(Dataset!B602,Dataset!$N$14:$N$26,Dataset!$O$14:$O$26,"",0)</f>
        <v>46402.913194432622</v>
      </c>
      <c r="G602" s="34">
        <f t="shared" si="19"/>
        <v>5317.2519999999995</v>
      </c>
      <c r="H602" s="34">
        <f t="shared" si="20"/>
        <v>9280.5826388865244</v>
      </c>
      <c r="I602" s="9"/>
      <c r="J602" s="9"/>
      <c r="K602" s="9"/>
    </row>
    <row r="603" spans="1:11" s="7" customFormat="1" x14ac:dyDescent="0.3">
      <c r="A603" s="87">
        <v>601</v>
      </c>
      <c r="B603" s="59">
        <v>2020</v>
      </c>
      <c r="C603" s="70" t="s">
        <v>10</v>
      </c>
      <c r="D603" s="71">
        <v>1</v>
      </c>
      <c r="E603" s="34">
        <v>6939.86</v>
      </c>
      <c r="F603" s="34">
        <f>E603*_xlfn.XLOOKUP(Dataset!$K$2,Dataset!$N$14:$N$26,Dataset!$O$14:$O$26,"",0)/_xlfn.XLOOKUP(Dataset!B603,Dataset!$N$14:$N$26,Dataset!$O$14:$O$26,"",0)</f>
        <v>12112.63717279208</v>
      </c>
      <c r="G603" s="34">
        <f t="shared" si="19"/>
        <v>6939.86</v>
      </c>
      <c r="H603" s="34">
        <f t="shared" si="20"/>
        <v>12112.63717279208</v>
      </c>
      <c r="I603" s="9"/>
      <c r="J603" s="9"/>
      <c r="K603" s="9"/>
    </row>
    <row r="604" spans="1:11" s="7" customFormat="1" x14ac:dyDescent="0.3">
      <c r="A604" s="88">
        <v>602</v>
      </c>
      <c r="B604" s="59">
        <v>2020</v>
      </c>
      <c r="C604" s="70" t="s">
        <v>10</v>
      </c>
      <c r="D604" s="71">
        <v>1</v>
      </c>
      <c r="E604" s="34">
        <v>3001.06</v>
      </c>
      <c r="F604" s="34">
        <f>E604*_xlfn.XLOOKUP(Dataset!$K$2,Dataset!$N$14:$N$26,Dataset!$O$14:$O$26,"",0)/_xlfn.XLOOKUP(Dataset!B604,Dataset!$N$14:$N$26,Dataset!$O$14:$O$26,"",0)</f>
        <v>5237.9660272367746</v>
      </c>
      <c r="G604" s="34">
        <f t="shared" si="19"/>
        <v>3001.06</v>
      </c>
      <c r="H604" s="34">
        <f t="shared" si="20"/>
        <v>5237.9660272367746</v>
      </c>
      <c r="I604" s="9"/>
      <c r="J604" s="9"/>
      <c r="K604" s="9"/>
    </row>
    <row r="605" spans="1:11" s="7" customFormat="1" x14ac:dyDescent="0.3">
      <c r="A605" s="87">
        <v>603</v>
      </c>
      <c r="B605" s="59">
        <v>2021</v>
      </c>
      <c r="C605" s="70" t="s">
        <v>10</v>
      </c>
      <c r="D605" s="71">
        <v>1</v>
      </c>
      <c r="E605" s="34">
        <v>11553.03</v>
      </c>
      <c r="F605" s="34">
        <f>E605*_xlfn.XLOOKUP(Dataset!$K$2,Dataset!$N$14:$N$26,Dataset!$O$14:$O$26,"",0)/_xlfn.XLOOKUP(Dataset!B605,Dataset!$N$14:$N$26,Dataset!$O$14:$O$26,"",0)</f>
        <v>19231.529903889765</v>
      </c>
      <c r="G605" s="34">
        <f t="shared" si="19"/>
        <v>11553.03</v>
      </c>
      <c r="H605" s="34">
        <f t="shared" si="20"/>
        <v>19231.529903889765</v>
      </c>
      <c r="I605" s="9"/>
      <c r="J605" s="9"/>
      <c r="K605" s="9"/>
    </row>
    <row r="606" spans="1:11" s="7" customFormat="1" x14ac:dyDescent="0.3">
      <c r="A606" s="88">
        <v>604</v>
      </c>
      <c r="B606" s="59">
        <v>2020</v>
      </c>
      <c r="C606" s="70" t="s">
        <v>12</v>
      </c>
      <c r="D606" s="71">
        <v>2</v>
      </c>
      <c r="E606" s="34">
        <v>11167.02</v>
      </c>
      <c r="F606" s="34">
        <f>E606*_xlfn.XLOOKUP(Dataset!$K$2,Dataset!$N$14:$N$26,Dataset!$O$14:$O$26,"",0)/_xlfn.XLOOKUP(Dataset!B606,Dataset!$N$14:$N$26,Dataset!$O$14:$O$26,"",0)</f>
        <v>19490.603781821628</v>
      </c>
      <c r="G606" s="34">
        <f t="shared" si="19"/>
        <v>5583.51</v>
      </c>
      <c r="H606" s="34">
        <f t="shared" si="20"/>
        <v>9745.3018909108141</v>
      </c>
      <c r="I606" s="9"/>
      <c r="J606" s="9"/>
      <c r="K606" s="9"/>
    </row>
    <row r="607" spans="1:11" s="7" customFormat="1" x14ac:dyDescent="0.3">
      <c r="A607" s="87">
        <v>605</v>
      </c>
      <c r="B607" s="59">
        <v>2020</v>
      </c>
      <c r="C607" s="70" t="s">
        <v>10</v>
      </c>
      <c r="D607" s="71">
        <v>1</v>
      </c>
      <c r="E607" s="34">
        <v>15850.54</v>
      </c>
      <c r="F607" s="34">
        <f>E607*_xlfn.XLOOKUP(Dataset!$K$2,Dataset!$N$14:$N$26,Dataset!$O$14:$O$26,"",0)/_xlfn.XLOOKUP(Dataset!B607,Dataset!$N$14:$N$26,Dataset!$O$14:$O$26,"",0)</f>
        <v>27665.088346570072</v>
      </c>
      <c r="G607" s="34">
        <f t="shared" si="19"/>
        <v>15850.54</v>
      </c>
      <c r="H607" s="34">
        <f t="shared" si="20"/>
        <v>27665.088346570072</v>
      </c>
      <c r="I607" s="9"/>
      <c r="J607" s="9"/>
      <c r="K607" s="9"/>
    </row>
    <row r="608" spans="1:11" s="7" customFormat="1" x14ac:dyDescent="0.3">
      <c r="A608" s="88">
        <v>606</v>
      </c>
      <c r="B608" s="59">
        <v>2020</v>
      </c>
      <c r="C608" s="70" t="s">
        <v>10</v>
      </c>
      <c r="D608" s="71">
        <v>1</v>
      </c>
      <c r="E608" s="34">
        <v>7625.56</v>
      </c>
      <c r="F608" s="34">
        <f>E608*_xlfn.XLOOKUP(Dataset!$K$2,Dataset!$N$14:$N$26,Dataset!$O$14:$O$26,"",0)/_xlfn.XLOOKUP(Dataset!B608,Dataset!$N$14:$N$26,Dataset!$O$14:$O$26,"",0)</f>
        <v>13309.438737864508</v>
      </c>
      <c r="G608" s="34">
        <f t="shared" si="19"/>
        <v>7625.56</v>
      </c>
      <c r="H608" s="34">
        <f t="shared" si="20"/>
        <v>13309.438737864508</v>
      </c>
      <c r="I608" s="9"/>
      <c r="J608" s="9"/>
      <c r="K608" s="9"/>
    </row>
    <row r="609" spans="1:11" s="7" customFormat="1" x14ac:dyDescent="0.3">
      <c r="A609" s="87">
        <v>607</v>
      </c>
      <c r="B609" s="59">
        <v>2020</v>
      </c>
      <c r="C609" s="70" t="s">
        <v>10</v>
      </c>
      <c r="D609" s="71">
        <v>1</v>
      </c>
      <c r="E609" s="34">
        <v>15958.95</v>
      </c>
      <c r="F609" s="34">
        <f>E609*_xlfn.XLOOKUP(Dataset!$K$2,Dataset!$N$14:$N$26,Dataset!$O$14:$O$26,"",0)/_xlfn.XLOOKUP(Dataset!B609,Dataset!$N$14:$N$26,Dataset!$O$14:$O$26,"",0)</f>
        <v>27854.304122666766</v>
      </c>
      <c r="G609" s="34">
        <f t="shared" si="19"/>
        <v>15958.95</v>
      </c>
      <c r="H609" s="34">
        <f t="shared" si="20"/>
        <v>27854.304122666766</v>
      </c>
      <c r="I609" s="9"/>
      <c r="J609" s="9"/>
      <c r="K609" s="9"/>
    </row>
    <row r="610" spans="1:11" s="7" customFormat="1" x14ac:dyDescent="0.3">
      <c r="A610" s="88">
        <v>608</v>
      </c>
      <c r="B610" s="59">
        <v>2020</v>
      </c>
      <c r="C610" s="70" t="s">
        <v>10</v>
      </c>
      <c r="D610" s="71">
        <v>1</v>
      </c>
      <c r="E610" s="34">
        <v>6706.03</v>
      </c>
      <c r="F610" s="34">
        <f>E610*_xlfn.XLOOKUP(Dataset!$K$2,Dataset!$N$14:$N$26,Dataset!$O$14:$O$26,"",0)/_xlfn.XLOOKUP(Dataset!B610,Dataset!$N$14:$N$26,Dataset!$O$14:$O$26,"",0)</f>
        <v>11704.516843258923</v>
      </c>
      <c r="G610" s="34">
        <f t="shared" si="19"/>
        <v>6706.03</v>
      </c>
      <c r="H610" s="34">
        <f t="shared" si="20"/>
        <v>11704.516843258923</v>
      </c>
      <c r="I610" s="9"/>
      <c r="J610" s="9"/>
      <c r="K610" s="9"/>
    </row>
    <row r="611" spans="1:11" s="7" customFormat="1" x14ac:dyDescent="0.3">
      <c r="A611" s="87">
        <v>609</v>
      </c>
      <c r="B611" s="59">
        <v>2020</v>
      </c>
      <c r="C611" s="70" t="s">
        <v>11</v>
      </c>
      <c r="D611" s="71">
        <v>5</v>
      </c>
      <c r="E611" s="34">
        <v>4631.29</v>
      </c>
      <c r="F611" s="34">
        <f>E611*_xlfn.XLOOKUP(Dataset!$K$2,Dataset!$N$14:$N$26,Dataset!$O$14:$O$26,"",0)/_xlfn.XLOOKUP(Dataset!B611,Dataset!$N$14:$N$26,Dataset!$O$14:$O$26,"",0)</f>
        <v>8083.3237863559552</v>
      </c>
      <c r="G611" s="34">
        <f t="shared" si="19"/>
        <v>926.25800000000004</v>
      </c>
      <c r="H611" s="34">
        <f t="shared" si="20"/>
        <v>1616.6647572711911</v>
      </c>
      <c r="I611" s="9"/>
      <c r="J611" s="9"/>
      <c r="K611" s="9"/>
    </row>
    <row r="612" spans="1:11" s="7" customFormat="1" x14ac:dyDescent="0.3">
      <c r="A612" s="88">
        <v>610</v>
      </c>
      <c r="B612" s="59">
        <v>2020</v>
      </c>
      <c r="C612" s="70" t="s">
        <v>10</v>
      </c>
      <c r="D612" s="71">
        <v>1</v>
      </c>
      <c r="E612" s="34">
        <v>9472.4</v>
      </c>
      <c r="F612" s="34">
        <f>E612*_xlfn.XLOOKUP(Dataset!$K$2,Dataset!$N$14:$N$26,Dataset!$O$14:$O$26,"",0)/_xlfn.XLOOKUP(Dataset!B612,Dataset!$N$14:$N$26,Dataset!$O$14:$O$26,"",0)</f>
        <v>16532.861521061765</v>
      </c>
      <c r="G612" s="34">
        <f t="shared" si="19"/>
        <v>9472.4</v>
      </c>
      <c r="H612" s="34">
        <f t="shared" si="20"/>
        <v>16532.861521061765</v>
      </c>
      <c r="I612" s="9"/>
      <c r="J612" s="9"/>
      <c r="K612" s="9"/>
    </row>
    <row r="613" spans="1:11" s="7" customFormat="1" x14ac:dyDescent="0.3">
      <c r="A613" s="87">
        <v>611</v>
      </c>
      <c r="B613" s="59">
        <v>2020</v>
      </c>
      <c r="C613" s="70" t="s">
        <v>11</v>
      </c>
      <c r="D613" s="71">
        <v>25.7</v>
      </c>
      <c r="E613" s="34">
        <v>21686.880000000001</v>
      </c>
      <c r="F613" s="34">
        <f>E613*_xlfn.XLOOKUP(Dataset!$K$2,Dataset!$N$14:$N$26,Dataset!$O$14:$O$26,"",0)/_xlfn.XLOOKUP(Dataset!B613,Dataset!$N$14:$N$26,Dataset!$O$14:$O$26,"",0)</f>
        <v>37851.672634589333</v>
      </c>
      <c r="G613" s="34">
        <f t="shared" si="19"/>
        <v>843.84747081712067</v>
      </c>
      <c r="H613" s="34">
        <f t="shared" si="20"/>
        <v>1472.8277289723476</v>
      </c>
      <c r="I613" s="9"/>
      <c r="J613" s="9"/>
      <c r="K613" s="9"/>
    </row>
    <row r="614" spans="1:11" s="7" customFormat="1" x14ac:dyDescent="0.3">
      <c r="A614" s="88">
        <v>612</v>
      </c>
      <c r="B614" s="59">
        <v>2020</v>
      </c>
      <c r="C614" s="70" t="s">
        <v>10</v>
      </c>
      <c r="D614" s="71">
        <v>1</v>
      </c>
      <c r="E614" s="34">
        <v>16211.57</v>
      </c>
      <c r="F614" s="34">
        <f>E614*_xlfn.XLOOKUP(Dataset!$K$2,Dataset!$N$14:$N$26,Dataset!$O$14:$O$26,"",0)/_xlfn.XLOOKUP(Dataset!B614,Dataset!$N$14:$N$26,Dataset!$O$14:$O$26,"",0)</f>
        <v>28295.219991659906</v>
      </c>
      <c r="G614" s="34">
        <f t="shared" si="19"/>
        <v>16211.57</v>
      </c>
      <c r="H614" s="34">
        <f t="shared" si="20"/>
        <v>28295.219991659906</v>
      </c>
      <c r="I614" s="9"/>
      <c r="J614" s="9"/>
      <c r="K614" s="9"/>
    </row>
    <row r="615" spans="1:11" s="7" customFormat="1" x14ac:dyDescent="0.3">
      <c r="A615" s="87">
        <v>613</v>
      </c>
      <c r="B615" s="59">
        <v>2020</v>
      </c>
      <c r="C615" s="70" t="s">
        <v>10</v>
      </c>
      <c r="D615" s="71">
        <v>1</v>
      </c>
      <c r="E615" s="34">
        <v>21108.61</v>
      </c>
      <c r="F615" s="34">
        <f>E615*_xlfn.XLOOKUP(Dataset!$K$2,Dataset!$N$14:$N$26,Dataset!$O$14:$O$26,"",0)/_xlfn.XLOOKUP(Dataset!B615,Dataset!$N$14:$N$26,Dataset!$O$14:$O$26,"",0)</f>
        <v>36842.376381075504</v>
      </c>
      <c r="G615" s="34">
        <f t="shared" si="19"/>
        <v>21108.61</v>
      </c>
      <c r="H615" s="34">
        <f t="shared" si="20"/>
        <v>36842.376381075504</v>
      </c>
      <c r="I615" s="9"/>
      <c r="J615" s="9"/>
      <c r="K615" s="9"/>
    </row>
    <row r="616" spans="1:11" s="7" customFormat="1" x14ac:dyDescent="0.3">
      <c r="A616" s="88">
        <v>614</v>
      </c>
      <c r="B616" s="59">
        <v>2020</v>
      </c>
      <c r="C616" s="70" t="s">
        <v>10</v>
      </c>
      <c r="D616" s="71">
        <v>1</v>
      </c>
      <c r="E616" s="34">
        <v>3229.24</v>
      </c>
      <c r="F616" s="34">
        <f>E616*_xlfn.XLOOKUP(Dataset!$K$2,Dataset!$N$14:$N$26,Dataset!$O$14:$O$26,"",0)/_xlfn.XLOOKUP(Dataset!B616,Dataset!$N$14:$N$26,Dataset!$O$14:$O$26,"",0)</f>
        <v>5636.2250050962266</v>
      </c>
      <c r="G616" s="34">
        <f t="shared" si="19"/>
        <v>3229.24</v>
      </c>
      <c r="H616" s="34">
        <f t="shared" si="20"/>
        <v>5636.2250050962266</v>
      </c>
      <c r="I616" s="9"/>
      <c r="J616" s="9"/>
      <c r="K616" s="9"/>
    </row>
    <row r="617" spans="1:11" s="7" customFormat="1" x14ac:dyDescent="0.3">
      <c r="A617" s="87">
        <v>615</v>
      </c>
      <c r="B617" s="59">
        <v>2020</v>
      </c>
      <c r="C617" s="70" t="s">
        <v>10</v>
      </c>
      <c r="D617" s="71">
        <v>1</v>
      </c>
      <c r="E617" s="34">
        <v>6242.74</v>
      </c>
      <c r="F617" s="34">
        <f>E617*_xlfn.XLOOKUP(Dataset!$K$2,Dataset!$N$14:$N$26,Dataset!$O$14:$O$26,"",0)/_xlfn.XLOOKUP(Dataset!B617,Dataset!$N$14:$N$26,Dataset!$O$14:$O$26,"",0)</f>
        <v>10895.903459734929</v>
      </c>
      <c r="G617" s="34">
        <f t="shared" si="19"/>
        <v>6242.74</v>
      </c>
      <c r="H617" s="34">
        <f t="shared" si="20"/>
        <v>10895.903459734929</v>
      </c>
      <c r="I617" s="9"/>
      <c r="J617" s="9"/>
      <c r="K617" s="9"/>
    </row>
    <row r="618" spans="1:11" s="7" customFormat="1" x14ac:dyDescent="0.3">
      <c r="A618" s="88">
        <v>616</v>
      </c>
      <c r="B618" s="59">
        <v>2020</v>
      </c>
      <c r="C618" s="70" t="s">
        <v>10</v>
      </c>
      <c r="D618" s="71">
        <v>1</v>
      </c>
      <c r="E618" s="34">
        <v>8797.02</v>
      </c>
      <c r="F618" s="34">
        <f>E618*_xlfn.XLOOKUP(Dataset!$K$2,Dataset!$N$14:$N$26,Dataset!$O$14:$O$26,"",0)/_xlfn.XLOOKUP(Dataset!B618,Dataset!$N$14:$N$26,Dataset!$O$14:$O$26,"",0)</f>
        <v>15354.072194798657</v>
      </c>
      <c r="G618" s="34">
        <f t="shared" si="19"/>
        <v>8797.02</v>
      </c>
      <c r="H618" s="34">
        <f t="shared" si="20"/>
        <v>15354.072194798657</v>
      </c>
      <c r="I618" s="9"/>
      <c r="J618" s="9"/>
      <c r="K618" s="9"/>
    </row>
    <row r="619" spans="1:11" s="7" customFormat="1" x14ac:dyDescent="0.3">
      <c r="A619" s="87">
        <v>617</v>
      </c>
      <c r="B619" s="59">
        <v>2020</v>
      </c>
      <c r="C619" s="70" t="s">
        <v>11</v>
      </c>
      <c r="D619" s="71">
        <v>5</v>
      </c>
      <c r="E619" s="34">
        <v>15985.79</v>
      </c>
      <c r="F619" s="34">
        <f>E619*_xlfn.XLOOKUP(Dataset!$K$2,Dataset!$N$14:$N$26,Dataset!$O$14:$O$26,"",0)/_xlfn.XLOOKUP(Dataset!B619,Dataset!$N$14:$N$26,Dataset!$O$14:$O$26,"",0)</f>
        <v>27901.149906546805</v>
      </c>
      <c r="G619" s="34">
        <f t="shared" si="19"/>
        <v>3197.1580000000004</v>
      </c>
      <c r="H619" s="34">
        <f t="shared" si="20"/>
        <v>5580.2299813093614</v>
      </c>
      <c r="I619" s="9"/>
      <c r="J619" s="9"/>
      <c r="K619" s="9"/>
    </row>
    <row r="620" spans="1:11" s="7" customFormat="1" x14ac:dyDescent="0.3">
      <c r="A620" s="88">
        <v>618</v>
      </c>
      <c r="B620" s="59">
        <v>2020</v>
      </c>
      <c r="C620" s="70" t="s">
        <v>10</v>
      </c>
      <c r="D620" s="71">
        <v>1</v>
      </c>
      <c r="E620" s="34">
        <v>9767.2800000000007</v>
      </c>
      <c r="F620" s="34">
        <f>E620*_xlfn.XLOOKUP(Dataset!$K$2,Dataset!$N$14:$N$26,Dataset!$O$14:$O$26,"",0)/_xlfn.XLOOKUP(Dataset!B620,Dataset!$N$14:$N$26,Dataset!$O$14:$O$26,"",0)</f>
        <v>17047.536809830261</v>
      </c>
      <c r="G620" s="34">
        <f t="shared" si="19"/>
        <v>9767.2800000000007</v>
      </c>
      <c r="H620" s="34">
        <f t="shared" si="20"/>
        <v>17047.536809830261</v>
      </c>
      <c r="I620" s="9"/>
      <c r="J620" s="9"/>
      <c r="K620" s="9"/>
    </row>
    <row r="621" spans="1:11" s="7" customFormat="1" x14ac:dyDescent="0.3">
      <c r="A621" s="87">
        <v>619</v>
      </c>
      <c r="B621" s="59">
        <v>2020</v>
      </c>
      <c r="C621" s="70" t="s">
        <v>11</v>
      </c>
      <c r="D621" s="71">
        <v>5</v>
      </c>
      <c r="E621" s="34">
        <v>12184.08</v>
      </c>
      <c r="F621" s="34">
        <f>E621*_xlfn.XLOOKUP(Dataset!$K$2,Dataset!$N$14:$N$26,Dataset!$O$14:$O$26,"",0)/_xlfn.XLOOKUP(Dataset!B621,Dataset!$N$14:$N$26,Dataset!$O$14:$O$26,"",0)</f>
        <v>21265.751805407104</v>
      </c>
      <c r="G621" s="34">
        <f t="shared" si="19"/>
        <v>2436.8159999999998</v>
      </c>
      <c r="H621" s="34">
        <f t="shared" si="20"/>
        <v>4253.1503610814207</v>
      </c>
      <c r="I621" s="9"/>
      <c r="J621" s="9"/>
      <c r="K621" s="9"/>
    </row>
    <row r="622" spans="1:11" s="7" customFormat="1" x14ac:dyDescent="0.3">
      <c r="A622" s="88">
        <v>620</v>
      </c>
      <c r="B622" s="59">
        <v>2020</v>
      </c>
      <c r="C622" s="70" t="s">
        <v>10</v>
      </c>
      <c r="D622" s="71">
        <v>1</v>
      </c>
      <c r="E622" s="34">
        <v>2484.52</v>
      </c>
      <c r="F622" s="34">
        <f>E622*_xlfn.XLOOKUP(Dataset!$K$2,Dataset!$N$14:$N$26,Dataset!$O$14:$O$26,"",0)/_xlfn.XLOOKUP(Dataset!B622,Dataset!$N$14:$N$26,Dataset!$O$14:$O$26,"",0)</f>
        <v>4336.4115859030844</v>
      </c>
      <c r="G622" s="34">
        <f t="shared" si="19"/>
        <v>2484.52</v>
      </c>
      <c r="H622" s="34">
        <f t="shared" si="20"/>
        <v>4336.4115859030844</v>
      </c>
      <c r="I622" s="9"/>
      <c r="J622" s="9"/>
      <c r="K622" s="9"/>
    </row>
    <row r="623" spans="1:11" s="7" customFormat="1" x14ac:dyDescent="0.3">
      <c r="A623" s="87">
        <v>621</v>
      </c>
      <c r="B623" s="59">
        <v>2021</v>
      </c>
      <c r="C623" s="70" t="s">
        <v>10</v>
      </c>
      <c r="D623" s="71">
        <v>1</v>
      </c>
      <c r="E623" s="34">
        <v>37500.879999999997</v>
      </c>
      <c r="F623" s="34">
        <f>E623*_xlfn.XLOOKUP(Dataset!$K$2,Dataset!$N$14:$N$26,Dataset!$O$14:$O$26,"",0)/_xlfn.XLOOKUP(Dataset!B623,Dataset!$N$14:$N$26,Dataset!$O$14:$O$26,"",0)</f>
        <v>62425.120954605103</v>
      </c>
      <c r="G623" s="34">
        <f t="shared" si="19"/>
        <v>37500.879999999997</v>
      </c>
      <c r="H623" s="34">
        <f t="shared" si="20"/>
        <v>62425.120954605103</v>
      </c>
      <c r="I623" s="9"/>
      <c r="J623" s="9"/>
      <c r="K623" s="9"/>
    </row>
    <row r="624" spans="1:11" s="7" customFormat="1" x14ac:dyDescent="0.3">
      <c r="A624" s="88">
        <v>622</v>
      </c>
      <c r="B624" s="59">
        <v>2021</v>
      </c>
      <c r="C624" s="70" t="s">
        <v>11</v>
      </c>
      <c r="D624" s="71">
        <v>5</v>
      </c>
      <c r="E624" s="34">
        <v>38522.17</v>
      </c>
      <c r="F624" s="34">
        <f>E624*_xlfn.XLOOKUP(Dataset!$K$2,Dataset!$N$14:$N$26,Dataset!$O$14:$O$26,"",0)/_xlfn.XLOOKUP(Dataset!B624,Dataset!$N$14:$N$26,Dataset!$O$14:$O$26,"",0)</f>
        <v>64125.191773735984</v>
      </c>
      <c r="G624" s="34">
        <f t="shared" si="19"/>
        <v>7704.4339999999993</v>
      </c>
      <c r="H624" s="34">
        <f t="shared" si="20"/>
        <v>12825.038354747197</v>
      </c>
      <c r="I624" s="9"/>
      <c r="J624" s="9"/>
      <c r="K624" s="9"/>
    </row>
    <row r="625" spans="1:11" s="7" customFormat="1" x14ac:dyDescent="0.3">
      <c r="A625" s="87">
        <v>623</v>
      </c>
      <c r="B625" s="59">
        <v>2021</v>
      </c>
      <c r="C625" s="70" t="s">
        <v>11</v>
      </c>
      <c r="D625" s="71">
        <v>5</v>
      </c>
      <c r="E625" s="34">
        <v>12510.76</v>
      </c>
      <c r="F625" s="34">
        <f>E625*_xlfn.XLOOKUP(Dataset!$K$2,Dataset!$N$14:$N$26,Dataset!$O$14:$O$26,"",0)/_xlfn.XLOOKUP(Dataset!B625,Dataset!$N$14:$N$26,Dataset!$O$14:$O$26,"",0)</f>
        <v>20825.796787543</v>
      </c>
      <c r="G625" s="34">
        <f t="shared" si="19"/>
        <v>2502.152</v>
      </c>
      <c r="H625" s="34">
        <f t="shared" si="20"/>
        <v>4165.1593575085999</v>
      </c>
      <c r="I625" s="9"/>
      <c r="J625" s="9"/>
      <c r="K625" s="9"/>
    </row>
    <row r="626" spans="1:11" s="7" customFormat="1" x14ac:dyDescent="0.3">
      <c r="A626" s="88">
        <v>624</v>
      </c>
      <c r="B626" s="59">
        <v>2020</v>
      </c>
      <c r="C626" s="70" t="s">
        <v>10</v>
      </c>
      <c r="D626" s="71">
        <v>1</v>
      </c>
      <c r="E626" s="34">
        <v>6057.22</v>
      </c>
      <c r="F626" s="34">
        <f>E626*_xlfn.XLOOKUP(Dataset!$K$2,Dataset!$N$14:$N$26,Dataset!$O$14:$O$26,"",0)/_xlfn.XLOOKUP(Dataset!B626,Dataset!$N$14:$N$26,Dataset!$O$14:$O$26,"",0)</f>
        <v>10572.10205044189</v>
      </c>
      <c r="G626" s="34">
        <f t="shared" si="19"/>
        <v>6057.22</v>
      </c>
      <c r="H626" s="34">
        <f t="shared" si="20"/>
        <v>10572.10205044189</v>
      </c>
      <c r="I626" s="9"/>
      <c r="J626" s="9"/>
      <c r="K626" s="9"/>
    </row>
    <row r="627" spans="1:11" s="7" customFormat="1" x14ac:dyDescent="0.3">
      <c r="A627" s="87">
        <v>625</v>
      </c>
      <c r="B627" s="59">
        <v>2020</v>
      </c>
      <c r="C627" s="70" t="s">
        <v>12</v>
      </c>
      <c r="D627" s="71">
        <v>4</v>
      </c>
      <c r="E627" s="34">
        <v>5474.12</v>
      </c>
      <c r="F627" s="34">
        <f>E627*_xlfn.XLOOKUP(Dataset!$K$2,Dataset!$N$14:$N$26,Dataset!$O$14:$O$26,"",0)/_xlfn.XLOOKUP(Dataset!B627,Dataset!$N$14:$N$26,Dataset!$O$14:$O$26,"",0)</f>
        <v>9554.3756502760261</v>
      </c>
      <c r="G627" s="34">
        <f t="shared" si="19"/>
        <v>1368.53</v>
      </c>
      <c r="H627" s="34">
        <f t="shared" si="20"/>
        <v>2388.5939125690065</v>
      </c>
      <c r="I627" s="9"/>
      <c r="J627" s="9"/>
      <c r="K627" s="9"/>
    </row>
    <row r="628" spans="1:11" s="7" customFormat="1" x14ac:dyDescent="0.3">
      <c r="A628" s="88">
        <v>626</v>
      </c>
      <c r="B628" s="59">
        <v>2020</v>
      </c>
      <c r="C628" s="70" t="s">
        <v>10</v>
      </c>
      <c r="D628" s="71">
        <v>1</v>
      </c>
      <c r="E628" s="34">
        <v>3554.78</v>
      </c>
      <c r="F628" s="34">
        <f>E628*_xlfn.XLOOKUP(Dataset!$K$2,Dataset!$N$14:$N$26,Dataset!$O$14:$O$26,"",0)/_xlfn.XLOOKUP(Dataset!B628,Dataset!$N$14:$N$26,Dataset!$O$14:$O$26,"",0)</f>
        <v>6204.4133986993729</v>
      </c>
      <c r="G628" s="34">
        <f t="shared" si="19"/>
        <v>3554.78</v>
      </c>
      <c r="H628" s="34">
        <f t="shared" si="20"/>
        <v>6204.4133986993729</v>
      </c>
      <c r="I628" s="9"/>
      <c r="J628" s="9"/>
      <c r="K628" s="9"/>
    </row>
    <row r="629" spans="1:11" s="7" customFormat="1" x14ac:dyDescent="0.3">
      <c r="A629" s="87">
        <v>627</v>
      </c>
      <c r="B629" s="59">
        <v>2020</v>
      </c>
      <c r="C629" s="70" t="s">
        <v>11</v>
      </c>
      <c r="D629" s="71">
        <v>5</v>
      </c>
      <c r="E629" s="34">
        <v>4058.63</v>
      </c>
      <c r="F629" s="34">
        <f>E629*_xlfn.XLOOKUP(Dataset!$K$2,Dataset!$N$14:$N$26,Dataset!$O$14:$O$26,"",0)/_xlfn.XLOOKUP(Dataset!B629,Dataset!$N$14:$N$26,Dataset!$O$14:$O$26,"",0)</f>
        <v>7083.8190696367255</v>
      </c>
      <c r="G629" s="34">
        <f t="shared" si="19"/>
        <v>811.726</v>
      </c>
      <c r="H629" s="34">
        <f t="shared" si="20"/>
        <v>1416.7638139273452</v>
      </c>
      <c r="I629" s="9"/>
      <c r="J629" s="9"/>
      <c r="K629" s="9"/>
    </row>
    <row r="630" spans="1:11" s="7" customFormat="1" x14ac:dyDescent="0.3">
      <c r="A630" s="88">
        <v>628</v>
      </c>
      <c r="B630" s="59">
        <v>2021</v>
      </c>
      <c r="C630" s="70" t="s">
        <v>10</v>
      </c>
      <c r="D630" s="71">
        <v>4</v>
      </c>
      <c r="E630" s="34">
        <v>24839.5</v>
      </c>
      <c r="F630" s="34">
        <f>E630*_xlfn.XLOOKUP(Dataset!$K$2,Dataset!$N$14:$N$26,Dataset!$O$14:$O$26,"",0)/_xlfn.XLOOKUP(Dataset!B630,Dataset!$N$14:$N$26,Dataset!$O$14:$O$26,"",0)</f>
        <v>41348.597471630361</v>
      </c>
      <c r="G630" s="34">
        <f t="shared" si="19"/>
        <v>6209.875</v>
      </c>
      <c r="H630" s="34">
        <f t="shared" si="20"/>
        <v>10337.14936790759</v>
      </c>
      <c r="I630" s="9"/>
      <c r="J630" s="9"/>
      <c r="K630" s="9"/>
    </row>
    <row r="631" spans="1:11" s="7" customFormat="1" x14ac:dyDescent="0.3">
      <c r="A631" s="87">
        <v>629</v>
      </c>
      <c r="B631" s="59">
        <v>2020</v>
      </c>
      <c r="C631" s="70" t="s">
        <v>10</v>
      </c>
      <c r="D631" s="71">
        <v>1</v>
      </c>
      <c r="E631" s="34">
        <v>3139.42</v>
      </c>
      <c r="F631" s="34">
        <f>E631*_xlfn.XLOOKUP(Dataset!$K$2,Dataset!$N$14:$N$26,Dataset!$O$14:$O$26,"",0)/_xlfn.XLOOKUP(Dataset!B631,Dataset!$N$14:$N$26,Dataset!$O$14:$O$26,"",0)</f>
        <v>5479.4556940639886</v>
      </c>
      <c r="G631" s="34">
        <f t="shared" si="19"/>
        <v>3139.42</v>
      </c>
      <c r="H631" s="34">
        <f t="shared" si="20"/>
        <v>5479.4556940639886</v>
      </c>
      <c r="I631" s="9"/>
      <c r="J631" s="9"/>
      <c r="K631" s="9"/>
    </row>
    <row r="632" spans="1:11" s="7" customFormat="1" x14ac:dyDescent="0.3">
      <c r="A632" s="88">
        <v>630</v>
      </c>
      <c r="B632" s="59">
        <v>2021</v>
      </c>
      <c r="C632" s="70" t="s">
        <v>11</v>
      </c>
      <c r="D632" s="71">
        <v>25</v>
      </c>
      <c r="E632" s="34">
        <v>29396.07</v>
      </c>
      <c r="F632" s="34">
        <f>E632*_xlfn.XLOOKUP(Dataset!$K$2,Dataset!$N$14:$N$26,Dataset!$O$14:$O$26,"",0)/_xlfn.XLOOKUP(Dataset!B632,Dataset!$N$14:$N$26,Dataset!$O$14:$O$26,"",0)</f>
        <v>48933.604367151878</v>
      </c>
      <c r="G632" s="34">
        <f t="shared" si="19"/>
        <v>1175.8427999999999</v>
      </c>
      <c r="H632" s="34">
        <f t="shared" si="20"/>
        <v>1957.3441746860751</v>
      </c>
      <c r="I632" s="9"/>
      <c r="J632" s="9"/>
      <c r="K632" s="9"/>
    </row>
    <row r="633" spans="1:11" s="7" customFormat="1" x14ac:dyDescent="0.3">
      <c r="A633" s="87">
        <v>631</v>
      </c>
      <c r="B633" s="59">
        <v>2021</v>
      </c>
      <c r="C633" s="70" t="s">
        <v>10</v>
      </c>
      <c r="D633" s="71">
        <v>1</v>
      </c>
      <c r="E633" s="34">
        <v>12716.34</v>
      </c>
      <c r="F633" s="34">
        <f>E633*_xlfn.XLOOKUP(Dataset!$K$2,Dataset!$N$14:$N$26,Dataset!$O$14:$O$26,"",0)/_xlfn.XLOOKUP(Dataset!B633,Dataset!$N$14:$N$26,Dataset!$O$14:$O$26,"",0)</f>
        <v>21168.011593324827</v>
      </c>
      <c r="G633" s="34">
        <f t="shared" si="19"/>
        <v>12716.34</v>
      </c>
      <c r="H633" s="34">
        <f t="shared" si="20"/>
        <v>21168.011593324827</v>
      </c>
      <c r="I633" s="9"/>
      <c r="J633" s="9"/>
      <c r="K633" s="9"/>
    </row>
    <row r="634" spans="1:11" s="7" customFormat="1" x14ac:dyDescent="0.3">
      <c r="A634" s="88">
        <v>632</v>
      </c>
      <c r="B634" s="59">
        <v>2021</v>
      </c>
      <c r="C634" s="70" t="s">
        <v>11</v>
      </c>
      <c r="D634" s="71">
        <v>5</v>
      </c>
      <c r="E634" s="34">
        <v>22882.11</v>
      </c>
      <c r="F634" s="34">
        <f>E634*_xlfn.XLOOKUP(Dataset!$K$2,Dataset!$N$14:$N$26,Dataset!$O$14:$O$26,"",0)/_xlfn.XLOOKUP(Dataset!B634,Dataset!$N$14:$N$26,Dataset!$O$14:$O$26,"",0)</f>
        <v>38090.265733672895</v>
      </c>
      <c r="G634" s="34">
        <f t="shared" si="19"/>
        <v>4576.4220000000005</v>
      </c>
      <c r="H634" s="34">
        <f t="shared" si="20"/>
        <v>7618.0531467345791</v>
      </c>
      <c r="I634" s="9"/>
      <c r="J634" s="9"/>
      <c r="K634" s="9"/>
    </row>
    <row r="635" spans="1:11" s="7" customFormat="1" x14ac:dyDescent="0.3">
      <c r="A635" s="87">
        <v>633</v>
      </c>
      <c r="B635" s="59">
        <v>2021</v>
      </c>
      <c r="C635" s="70" t="s">
        <v>10</v>
      </c>
      <c r="D635" s="71">
        <v>1</v>
      </c>
      <c r="E635" s="34">
        <v>3258.15</v>
      </c>
      <c r="F635" s="34">
        <f>E635*_xlfn.XLOOKUP(Dataset!$K$2,Dataset!$N$14:$N$26,Dataset!$O$14:$O$26,"",0)/_xlfn.XLOOKUP(Dataset!B635,Dataset!$N$14:$N$26,Dataset!$O$14:$O$26,"",0)</f>
        <v>5423.6169348091735</v>
      </c>
      <c r="G635" s="34">
        <f t="shared" si="19"/>
        <v>3258.15</v>
      </c>
      <c r="H635" s="34">
        <f t="shared" si="20"/>
        <v>5423.6169348091735</v>
      </c>
      <c r="I635" s="9"/>
      <c r="J635" s="9"/>
      <c r="K635" s="9"/>
    </row>
    <row r="636" spans="1:11" s="7" customFormat="1" x14ac:dyDescent="0.3">
      <c r="A636" s="88">
        <v>634</v>
      </c>
      <c r="B636" s="59">
        <v>2021</v>
      </c>
      <c r="C636" s="70" t="s">
        <v>11</v>
      </c>
      <c r="D636" s="71">
        <v>14.36</v>
      </c>
      <c r="E636" s="34">
        <v>16745.580000000002</v>
      </c>
      <c r="F636" s="34">
        <f>E636*_xlfn.XLOOKUP(Dataset!$K$2,Dataset!$N$14:$N$26,Dataset!$O$14:$O$26,"",0)/_xlfn.XLOOKUP(Dataset!B636,Dataset!$N$14:$N$26,Dataset!$O$14:$O$26,"",0)</f>
        <v>27875.208713902619</v>
      </c>
      <c r="G636" s="34">
        <f t="shared" si="19"/>
        <v>1166.1267409470754</v>
      </c>
      <c r="H636" s="34">
        <f t="shared" si="20"/>
        <v>1941.1705232522716</v>
      </c>
      <c r="I636" s="9"/>
      <c r="J636" s="9"/>
      <c r="K636" s="9"/>
    </row>
    <row r="637" spans="1:11" s="7" customFormat="1" x14ac:dyDescent="0.3">
      <c r="A637" s="87">
        <v>635</v>
      </c>
      <c r="B637" s="59">
        <v>2021</v>
      </c>
      <c r="C637" s="70" t="s">
        <v>10</v>
      </c>
      <c r="D637" s="71">
        <v>1</v>
      </c>
      <c r="E637" s="34">
        <v>9558.67</v>
      </c>
      <c r="F637" s="34">
        <f>E637*_xlfn.XLOOKUP(Dataset!$K$2,Dataset!$N$14:$N$26,Dataset!$O$14:$O$26,"",0)/_xlfn.XLOOKUP(Dataset!B637,Dataset!$N$14:$N$26,Dataset!$O$14:$O$26,"",0)</f>
        <v>15911.656764192074</v>
      </c>
      <c r="G637" s="34">
        <f t="shared" si="19"/>
        <v>9558.67</v>
      </c>
      <c r="H637" s="34">
        <f t="shared" si="20"/>
        <v>15911.656764192074</v>
      </c>
      <c r="I637" s="9"/>
      <c r="J637" s="9"/>
      <c r="K637" s="9"/>
    </row>
    <row r="638" spans="1:11" s="7" customFormat="1" x14ac:dyDescent="0.3">
      <c r="A638" s="88">
        <v>636</v>
      </c>
      <c r="B638" s="59">
        <v>2021</v>
      </c>
      <c r="C638" s="70" t="s">
        <v>10</v>
      </c>
      <c r="D638" s="71">
        <v>1</v>
      </c>
      <c r="E638" s="34">
        <v>11190.92</v>
      </c>
      <c r="F638" s="34">
        <f>E638*_xlfn.XLOOKUP(Dataset!$K$2,Dataset!$N$14:$N$26,Dataset!$O$14:$O$26,"",0)/_xlfn.XLOOKUP(Dataset!B638,Dataset!$N$14:$N$26,Dataset!$O$14:$O$26,"",0)</f>
        <v>18628.750434478057</v>
      </c>
      <c r="G638" s="34">
        <f t="shared" si="19"/>
        <v>11190.92</v>
      </c>
      <c r="H638" s="34">
        <f t="shared" si="20"/>
        <v>18628.750434478057</v>
      </c>
      <c r="I638" s="9"/>
      <c r="J638" s="9"/>
      <c r="K638" s="9"/>
    </row>
    <row r="639" spans="1:11" s="7" customFormat="1" x14ac:dyDescent="0.3">
      <c r="A639" s="87">
        <v>637</v>
      </c>
      <c r="B639" s="59">
        <v>2021</v>
      </c>
      <c r="C639" s="70" t="s">
        <v>10</v>
      </c>
      <c r="D639" s="71">
        <v>1</v>
      </c>
      <c r="E639" s="34">
        <v>11873.49</v>
      </c>
      <c r="F639" s="34">
        <f>E639*_xlfn.XLOOKUP(Dataset!$K$2,Dataset!$N$14:$N$26,Dataset!$O$14:$O$26,"",0)/_xlfn.XLOOKUP(Dataset!B639,Dataset!$N$14:$N$26,Dataset!$O$14:$O$26,"",0)</f>
        <v>19764.97749928253</v>
      </c>
      <c r="G639" s="34">
        <f t="shared" si="19"/>
        <v>11873.49</v>
      </c>
      <c r="H639" s="34">
        <f t="shared" si="20"/>
        <v>19764.97749928253</v>
      </c>
      <c r="I639" s="9"/>
      <c r="J639" s="9"/>
      <c r="K639" s="9"/>
    </row>
    <row r="640" spans="1:11" s="7" customFormat="1" x14ac:dyDescent="0.3">
      <c r="A640" s="88">
        <v>638</v>
      </c>
      <c r="B640" s="59">
        <v>2021</v>
      </c>
      <c r="C640" s="70" t="s">
        <v>10</v>
      </c>
      <c r="D640" s="71">
        <v>1</v>
      </c>
      <c r="E640" s="34">
        <v>11269.31</v>
      </c>
      <c r="F640" s="34">
        <f>E640*_xlfn.XLOOKUP(Dataset!$K$2,Dataset!$N$14:$N$26,Dataset!$O$14:$O$26,"",0)/_xlfn.XLOOKUP(Dataset!B640,Dataset!$N$14:$N$26,Dataset!$O$14:$O$26,"",0)</f>
        <v>18759.240845146589</v>
      </c>
      <c r="G640" s="34">
        <f t="shared" si="19"/>
        <v>11269.31</v>
      </c>
      <c r="H640" s="34">
        <f t="shared" si="20"/>
        <v>18759.240845146589</v>
      </c>
      <c r="I640" s="9"/>
      <c r="J640" s="9"/>
      <c r="K640" s="9"/>
    </row>
    <row r="641" spans="1:11" s="7" customFormat="1" x14ac:dyDescent="0.3">
      <c r="A641" s="87">
        <v>639</v>
      </c>
      <c r="B641" s="59">
        <v>2021</v>
      </c>
      <c r="C641" s="70" t="s">
        <v>10</v>
      </c>
      <c r="D641" s="71">
        <v>1</v>
      </c>
      <c r="E641" s="34">
        <v>8594.83</v>
      </c>
      <c r="F641" s="34">
        <f>E641*_xlfn.XLOOKUP(Dataset!$K$2,Dataset!$N$14:$N$26,Dataset!$O$14:$O$26,"",0)/_xlfn.XLOOKUP(Dataset!B641,Dataset!$N$14:$N$26,Dataset!$O$14:$O$26,"",0)</f>
        <v>14307.218986174954</v>
      </c>
      <c r="G641" s="34">
        <f t="shared" si="19"/>
        <v>8594.83</v>
      </c>
      <c r="H641" s="34">
        <f t="shared" si="20"/>
        <v>14307.218986174954</v>
      </c>
      <c r="I641" s="9"/>
      <c r="J641" s="9"/>
      <c r="K641" s="9"/>
    </row>
    <row r="642" spans="1:11" s="7" customFormat="1" x14ac:dyDescent="0.3">
      <c r="A642" s="88">
        <v>640</v>
      </c>
      <c r="B642" s="59">
        <v>2021</v>
      </c>
      <c r="C642" s="70" t="s">
        <v>10</v>
      </c>
      <c r="D642" s="71">
        <v>1</v>
      </c>
      <c r="E642" s="34">
        <v>10150.299999999999</v>
      </c>
      <c r="F642" s="34">
        <f>E642*_xlfn.XLOOKUP(Dataset!$K$2,Dataset!$N$14:$N$26,Dataset!$O$14:$O$26,"",0)/_xlfn.XLOOKUP(Dataset!B642,Dataset!$N$14:$N$26,Dataset!$O$14:$O$26,"",0)</f>
        <v>16896.502301426746</v>
      </c>
      <c r="G642" s="34">
        <f t="shared" si="19"/>
        <v>10150.299999999999</v>
      </c>
      <c r="H642" s="34">
        <f t="shared" si="20"/>
        <v>16896.502301426746</v>
      </c>
      <c r="I642" s="9"/>
      <c r="J642" s="9"/>
      <c r="K642" s="9"/>
    </row>
    <row r="643" spans="1:11" s="7" customFormat="1" x14ac:dyDescent="0.3">
      <c r="A643" s="87">
        <v>641</v>
      </c>
      <c r="B643" s="59">
        <v>2021</v>
      </c>
      <c r="C643" s="70" t="s">
        <v>11</v>
      </c>
      <c r="D643" s="71">
        <v>5</v>
      </c>
      <c r="E643" s="34">
        <v>14723.36</v>
      </c>
      <c r="F643" s="34">
        <f>E643*_xlfn.XLOOKUP(Dataset!$K$2,Dataset!$N$14:$N$26,Dataset!$O$14:$O$26,"",0)/_xlfn.XLOOKUP(Dataset!B643,Dataset!$N$14:$N$26,Dataset!$O$14:$O$26,"",0)</f>
        <v>24508.95895931495</v>
      </c>
      <c r="G643" s="34">
        <f t="shared" ref="G643:G706" si="21">E643/D643</f>
        <v>2944.672</v>
      </c>
      <c r="H643" s="34">
        <f t="shared" ref="H643:H706" si="22">F643/D643</f>
        <v>4901.7917918629901</v>
      </c>
      <c r="I643" s="9"/>
      <c r="J643" s="9"/>
      <c r="K643" s="9"/>
    </row>
    <row r="644" spans="1:11" s="7" customFormat="1" x14ac:dyDescent="0.3">
      <c r="A644" s="88">
        <v>642</v>
      </c>
      <c r="B644" s="59">
        <v>2021</v>
      </c>
      <c r="C644" s="70" t="s">
        <v>10</v>
      </c>
      <c r="D644" s="71">
        <v>1</v>
      </c>
      <c r="E644" s="34">
        <v>6911.24</v>
      </c>
      <c r="F644" s="34">
        <f>E644*_xlfn.XLOOKUP(Dataset!$K$2,Dataset!$N$14:$N$26,Dataset!$O$14:$O$26,"",0)/_xlfn.XLOOKUP(Dataset!B644,Dataset!$N$14:$N$26,Dataset!$O$14:$O$26,"",0)</f>
        <v>11504.663169139098</v>
      </c>
      <c r="G644" s="34">
        <f t="shared" si="21"/>
        <v>6911.24</v>
      </c>
      <c r="H644" s="34">
        <f t="shared" si="22"/>
        <v>11504.663169139098</v>
      </c>
      <c r="I644" s="9"/>
      <c r="J644" s="9"/>
      <c r="K644" s="9"/>
    </row>
    <row r="645" spans="1:11" s="7" customFormat="1" x14ac:dyDescent="0.3">
      <c r="A645" s="87">
        <v>643</v>
      </c>
      <c r="B645" s="59">
        <v>2021</v>
      </c>
      <c r="C645" s="70" t="s">
        <v>10</v>
      </c>
      <c r="D645" s="71">
        <v>1</v>
      </c>
      <c r="E645" s="34">
        <v>2842.62</v>
      </c>
      <c r="F645" s="34">
        <f>E645*_xlfn.XLOOKUP(Dataset!$K$2,Dataset!$N$14:$N$26,Dataset!$O$14:$O$26,"",0)/_xlfn.XLOOKUP(Dataset!B645,Dataset!$N$14:$N$26,Dataset!$O$14:$O$26,"",0)</f>
        <v>4731.912886523718</v>
      </c>
      <c r="G645" s="34">
        <f t="shared" si="21"/>
        <v>2842.62</v>
      </c>
      <c r="H645" s="34">
        <f t="shared" si="22"/>
        <v>4731.912886523718</v>
      </c>
      <c r="I645" s="9"/>
      <c r="J645" s="9"/>
      <c r="K645" s="9"/>
    </row>
    <row r="646" spans="1:11" s="7" customFormat="1" x14ac:dyDescent="0.3">
      <c r="A646" s="88">
        <v>644</v>
      </c>
      <c r="B646" s="59">
        <v>2021</v>
      </c>
      <c r="C646" s="70" t="s">
        <v>10</v>
      </c>
      <c r="D646" s="71">
        <v>1</v>
      </c>
      <c r="E646" s="34">
        <v>2842.62</v>
      </c>
      <c r="F646" s="34">
        <f>E646*_xlfn.XLOOKUP(Dataset!$K$2,Dataset!$N$14:$N$26,Dataset!$O$14:$O$26,"",0)/_xlfn.XLOOKUP(Dataset!B646,Dataset!$N$14:$N$26,Dataset!$O$14:$O$26,"",0)</f>
        <v>4731.912886523718</v>
      </c>
      <c r="G646" s="34">
        <f t="shared" si="21"/>
        <v>2842.62</v>
      </c>
      <c r="H646" s="34">
        <f t="shared" si="22"/>
        <v>4731.912886523718</v>
      </c>
      <c r="I646" s="9"/>
      <c r="J646" s="9"/>
      <c r="K646" s="9"/>
    </row>
    <row r="647" spans="1:11" s="7" customFormat="1" x14ac:dyDescent="0.3">
      <c r="A647" s="87">
        <v>645</v>
      </c>
      <c r="B647" s="59">
        <v>2021</v>
      </c>
      <c r="C647" s="70" t="s">
        <v>10</v>
      </c>
      <c r="D647" s="71">
        <v>1</v>
      </c>
      <c r="E647" s="34">
        <v>4353.53</v>
      </c>
      <c r="F647" s="34">
        <f>E647*_xlfn.XLOOKUP(Dataset!$K$2,Dataset!$N$14:$N$26,Dataset!$O$14:$O$26,"",0)/_xlfn.XLOOKUP(Dataset!B647,Dataset!$N$14:$N$26,Dataset!$O$14:$O$26,"",0)</f>
        <v>7247.0202520448038</v>
      </c>
      <c r="G647" s="34">
        <f t="shared" si="21"/>
        <v>4353.53</v>
      </c>
      <c r="H647" s="34">
        <f t="shared" si="22"/>
        <v>7247.0202520448038</v>
      </c>
      <c r="I647" s="9"/>
      <c r="J647" s="9"/>
      <c r="K647" s="9"/>
    </row>
    <row r="648" spans="1:11" s="7" customFormat="1" x14ac:dyDescent="0.3">
      <c r="A648" s="88">
        <v>646</v>
      </c>
      <c r="B648" s="59">
        <v>2021</v>
      </c>
      <c r="C648" s="70" t="s">
        <v>10</v>
      </c>
      <c r="D648" s="71">
        <v>1</v>
      </c>
      <c r="E648" s="34">
        <v>15898.48</v>
      </c>
      <c r="F648" s="34">
        <f>E648*_xlfn.XLOOKUP(Dataset!$K$2,Dataset!$N$14:$N$26,Dataset!$O$14:$O$26,"",0)/_xlfn.XLOOKUP(Dataset!B648,Dataset!$N$14:$N$26,Dataset!$O$14:$O$26,"",0)</f>
        <v>26465.099938837971</v>
      </c>
      <c r="G648" s="34">
        <f t="shared" si="21"/>
        <v>15898.48</v>
      </c>
      <c r="H648" s="34">
        <f t="shared" si="22"/>
        <v>26465.099938837971</v>
      </c>
      <c r="I648" s="9"/>
      <c r="J648" s="9"/>
      <c r="K648" s="9"/>
    </row>
    <row r="649" spans="1:11" s="7" customFormat="1" x14ac:dyDescent="0.3">
      <c r="A649" s="87">
        <v>647</v>
      </c>
      <c r="B649" s="59">
        <v>2021</v>
      </c>
      <c r="C649" s="70" t="s">
        <v>11</v>
      </c>
      <c r="D649" s="71">
        <v>10</v>
      </c>
      <c r="E649" s="34">
        <v>12558.06</v>
      </c>
      <c r="F649" s="34">
        <f>E649*_xlfn.XLOOKUP(Dataset!$K$2,Dataset!$N$14:$N$26,Dataset!$O$14:$O$26,"",0)/_xlfn.XLOOKUP(Dataset!B649,Dataset!$N$14:$N$26,Dataset!$O$14:$O$26,"",0)</f>
        <v>20904.533825744573</v>
      </c>
      <c r="G649" s="34">
        <f t="shared" si="21"/>
        <v>1255.806</v>
      </c>
      <c r="H649" s="34">
        <f t="shared" si="22"/>
        <v>2090.4533825744575</v>
      </c>
      <c r="I649" s="9"/>
      <c r="J649" s="9"/>
      <c r="K649" s="9"/>
    </row>
    <row r="650" spans="1:11" s="7" customFormat="1" x14ac:dyDescent="0.3">
      <c r="A650" s="88">
        <v>648</v>
      </c>
      <c r="B650" s="59">
        <v>2021</v>
      </c>
      <c r="C650" s="70" t="s">
        <v>10</v>
      </c>
      <c r="D650" s="71">
        <v>1</v>
      </c>
      <c r="E650" s="34">
        <v>2845.65</v>
      </c>
      <c r="F650" s="34">
        <f>E650*_xlfn.XLOOKUP(Dataset!$K$2,Dataset!$N$14:$N$26,Dataset!$O$14:$O$26,"",0)/_xlfn.XLOOKUP(Dataset!B650,Dataset!$N$14:$N$26,Dataset!$O$14:$O$26,"",0)</f>
        <v>4736.9567179349397</v>
      </c>
      <c r="G650" s="34">
        <f t="shared" si="21"/>
        <v>2845.65</v>
      </c>
      <c r="H650" s="34">
        <f t="shared" si="22"/>
        <v>4736.9567179349397</v>
      </c>
      <c r="I650" s="9"/>
      <c r="J650" s="9"/>
      <c r="K650" s="9"/>
    </row>
    <row r="651" spans="1:11" s="7" customFormat="1" x14ac:dyDescent="0.3">
      <c r="A651" s="87">
        <v>649</v>
      </c>
      <c r="B651" s="59">
        <v>2021</v>
      </c>
      <c r="C651" s="70" t="s">
        <v>10</v>
      </c>
      <c r="D651" s="71">
        <v>1</v>
      </c>
      <c r="E651" s="34">
        <v>6190.25</v>
      </c>
      <c r="F651" s="34">
        <f>E651*_xlfn.XLOOKUP(Dataset!$K$2,Dataset!$N$14:$N$26,Dataset!$O$14:$O$26,"",0)/_xlfn.XLOOKUP(Dataset!B651,Dataset!$N$14:$N$26,Dataset!$O$14:$O$26,"",0)</f>
        <v>10304.480987892664</v>
      </c>
      <c r="G651" s="34">
        <f t="shared" si="21"/>
        <v>6190.25</v>
      </c>
      <c r="H651" s="34">
        <f t="shared" si="22"/>
        <v>10304.480987892664</v>
      </c>
      <c r="I651" s="9"/>
      <c r="J651" s="9"/>
      <c r="K651" s="9"/>
    </row>
    <row r="652" spans="1:11" s="7" customFormat="1" x14ac:dyDescent="0.3">
      <c r="A652" s="88">
        <v>650</v>
      </c>
      <c r="B652" s="59">
        <v>2021</v>
      </c>
      <c r="C652" s="70" t="s">
        <v>11</v>
      </c>
      <c r="D652" s="71">
        <v>5</v>
      </c>
      <c r="E652" s="34">
        <v>17307.03</v>
      </c>
      <c r="F652" s="34">
        <f>E652*_xlfn.XLOOKUP(Dataset!$K$2,Dataset!$N$14:$N$26,Dataset!$O$14:$O$26,"",0)/_xlfn.XLOOKUP(Dataset!B652,Dataset!$N$14:$N$26,Dataset!$O$14:$O$26,"",0)</f>
        <v>28809.815692724522</v>
      </c>
      <c r="G652" s="34">
        <f t="shared" si="21"/>
        <v>3461.4059999999999</v>
      </c>
      <c r="H652" s="34">
        <f t="shared" si="22"/>
        <v>5761.9631385449047</v>
      </c>
      <c r="I652" s="9"/>
      <c r="J652" s="9"/>
      <c r="K652" s="9"/>
    </row>
    <row r="653" spans="1:11" s="7" customFormat="1" x14ac:dyDescent="0.3">
      <c r="A653" s="87">
        <v>651</v>
      </c>
      <c r="B653" s="59">
        <v>2021</v>
      </c>
      <c r="C653" s="70" t="s">
        <v>10</v>
      </c>
      <c r="D653" s="71">
        <v>1</v>
      </c>
      <c r="E653" s="34">
        <v>7907.92</v>
      </c>
      <c r="F653" s="34">
        <f>E653*_xlfn.XLOOKUP(Dataset!$K$2,Dataset!$N$14:$N$26,Dataset!$O$14:$O$26,"",0)/_xlfn.XLOOKUP(Dataset!B653,Dataset!$N$14:$N$26,Dataset!$O$14:$O$26,"",0)</f>
        <v>13163.767423573549</v>
      </c>
      <c r="G653" s="34">
        <f t="shared" si="21"/>
        <v>7907.92</v>
      </c>
      <c r="H653" s="34">
        <f t="shared" si="22"/>
        <v>13163.767423573549</v>
      </c>
      <c r="I653" s="9"/>
      <c r="J653" s="9"/>
      <c r="K653" s="9"/>
    </row>
    <row r="654" spans="1:11" s="7" customFormat="1" x14ac:dyDescent="0.3">
      <c r="A654" s="88">
        <v>652</v>
      </c>
      <c r="B654" s="59">
        <v>2021</v>
      </c>
      <c r="C654" s="70" t="s">
        <v>10</v>
      </c>
      <c r="D654" s="71">
        <v>1</v>
      </c>
      <c r="E654" s="34">
        <v>4696.6000000000004</v>
      </c>
      <c r="F654" s="34">
        <f>E654*_xlfn.XLOOKUP(Dataset!$K$2,Dataset!$N$14:$N$26,Dataset!$O$14:$O$26,"",0)/_xlfn.XLOOKUP(Dataset!B654,Dataset!$N$14:$N$26,Dataset!$O$14:$O$26,"",0)</f>
        <v>7818.1051504764264</v>
      </c>
      <c r="G654" s="34">
        <f t="shared" si="21"/>
        <v>4696.6000000000004</v>
      </c>
      <c r="H654" s="34">
        <f t="shared" si="22"/>
        <v>7818.1051504764264</v>
      </c>
      <c r="I654" s="9"/>
      <c r="J654" s="9"/>
      <c r="K654" s="9"/>
    </row>
    <row r="655" spans="1:11" s="7" customFormat="1" x14ac:dyDescent="0.3">
      <c r="A655" s="87">
        <v>653</v>
      </c>
      <c r="B655" s="59">
        <v>2021</v>
      </c>
      <c r="C655" s="70" t="s">
        <v>10</v>
      </c>
      <c r="D655" s="71">
        <v>1</v>
      </c>
      <c r="E655" s="34">
        <v>10299.93</v>
      </c>
      <c r="F655" s="34">
        <f>E655*_xlfn.XLOOKUP(Dataset!$K$2,Dataset!$N$14:$N$26,Dataset!$O$14:$O$26,"",0)/_xlfn.XLOOKUP(Dataset!B655,Dataset!$N$14:$N$26,Dataset!$O$14:$O$26,"",0)</f>
        <v>17145.581012338</v>
      </c>
      <c r="G655" s="34">
        <f t="shared" si="21"/>
        <v>10299.93</v>
      </c>
      <c r="H655" s="34">
        <f t="shared" si="22"/>
        <v>17145.581012338</v>
      </c>
      <c r="I655" s="9"/>
      <c r="J655" s="9"/>
      <c r="K655" s="9"/>
    </row>
    <row r="656" spans="1:11" s="7" customFormat="1" x14ac:dyDescent="0.3">
      <c r="A656" s="88">
        <v>654</v>
      </c>
      <c r="B656" s="59">
        <v>2021</v>
      </c>
      <c r="C656" s="70" t="s">
        <v>10</v>
      </c>
      <c r="D656" s="71">
        <v>1</v>
      </c>
      <c r="E656" s="34">
        <v>5679.93</v>
      </c>
      <c r="F656" s="34">
        <f>E656*_xlfn.XLOOKUP(Dataset!$K$2,Dataset!$N$14:$N$26,Dataset!$O$14:$O$26,"",0)/_xlfn.XLOOKUP(Dataset!B656,Dataset!$N$14:$N$26,Dataset!$O$14:$O$26,"",0)</f>
        <v>9454.9865833465828</v>
      </c>
      <c r="G656" s="34">
        <f t="shared" si="21"/>
        <v>5679.93</v>
      </c>
      <c r="H656" s="34">
        <f t="shared" si="22"/>
        <v>9454.9865833465828</v>
      </c>
      <c r="I656" s="9"/>
      <c r="J656" s="9"/>
      <c r="K656" s="9"/>
    </row>
    <row r="657" spans="1:11" s="7" customFormat="1" x14ac:dyDescent="0.3">
      <c r="A657" s="87">
        <v>655</v>
      </c>
      <c r="B657" s="59">
        <v>2021</v>
      </c>
      <c r="C657" s="70" t="s">
        <v>10</v>
      </c>
      <c r="D657" s="71">
        <v>1</v>
      </c>
      <c r="E657" s="34">
        <v>20586</v>
      </c>
      <c r="F657" s="34">
        <f>E657*_xlfn.XLOOKUP(Dataset!$K$2,Dataset!$N$14:$N$26,Dataset!$O$14:$O$26,"",0)/_xlfn.XLOOKUP(Dataset!B657,Dataset!$N$14:$N$26,Dataset!$O$14:$O$26,"",0)</f>
        <v>34268.090241389022</v>
      </c>
      <c r="G657" s="34">
        <f t="shared" si="21"/>
        <v>20586</v>
      </c>
      <c r="H657" s="34">
        <f t="shared" si="22"/>
        <v>34268.090241389022</v>
      </c>
      <c r="I657" s="9"/>
      <c r="J657" s="9"/>
      <c r="K657" s="9"/>
    </row>
    <row r="658" spans="1:11" s="7" customFormat="1" x14ac:dyDescent="0.3">
      <c r="A658" s="88">
        <v>656</v>
      </c>
      <c r="B658" s="59">
        <v>2021</v>
      </c>
      <c r="C658" s="70" t="s">
        <v>11</v>
      </c>
      <c r="D658" s="71">
        <v>5</v>
      </c>
      <c r="E658" s="34">
        <v>18792.29</v>
      </c>
      <c r="F658" s="34">
        <f>E658*_xlfn.XLOOKUP(Dataset!$K$2,Dataset!$N$14:$N$26,Dataset!$O$14:$O$26,"",0)/_xlfn.XLOOKUP(Dataset!B658,Dataset!$N$14:$N$26,Dataset!$O$14:$O$26,"",0)</f>
        <v>31282.22527748725</v>
      </c>
      <c r="G658" s="34">
        <f t="shared" si="21"/>
        <v>3758.4580000000001</v>
      </c>
      <c r="H658" s="34">
        <f t="shared" si="22"/>
        <v>6256.4450554974501</v>
      </c>
      <c r="I658" s="9"/>
      <c r="J658" s="9"/>
      <c r="K658" s="9"/>
    </row>
    <row r="659" spans="1:11" s="7" customFormat="1" x14ac:dyDescent="0.3">
      <c r="A659" s="87">
        <v>657</v>
      </c>
      <c r="B659" s="59">
        <v>2021</v>
      </c>
      <c r="C659" s="70" t="s">
        <v>10</v>
      </c>
      <c r="D659" s="71">
        <v>1</v>
      </c>
      <c r="E659" s="34">
        <v>2887.31</v>
      </c>
      <c r="F659" s="34">
        <f>E659*_xlfn.XLOOKUP(Dataset!$K$2,Dataset!$N$14:$N$26,Dataset!$O$14:$O$26,"",0)/_xlfn.XLOOKUP(Dataset!B659,Dataset!$N$14:$N$26,Dataset!$O$14:$O$26,"",0)</f>
        <v>4806.3052382621654</v>
      </c>
      <c r="G659" s="34">
        <f t="shared" si="21"/>
        <v>2887.31</v>
      </c>
      <c r="H659" s="34">
        <f t="shared" si="22"/>
        <v>4806.3052382621654</v>
      </c>
      <c r="I659" s="9"/>
      <c r="J659" s="9"/>
      <c r="K659" s="9"/>
    </row>
    <row r="660" spans="1:11" s="7" customFormat="1" x14ac:dyDescent="0.3">
      <c r="A660" s="88">
        <v>658</v>
      </c>
      <c r="B660" s="59">
        <v>2021</v>
      </c>
      <c r="C660" s="70" t="s">
        <v>10</v>
      </c>
      <c r="D660" s="71">
        <v>1</v>
      </c>
      <c r="E660" s="34">
        <v>9694.15</v>
      </c>
      <c r="F660" s="34">
        <f>E660*_xlfn.XLOOKUP(Dataset!$K$2,Dataset!$N$14:$N$26,Dataset!$O$14:$O$26,"",0)/_xlfn.XLOOKUP(Dataset!B660,Dataset!$N$14:$N$26,Dataset!$O$14:$O$26,"",0)</f>
        <v>16137.180948876003</v>
      </c>
      <c r="G660" s="34">
        <f t="shared" si="21"/>
        <v>9694.15</v>
      </c>
      <c r="H660" s="34">
        <f t="shared" si="22"/>
        <v>16137.180948876003</v>
      </c>
      <c r="I660" s="9"/>
      <c r="J660" s="9"/>
      <c r="K660" s="9"/>
    </row>
    <row r="661" spans="1:11" s="7" customFormat="1" x14ac:dyDescent="0.3">
      <c r="A661" s="87">
        <v>659</v>
      </c>
      <c r="B661" s="59">
        <v>2021</v>
      </c>
      <c r="C661" s="70" t="s">
        <v>11</v>
      </c>
      <c r="D661" s="71">
        <v>85</v>
      </c>
      <c r="E661" s="34">
        <v>52526.17</v>
      </c>
      <c r="F661" s="34">
        <f>E661*_xlfn.XLOOKUP(Dataset!$K$2,Dataset!$N$14:$N$26,Dataset!$O$14:$O$26,"",0)/_xlfn.XLOOKUP(Dataset!B661,Dataset!$N$14:$N$26,Dataset!$O$14:$O$26,"",0)</f>
        <v>87436.68190005541</v>
      </c>
      <c r="G661" s="34">
        <f t="shared" si="21"/>
        <v>617.95494117647058</v>
      </c>
      <c r="H661" s="34">
        <f t="shared" si="22"/>
        <v>1028.6668458830047</v>
      </c>
      <c r="I661" s="9"/>
      <c r="J661" s="9"/>
      <c r="K661" s="9"/>
    </row>
    <row r="662" spans="1:11" s="7" customFormat="1" x14ac:dyDescent="0.3">
      <c r="A662" s="88">
        <v>660</v>
      </c>
      <c r="B662" s="59">
        <v>2021</v>
      </c>
      <c r="C662" s="70" t="s">
        <v>10</v>
      </c>
      <c r="D662" s="71">
        <v>1</v>
      </c>
      <c r="E662" s="34">
        <v>8132.24</v>
      </c>
      <c r="F662" s="34">
        <f>E662*_xlfn.XLOOKUP(Dataset!$K$2,Dataset!$N$14:$N$26,Dataset!$O$14:$O$26,"",0)/_xlfn.XLOOKUP(Dataset!B662,Dataset!$N$14:$N$26,Dataset!$O$14:$O$26,"",0)</f>
        <v>13537.177411086828</v>
      </c>
      <c r="G662" s="34">
        <f t="shared" si="21"/>
        <v>8132.24</v>
      </c>
      <c r="H662" s="34">
        <f t="shared" si="22"/>
        <v>13537.177411086828</v>
      </c>
      <c r="I662" s="9"/>
      <c r="J662" s="9"/>
      <c r="K662" s="9"/>
    </row>
    <row r="663" spans="1:11" s="7" customFormat="1" x14ac:dyDescent="0.3">
      <c r="A663" s="87">
        <v>661</v>
      </c>
      <c r="B663" s="59">
        <v>2021</v>
      </c>
      <c r="C663" s="70" t="s">
        <v>11</v>
      </c>
      <c r="D663" s="71">
        <v>5</v>
      </c>
      <c r="E663" s="34">
        <v>3424.07</v>
      </c>
      <c r="F663" s="34">
        <f>E663*_xlfn.XLOOKUP(Dataset!$K$2,Dataset!$N$14:$N$26,Dataset!$O$14:$O$26,"",0)/_xlfn.XLOOKUP(Dataset!B663,Dataset!$N$14:$N$26,Dataset!$O$14:$O$26,"",0)</f>
        <v>5699.8124819213508</v>
      </c>
      <c r="G663" s="34">
        <f t="shared" si="21"/>
        <v>684.81400000000008</v>
      </c>
      <c r="H663" s="34">
        <f t="shared" si="22"/>
        <v>1139.9624963842703</v>
      </c>
      <c r="I663" s="9"/>
      <c r="J663" s="9"/>
      <c r="K663" s="9"/>
    </row>
    <row r="664" spans="1:11" s="7" customFormat="1" x14ac:dyDescent="0.3">
      <c r="A664" s="88">
        <v>662</v>
      </c>
      <c r="B664" s="59">
        <v>2019</v>
      </c>
      <c r="C664" s="70" t="s">
        <v>11</v>
      </c>
      <c r="D664" s="71">
        <v>143.76</v>
      </c>
      <c r="E664" s="34">
        <v>310521.71000000002</v>
      </c>
      <c r="F664" s="34">
        <f>E664*_xlfn.XLOOKUP(Dataset!$K$2,Dataset!$N$14:$N$26,Dataset!$O$14:$O$26,"",0)/_xlfn.XLOOKUP(Dataset!B664,Dataset!$N$14:$N$26,Dataset!$O$14:$O$26,"",0)</f>
        <v>569038.84067288029</v>
      </c>
      <c r="G664" s="34">
        <f t="shared" si="21"/>
        <v>2160.0007651641627</v>
      </c>
      <c r="H664" s="34">
        <f t="shared" si="22"/>
        <v>3958.2557086316106</v>
      </c>
      <c r="I664" s="9"/>
      <c r="J664" s="9"/>
      <c r="K664" s="9"/>
    </row>
    <row r="665" spans="1:11" s="7" customFormat="1" x14ac:dyDescent="0.3">
      <c r="A665" s="87">
        <v>663</v>
      </c>
      <c r="B665" s="59">
        <v>2018</v>
      </c>
      <c r="C665" s="70" t="s">
        <v>12</v>
      </c>
      <c r="D665" s="71">
        <v>1</v>
      </c>
      <c r="E665" s="34">
        <v>6625.2</v>
      </c>
      <c r="F665" s="34">
        <f>E665*_xlfn.XLOOKUP(Dataset!$K$2,Dataset!$N$14:$N$26,Dataset!$O$14:$O$26,"",0)/_xlfn.XLOOKUP(Dataset!B665,Dataset!$N$14:$N$26,Dataset!$O$14:$O$26,"",0)</f>
        <v>12638.181412571668</v>
      </c>
      <c r="G665" s="34">
        <f t="shared" si="21"/>
        <v>6625.2</v>
      </c>
      <c r="H665" s="34">
        <f t="shared" si="22"/>
        <v>12638.181412571668</v>
      </c>
      <c r="I665" s="9"/>
      <c r="J665" s="9"/>
      <c r="K665" s="9"/>
    </row>
    <row r="666" spans="1:11" s="7" customFormat="1" x14ac:dyDescent="0.3">
      <c r="A666" s="88">
        <v>664</v>
      </c>
      <c r="B666" s="59">
        <v>2018</v>
      </c>
      <c r="C666" s="70" t="s">
        <v>11</v>
      </c>
      <c r="D666" s="71">
        <v>7.81</v>
      </c>
      <c r="E666" s="34">
        <v>4998.8100000000004</v>
      </c>
      <c r="F666" s="34">
        <f>E666*_xlfn.XLOOKUP(Dataset!$K$2,Dataset!$N$14:$N$26,Dataset!$O$14:$O$26,"",0)/_xlfn.XLOOKUP(Dataset!B666,Dataset!$N$14:$N$26,Dataset!$O$14:$O$26,"",0)</f>
        <v>9535.692149214723</v>
      </c>
      <c r="G666" s="34">
        <f t="shared" si="21"/>
        <v>640.05249679897577</v>
      </c>
      <c r="H666" s="34">
        <f t="shared" si="22"/>
        <v>1220.959302076149</v>
      </c>
      <c r="I666" s="9"/>
      <c r="J666" s="9"/>
      <c r="K666" s="9"/>
    </row>
    <row r="667" spans="1:11" s="7" customFormat="1" x14ac:dyDescent="0.3">
      <c r="A667" s="87">
        <v>665</v>
      </c>
      <c r="B667" s="59">
        <v>2021</v>
      </c>
      <c r="C667" s="70" t="s">
        <v>10</v>
      </c>
      <c r="D667" s="71">
        <v>1</v>
      </c>
      <c r="E667" s="34">
        <v>14579.42</v>
      </c>
      <c r="F667" s="34">
        <f>E667*_xlfn.XLOOKUP(Dataset!$K$2,Dataset!$N$14:$N$26,Dataset!$O$14:$O$26,"",0)/_xlfn.XLOOKUP(Dataset!B667,Dataset!$N$14:$N$26,Dataset!$O$14:$O$26,"",0)</f>
        <v>24269.351997819489</v>
      </c>
      <c r="G667" s="34">
        <f t="shared" si="21"/>
        <v>14579.42</v>
      </c>
      <c r="H667" s="34">
        <f t="shared" si="22"/>
        <v>24269.351997819489</v>
      </c>
      <c r="I667" s="9"/>
      <c r="J667" s="9"/>
      <c r="K667" s="9"/>
    </row>
    <row r="668" spans="1:11" s="7" customFormat="1" x14ac:dyDescent="0.3">
      <c r="A668" s="88">
        <v>666</v>
      </c>
      <c r="B668" s="59">
        <v>2022</v>
      </c>
      <c r="C668" s="70" t="s">
        <v>11</v>
      </c>
      <c r="D668" s="71">
        <v>30</v>
      </c>
      <c r="E668" s="34">
        <v>73224.649999999994</v>
      </c>
      <c r="F668" s="34">
        <f>E668*_xlfn.XLOOKUP(Dataset!$K$2,Dataset!$N$14:$N$26,Dataset!$O$14:$O$26,"",0)/_xlfn.XLOOKUP(Dataset!B668,Dataset!$N$14:$N$26,Dataset!$O$14:$O$26,"",0)</f>
        <v>104072.45465017021</v>
      </c>
      <c r="G668" s="34">
        <f t="shared" si="21"/>
        <v>2440.8216666666663</v>
      </c>
      <c r="H668" s="34">
        <f t="shared" si="22"/>
        <v>3469.0818216723405</v>
      </c>
      <c r="I668" s="9"/>
      <c r="J668" s="9"/>
      <c r="K668" s="9"/>
    </row>
    <row r="669" spans="1:11" s="7" customFormat="1" x14ac:dyDescent="0.3">
      <c r="A669" s="87">
        <v>667</v>
      </c>
      <c r="B669" s="59">
        <v>2021</v>
      </c>
      <c r="C669" s="70" t="s">
        <v>10</v>
      </c>
      <c r="D669" s="71">
        <v>2</v>
      </c>
      <c r="E669" s="34">
        <v>42329.4</v>
      </c>
      <c r="F669" s="34">
        <f>E669*_xlfn.XLOOKUP(Dataset!$K$2,Dataset!$N$14:$N$26,Dataset!$O$14:$O$26,"",0)/_xlfn.XLOOKUP(Dataset!B669,Dataset!$N$14:$N$26,Dataset!$O$14:$O$26,"",0)</f>
        <v>70462.824204014978</v>
      </c>
      <c r="G669" s="34">
        <f t="shared" si="21"/>
        <v>21164.7</v>
      </c>
      <c r="H669" s="34">
        <f t="shared" si="22"/>
        <v>35231.412102007489</v>
      </c>
      <c r="I669" s="9"/>
      <c r="J669" s="9"/>
      <c r="K669" s="9"/>
    </row>
    <row r="670" spans="1:11" s="7" customFormat="1" x14ac:dyDescent="0.3">
      <c r="A670" s="88">
        <v>668</v>
      </c>
      <c r="B670" s="59">
        <v>2022</v>
      </c>
      <c r="C670" s="70" t="s">
        <v>9</v>
      </c>
      <c r="D670" s="71">
        <v>16</v>
      </c>
      <c r="E670" s="34">
        <v>118804.5</v>
      </c>
      <c r="F670" s="34">
        <f>E670*_xlfn.XLOOKUP(Dataset!$K$2,Dataset!$N$14:$N$26,Dataset!$O$14:$O$26,"",0)/_xlfn.XLOOKUP(Dataset!B670,Dataset!$N$14:$N$26,Dataset!$O$14:$O$26,"",0)</f>
        <v>168854.01211868064</v>
      </c>
      <c r="G670" s="34">
        <f t="shared" si="21"/>
        <v>7425.28125</v>
      </c>
      <c r="H670" s="34">
        <f t="shared" si="22"/>
        <v>10553.37575741754</v>
      </c>
      <c r="I670" s="9"/>
      <c r="J670" s="9"/>
      <c r="K670" s="9"/>
    </row>
    <row r="671" spans="1:11" s="7" customFormat="1" x14ac:dyDescent="0.3">
      <c r="A671" s="87">
        <v>669</v>
      </c>
      <c r="B671" s="59">
        <v>2020</v>
      </c>
      <c r="C671" s="70" t="s">
        <v>12</v>
      </c>
      <c r="D671" s="71">
        <v>7</v>
      </c>
      <c r="E671" s="34">
        <v>16570.62</v>
      </c>
      <c r="F671" s="34">
        <f>E671*_xlfn.XLOOKUP(Dataset!$K$2,Dataset!$N$14:$N$26,Dataset!$O$14:$O$26,"",0)/_xlfn.XLOOKUP(Dataset!B671,Dataset!$N$14:$N$26,Dataset!$O$14:$O$26,"",0)</f>
        <v>28921.895800233993</v>
      </c>
      <c r="G671" s="34">
        <f t="shared" si="21"/>
        <v>2367.2314285714283</v>
      </c>
      <c r="H671" s="34">
        <f t="shared" si="22"/>
        <v>4131.699400033428</v>
      </c>
      <c r="I671" s="9"/>
      <c r="J671" s="9"/>
      <c r="K671" s="9"/>
    </row>
    <row r="672" spans="1:11" s="7" customFormat="1" x14ac:dyDescent="0.3">
      <c r="A672" s="88">
        <v>670</v>
      </c>
      <c r="B672" s="59">
        <v>2021</v>
      </c>
      <c r="C672" s="70" t="s">
        <v>10</v>
      </c>
      <c r="D672" s="71">
        <v>1</v>
      </c>
      <c r="E672" s="34">
        <v>8135.79</v>
      </c>
      <c r="F672" s="34">
        <f>E672*_xlfn.XLOOKUP(Dataset!$K$2,Dataset!$N$14:$N$26,Dataset!$O$14:$O$26,"",0)/_xlfn.XLOOKUP(Dataset!B672,Dataset!$N$14:$N$26,Dataset!$O$14:$O$26,"",0)</f>
        <v>13543.08685052902</v>
      </c>
      <c r="G672" s="34">
        <f t="shared" si="21"/>
        <v>8135.79</v>
      </c>
      <c r="H672" s="34">
        <f t="shared" si="22"/>
        <v>13543.08685052902</v>
      </c>
      <c r="I672" s="9"/>
      <c r="J672" s="9"/>
      <c r="K672" s="9"/>
    </row>
    <row r="673" spans="1:11" s="7" customFormat="1" x14ac:dyDescent="0.3">
      <c r="A673" s="87">
        <v>671</v>
      </c>
      <c r="B673" s="59">
        <v>2020</v>
      </c>
      <c r="C673" s="70" t="s">
        <v>12</v>
      </c>
      <c r="D673" s="71">
        <v>2</v>
      </c>
      <c r="E673" s="34">
        <v>6855.45</v>
      </c>
      <c r="F673" s="34">
        <f>E673*_xlfn.XLOOKUP(Dataset!$K$2,Dataset!$N$14:$N$26,Dataset!$O$14:$O$26,"",0)/_xlfn.XLOOKUP(Dataset!B673,Dataset!$N$14:$N$26,Dataset!$O$14:$O$26,"",0)</f>
        <v>11965.310324158912</v>
      </c>
      <c r="G673" s="34">
        <f t="shared" si="21"/>
        <v>3427.7249999999999</v>
      </c>
      <c r="H673" s="34">
        <f t="shared" si="22"/>
        <v>5982.6551620794562</v>
      </c>
      <c r="I673" s="9"/>
      <c r="J673" s="9"/>
      <c r="K673" s="9"/>
    </row>
    <row r="674" spans="1:11" s="7" customFormat="1" x14ac:dyDescent="0.3">
      <c r="A674" s="88">
        <v>672</v>
      </c>
      <c r="B674" s="59">
        <v>2021</v>
      </c>
      <c r="C674" s="70" t="s">
        <v>10</v>
      </c>
      <c r="D674" s="71">
        <v>1</v>
      </c>
      <c r="E674" s="34">
        <v>11185.81</v>
      </c>
      <c r="F674" s="34">
        <f>E674*_xlfn.XLOOKUP(Dataset!$K$2,Dataset!$N$14:$N$26,Dataset!$O$14:$O$26,"",0)/_xlfn.XLOOKUP(Dataset!B674,Dataset!$N$14:$N$26,Dataset!$O$14:$O$26,"",0)</f>
        <v>18620.244170942955</v>
      </c>
      <c r="G674" s="34">
        <f t="shared" si="21"/>
        <v>11185.81</v>
      </c>
      <c r="H674" s="34">
        <f t="shared" si="22"/>
        <v>18620.244170942955</v>
      </c>
      <c r="I674" s="9"/>
      <c r="J674" s="9"/>
      <c r="K674" s="9"/>
    </row>
    <row r="675" spans="1:11" s="7" customFormat="1" x14ac:dyDescent="0.3">
      <c r="A675" s="87">
        <v>673</v>
      </c>
      <c r="B675" s="59">
        <v>2021</v>
      </c>
      <c r="C675" s="70" t="s">
        <v>10</v>
      </c>
      <c r="D675" s="71">
        <v>1</v>
      </c>
      <c r="E675" s="34">
        <v>9713.9500000000007</v>
      </c>
      <c r="F675" s="34">
        <f>E675*_xlfn.XLOOKUP(Dataset!$K$2,Dataset!$N$14:$N$26,Dataset!$O$14:$O$26,"",0)/_xlfn.XLOOKUP(Dataset!B675,Dataset!$N$14:$N$26,Dataset!$O$14:$O$26,"",0)</f>
        <v>16170.140639285968</v>
      </c>
      <c r="G675" s="34">
        <f t="shared" si="21"/>
        <v>9713.9500000000007</v>
      </c>
      <c r="H675" s="34">
        <f t="shared" si="22"/>
        <v>16170.140639285968</v>
      </c>
      <c r="I675" s="9"/>
      <c r="J675" s="9"/>
      <c r="K675" s="9"/>
    </row>
    <row r="676" spans="1:11" s="7" customFormat="1" x14ac:dyDescent="0.3">
      <c r="A676" s="88">
        <v>674</v>
      </c>
      <c r="B676" s="59">
        <v>2020</v>
      </c>
      <c r="C676" s="70" t="s">
        <v>11</v>
      </c>
      <c r="D676" s="71">
        <v>43</v>
      </c>
      <c r="E676" s="34">
        <v>28026.71</v>
      </c>
      <c r="F676" s="34">
        <f>E676*_xlfn.XLOOKUP(Dataset!$K$2,Dataset!$N$14:$N$26,Dataset!$O$14:$O$26,"",0)/_xlfn.XLOOKUP(Dataset!B676,Dataset!$N$14:$N$26,Dataset!$O$14:$O$26,"",0)</f>
        <v>48917.034259633991</v>
      </c>
      <c r="G676" s="34">
        <f t="shared" si="21"/>
        <v>651.78395348837205</v>
      </c>
      <c r="H676" s="34">
        <f t="shared" si="22"/>
        <v>1137.6054478984649</v>
      </c>
      <c r="I676" s="9"/>
      <c r="J676" s="9"/>
      <c r="K676" s="9"/>
    </row>
    <row r="677" spans="1:11" s="7" customFormat="1" x14ac:dyDescent="0.3">
      <c r="A677" s="87">
        <v>675</v>
      </c>
      <c r="B677" s="59">
        <v>2020</v>
      </c>
      <c r="C677" s="70" t="s">
        <v>10</v>
      </c>
      <c r="D677" s="71">
        <v>1</v>
      </c>
      <c r="E677" s="34">
        <v>11260.71</v>
      </c>
      <c r="F677" s="34">
        <f>E677*_xlfn.XLOOKUP(Dataset!$K$2,Dataset!$N$14:$N$26,Dataset!$O$14:$O$26,"",0)/_xlfn.XLOOKUP(Dataset!B677,Dataset!$N$14:$N$26,Dataset!$O$14:$O$26,"",0)</f>
        <v>19654.127682407354</v>
      </c>
      <c r="G677" s="34">
        <f t="shared" si="21"/>
        <v>11260.71</v>
      </c>
      <c r="H677" s="34">
        <f t="shared" si="22"/>
        <v>19654.127682407354</v>
      </c>
      <c r="I677" s="9"/>
      <c r="J677" s="9"/>
      <c r="K677" s="9"/>
    </row>
    <row r="678" spans="1:11" s="7" customFormat="1" x14ac:dyDescent="0.3">
      <c r="A678" s="88">
        <v>676</v>
      </c>
      <c r="B678" s="59">
        <v>2019</v>
      </c>
      <c r="C678" s="70" t="s">
        <v>9</v>
      </c>
      <c r="D678" s="71">
        <v>106</v>
      </c>
      <c r="E678" s="34">
        <v>558623.21</v>
      </c>
      <c r="F678" s="34">
        <f>E678*_xlfn.XLOOKUP(Dataset!$K$2,Dataset!$N$14:$N$26,Dataset!$O$14:$O$26,"",0)/_xlfn.XLOOKUP(Dataset!B678,Dataset!$N$14:$N$26,Dataset!$O$14:$O$26,"",0)</f>
        <v>1023691.0771596709</v>
      </c>
      <c r="G678" s="34">
        <f t="shared" si="21"/>
        <v>5270.0302830188675</v>
      </c>
      <c r="H678" s="34">
        <f t="shared" si="22"/>
        <v>9657.4629920723673</v>
      </c>
      <c r="I678" s="9"/>
      <c r="J678" s="9"/>
      <c r="K678" s="9"/>
    </row>
    <row r="679" spans="1:11" s="7" customFormat="1" x14ac:dyDescent="0.3">
      <c r="A679" s="87">
        <v>677</v>
      </c>
      <c r="B679" s="59">
        <v>2021</v>
      </c>
      <c r="C679" s="70" t="s">
        <v>10</v>
      </c>
      <c r="D679" s="71">
        <v>1</v>
      </c>
      <c r="E679" s="34">
        <v>9658.33</v>
      </c>
      <c r="F679" s="34">
        <f>E679*_xlfn.XLOOKUP(Dataset!$K$2,Dataset!$N$14:$N$26,Dataset!$O$14:$O$26,"",0)/_xlfn.XLOOKUP(Dataset!B679,Dataset!$N$14:$N$26,Dataset!$O$14:$O$26,"",0)</f>
        <v>16077.553872588887</v>
      </c>
      <c r="G679" s="34">
        <f t="shared" si="21"/>
        <v>9658.33</v>
      </c>
      <c r="H679" s="34">
        <f t="shared" si="22"/>
        <v>16077.553872588887</v>
      </c>
      <c r="I679" s="9"/>
      <c r="J679" s="9"/>
      <c r="K679" s="9"/>
    </row>
    <row r="680" spans="1:11" s="7" customFormat="1" x14ac:dyDescent="0.3">
      <c r="A680" s="88">
        <v>678</v>
      </c>
      <c r="B680" s="59">
        <v>2021</v>
      </c>
      <c r="C680" s="70" t="s">
        <v>10</v>
      </c>
      <c r="D680" s="71">
        <v>1</v>
      </c>
      <c r="E680" s="34">
        <v>3075.71</v>
      </c>
      <c r="F680" s="34">
        <f>E680*_xlfn.XLOOKUP(Dataset!$K$2,Dataset!$N$14:$N$26,Dataset!$O$14:$O$26,"",0)/_xlfn.XLOOKUP(Dataset!B680,Dataset!$N$14:$N$26,Dataset!$O$14:$O$26,"",0)</f>
        <v>5119.9216864054515</v>
      </c>
      <c r="G680" s="34">
        <f t="shared" si="21"/>
        <v>3075.71</v>
      </c>
      <c r="H680" s="34">
        <f t="shared" si="22"/>
        <v>5119.9216864054515</v>
      </c>
      <c r="I680" s="9"/>
      <c r="J680" s="9"/>
      <c r="K680" s="9"/>
    </row>
    <row r="681" spans="1:11" s="7" customFormat="1" x14ac:dyDescent="0.3">
      <c r="A681" s="87">
        <v>679</v>
      </c>
      <c r="B681" s="59">
        <v>2021</v>
      </c>
      <c r="C681" s="70" t="s">
        <v>10</v>
      </c>
      <c r="D681" s="71">
        <v>1</v>
      </c>
      <c r="E681" s="34">
        <v>5829.78</v>
      </c>
      <c r="F681" s="34">
        <f>E681*_xlfn.XLOOKUP(Dataset!$K$2,Dataset!$N$14:$N$26,Dataset!$O$14:$O$26,"",0)/_xlfn.XLOOKUP(Dataset!B681,Dataset!$N$14:$N$26,Dataset!$O$14:$O$26,"",0)</f>
        <v>9704.4315130401683</v>
      </c>
      <c r="G681" s="34">
        <f t="shared" si="21"/>
        <v>5829.78</v>
      </c>
      <c r="H681" s="34">
        <f t="shared" si="22"/>
        <v>9704.4315130401683</v>
      </c>
      <c r="I681" s="9"/>
      <c r="J681" s="9"/>
      <c r="K681" s="9"/>
    </row>
    <row r="682" spans="1:11" s="7" customFormat="1" x14ac:dyDescent="0.3">
      <c r="A682" s="88">
        <v>680</v>
      </c>
      <c r="B682" s="59">
        <v>2022</v>
      </c>
      <c r="C682" s="70" t="s">
        <v>11</v>
      </c>
      <c r="D682" s="71">
        <v>25</v>
      </c>
      <c r="E682" s="34">
        <v>84052.479999999996</v>
      </c>
      <c r="F682" s="34">
        <f>E682*_xlfn.XLOOKUP(Dataset!$K$2,Dataset!$N$14:$N$26,Dataset!$O$14:$O$26,"",0)/_xlfn.XLOOKUP(Dataset!B682,Dataset!$N$14:$N$26,Dataset!$O$14:$O$26,"",0)</f>
        <v>119461.79207458606</v>
      </c>
      <c r="G682" s="34">
        <f t="shared" si="21"/>
        <v>3362.0991999999997</v>
      </c>
      <c r="H682" s="34">
        <f t="shared" si="22"/>
        <v>4778.4716829834424</v>
      </c>
      <c r="I682" s="9"/>
      <c r="J682" s="9"/>
      <c r="K682" s="9"/>
    </row>
    <row r="683" spans="1:11" s="7" customFormat="1" x14ac:dyDescent="0.3">
      <c r="A683" s="87">
        <v>681</v>
      </c>
      <c r="B683" s="59">
        <v>2021</v>
      </c>
      <c r="C683" s="70" t="s">
        <v>10</v>
      </c>
      <c r="D683" s="71">
        <v>1</v>
      </c>
      <c r="E683" s="34">
        <v>26712.79</v>
      </c>
      <c r="F683" s="34">
        <f>E683*_xlfn.XLOOKUP(Dataset!$K$2,Dataset!$N$14:$N$26,Dataset!$O$14:$O$26,"",0)/_xlfn.XLOOKUP(Dataset!B683,Dataset!$N$14:$N$26,Dataset!$O$14:$O$26,"",0)</f>
        <v>44466.93375688693</v>
      </c>
      <c r="G683" s="34">
        <f t="shared" si="21"/>
        <v>26712.79</v>
      </c>
      <c r="H683" s="34">
        <f t="shared" si="22"/>
        <v>44466.93375688693</v>
      </c>
      <c r="I683" s="9"/>
      <c r="J683" s="9"/>
      <c r="K683" s="9"/>
    </row>
    <row r="684" spans="1:11" s="7" customFormat="1" x14ac:dyDescent="0.3">
      <c r="A684" s="88">
        <v>682</v>
      </c>
      <c r="B684" s="59">
        <v>2021</v>
      </c>
      <c r="C684" s="70" t="s">
        <v>10</v>
      </c>
      <c r="D684" s="71">
        <v>4</v>
      </c>
      <c r="E684" s="34">
        <v>38484.86</v>
      </c>
      <c r="F684" s="34">
        <f>E684*_xlfn.XLOOKUP(Dataset!$K$2,Dataset!$N$14:$N$26,Dataset!$O$14:$O$26,"",0)/_xlfn.XLOOKUP(Dataset!B684,Dataset!$N$14:$N$26,Dataset!$O$14:$O$26,"",0)</f>
        <v>64063.08439751398</v>
      </c>
      <c r="G684" s="34">
        <f t="shared" si="21"/>
        <v>9621.2150000000001</v>
      </c>
      <c r="H684" s="34">
        <f t="shared" si="22"/>
        <v>16015.771099378495</v>
      </c>
      <c r="I684" s="9"/>
      <c r="J684" s="9"/>
      <c r="K684" s="9"/>
    </row>
    <row r="685" spans="1:11" s="7" customFormat="1" x14ac:dyDescent="0.3">
      <c r="A685" s="87">
        <v>683</v>
      </c>
      <c r="B685" s="59">
        <v>2021</v>
      </c>
      <c r="C685" s="70" t="s">
        <v>11</v>
      </c>
      <c r="D685" s="71">
        <v>5</v>
      </c>
      <c r="E685" s="34">
        <v>11051.38</v>
      </c>
      <c r="F685" s="34">
        <f>E685*_xlfn.XLOOKUP(Dataset!$K$2,Dataset!$N$14:$N$26,Dataset!$O$14:$O$26,"",0)/_xlfn.XLOOKUP(Dataset!B685,Dataset!$N$14:$N$26,Dataset!$O$14:$O$26,"",0)</f>
        <v>18396.467848629251</v>
      </c>
      <c r="G685" s="34">
        <f t="shared" si="21"/>
        <v>2210.2759999999998</v>
      </c>
      <c r="H685" s="34">
        <f t="shared" si="22"/>
        <v>3679.2935697258499</v>
      </c>
      <c r="I685" s="9"/>
      <c r="J685" s="9"/>
      <c r="K685" s="9"/>
    </row>
    <row r="686" spans="1:11" s="7" customFormat="1" x14ac:dyDescent="0.3">
      <c r="A686" s="88">
        <v>684</v>
      </c>
      <c r="B686" s="59">
        <v>2021</v>
      </c>
      <c r="C686" s="70" t="s">
        <v>10</v>
      </c>
      <c r="D686" s="71">
        <v>1</v>
      </c>
      <c r="E686" s="34">
        <v>9598.58</v>
      </c>
      <c r="F686" s="34">
        <f>E686*_xlfn.XLOOKUP(Dataset!$K$2,Dataset!$N$14:$N$26,Dataset!$O$14:$O$26,"",0)/_xlfn.XLOOKUP(Dataset!B686,Dataset!$N$14:$N$26,Dataset!$O$14:$O$26,"",0)</f>
        <v>15978.092180568923</v>
      </c>
      <c r="G686" s="34">
        <f t="shared" si="21"/>
        <v>9598.58</v>
      </c>
      <c r="H686" s="34">
        <f t="shared" si="22"/>
        <v>15978.092180568923</v>
      </c>
      <c r="I686" s="9"/>
      <c r="J686" s="9"/>
      <c r="K686" s="9"/>
    </row>
    <row r="687" spans="1:11" s="7" customFormat="1" x14ac:dyDescent="0.3">
      <c r="A687" s="87">
        <v>685</v>
      </c>
      <c r="B687" s="59">
        <v>2021</v>
      </c>
      <c r="C687" s="70" t="s">
        <v>10</v>
      </c>
      <c r="D687" s="71">
        <v>1</v>
      </c>
      <c r="E687" s="34">
        <v>7941.13</v>
      </c>
      <c r="F687" s="34">
        <f>E687*_xlfn.XLOOKUP(Dataset!$K$2,Dataset!$N$14:$N$26,Dataset!$O$14:$O$26,"",0)/_xlfn.XLOOKUP(Dataset!B687,Dataset!$N$14:$N$26,Dataset!$O$14:$O$26,"",0)</f>
        <v>13219.049813397532</v>
      </c>
      <c r="G687" s="34">
        <f t="shared" si="21"/>
        <v>7941.13</v>
      </c>
      <c r="H687" s="34">
        <f t="shared" si="22"/>
        <v>13219.049813397532</v>
      </c>
      <c r="I687" s="9"/>
      <c r="J687" s="9"/>
      <c r="K687" s="9"/>
    </row>
    <row r="688" spans="1:11" s="7" customFormat="1" x14ac:dyDescent="0.3">
      <c r="A688" s="88">
        <v>686</v>
      </c>
      <c r="B688" s="59">
        <v>2019</v>
      </c>
      <c r="C688" s="70" t="s">
        <v>10</v>
      </c>
      <c r="D688" s="71">
        <v>45</v>
      </c>
      <c r="E688" s="34">
        <v>643752.66</v>
      </c>
      <c r="F688" s="34">
        <f>E688*_xlfn.XLOOKUP(Dataset!$K$2,Dataset!$N$14:$N$26,Dataset!$O$14:$O$26,"",0)/_xlfn.XLOOKUP(Dataset!B688,Dataset!$N$14:$N$26,Dataset!$O$14:$O$26,"",0)</f>
        <v>1179692.934598624</v>
      </c>
      <c r="G688" s="34">
        <f t="shared" si="21"/>
        <v>14305.614666666668</v>
      </c>
      <c r="H688" s="34">
        <f t="shared" si="22"/>
        <v>26215.39854663609</v>
      </c>
      <c r="I688" s="9"/>
      <c r="J688" s="9"/>
      <c r="K688" s="9"/>
    </row>
    <row r="689" spans="1:11" s="7" customFormat="1" x14ac:dyDescent="0.3">
      <c r="A689" s="87">
        <v>687</v>
      </c>
      <c r="B689" s="59">
        <v>2021</v>
      </c>
      <c r="C689" s="70" t="s">
        <v>10</v>
      </c>
      <c r="D689" s="71">
        <v>1</v>
      </c>
      <c r="E689" s="34">
        <v>54954.82</v>
      </c>
      <c r="F689" s="34">
        <f>E689*_xlfn.XLOOKUP(Dataset!$K$2,Dataset!$N$14:$N$26,Dataset!$O$14:$O$26,"",0)/_xlfn.XLOOKUP(Dataset!B689,Dataset!$N$14:$N$26,Dataset!$O$14:$O$26,"",0)</f>
        <v>91479.487562386581</v>
      </c>
      <c r="G689" s="34">
        <f t="shared" si="21"/>
        <v>54954.82</v>
      </c>
      <c r="H689" s="34">
        <f t="shared" si="22"/>
        <v>91479.487562386581</v>
      </c>
      <c r="I689" s="9"/>
      <c r="J689" s="9"/>
      <c r="K689" s="9"/>
    </row>
    <row r="690" spans="1:11" s="7" customFormat="1" x14ac:dyDescent="0.3">
      <c r="A690" s="88">
        <v>688</v>
      </c>
      <c r="B690" s="59">
        <v>2022</v>
      </c>
      <c r="C690" s="70" t="s">
        <v>11</v>
      </c>
      <c r="D690" s="71">
        <v>35</v>
      </c>
      <c r="E690" s="34">
        <v>431664.38</v>
      </c>
      <c r="F690" s="34">
        <f>E690*_xlfn.XLOOKUP(Dataset!$K$2,Dataset!$N$14:$N$26,Dataset!$O$14:$O$26,"",0)/_xlfn.XLOOKUP(Dataset!B690,Dataset!$N$14:$N$26,Dataset!$O$14:$O$26,"",0)</f>
        <v>613514.32354601694</v>
      </c>
      <c r="G690" s="34">
        <f t="shared" si="21"/>
        <v>12333.268</v>
      </c>
      <c r="H690" s="34">
        <f t="shared" si="22"/>
        <v>17528.980672743342</v>
      </c>
      <c r="I690" s="9"/>
      <c r="J690" s="9"/>
      <c r="K690" s="9"/>
    </row>
    <row r="691" spans="1:11" s="7" customFormat="1" x14ac:dyDescent="0.3">
      <c r="A691" s="87">
        <v>689</v>
      </c>
      <c r="B691" s="59">
        <v>2021</v>
      </c>
      <c r="C691" s="70" t="s">
        <v>11</v>
      </c>
      <c r="D691" s="71">
        <v>5</v>
      </c>
      <c r="E691" s="34">
        <v>8249.31</v>
      </c>
      <c r="F691" s="34">
        <f>E691*_xlfn.XLOOKUP(Dataset!$K$2,Dataset!$N$14:$N$26,Dataset!$O$14:$O$26,"",0)/_xlfn.XLOOKUP(Dataset!B691,Dataset!$N$14:$N$26,Dataset!$O$14:$O$26,"",0)</f>
        <v>13732.055742212808</v>
      </c>
      <c r="G691" s="34">
        <f t="shared" si="21"/>
        <v>1649.8619999999999</v>
      </c>
      <c r="H691" s="34">
        <f t="shared" si="22"/>
        <v>2746.4111484425616</v>
      </c>
      <c r="I691" s="9"/>
      <c r="J691" s="9"/>
      <c r="K691" s="9"/>
    </row>
    <row r="692" spans="1:11" s="7" customFormat="1" x14ac:dyDescent="0.3">
      <c r="A692" s="88">
        <v>690</v>
      </c>
      <c r="B692" s="59">
        <v>2021</v>
      </c>
      <c r="C692" s="70" t="s">
        <v>10</v>
      </c>
      <c r="D692" s="71">
        <v>1</v>
      </c>
      <c r="E692" s="34">
        <v>12030.42</v>
      </c>
      <c r="F692" s="34">
        <f>E692*_xlfn.XLOOKUP(Dataset!$K$2,Dataset!$N$14:$N$26,Dataset!$O$14:$O$26,"",0)/_xlfn.XLOOKUP(Dataset!B692,Dataset!$N$14:$N$26,Dataset!$O$14:$O$26,"",0)</f>
        <v>20026.208015243919</v>
      </c>
      <c r="G692" s="34">
        <f t="shared" si="21"/>
        <v>12030.42</v>
      </c>
      <c r="H692" s="34">
        <f t="shared" si="22"/>
        <v>20026.208015243919</v>
      </c>
      <c r="I692" s="9"/>
      <c r="J692" s="9"/>
      <c r="K692" s="9"/>
    </row>
    <row r="693" spans="1:11" s="7" customFormat="1" x14ac:dyDescent="0.3">
      <c r="A693" s="87">
        <v>691</v>
      </c>
      <c r="B693" s="59">
        <v>2021</v>
      </c>
      <c r="C693" s="70" t="s">
        <v>10</v>
      </c>
      <c r="D693" s="71">
        <v>1</v>
      </c>
      <c r="E693" s="34">
        <v>10600.07</v>
      </c>
      <c r="F693" s="34">
        <f>E693*_xlfn.XLOOKUP(Dataset!$K$2,Dataset!$N$14:$N$26,Dataset!$O$14:$O$26,"",0)/_xlfn.XLOOKUP(Dataset!B693,Dataset!$N$14:$N$26,Dataset!$O$14:$O$26,"",0)</f>
        <v>17645.203309289835</v>
      </c>
      <c r="G693" s="34">
        <f t="shared" si="21"/>
        <v>10600.07</v>
      </c>
      <c r="H693" s="34">
        <f t="shared" si="22"/>
        <v>17645.203309289835</v>
      </c>
      <c r="I693" s="9"/>
      <c r="J693" s="9"/>
      <c r="K693" s="9"/>
    </row>
    <row r="694" spans="1:11" s="7" customFormat="1" x14ac:dyDescent="0.3">
      <c r="A694" s="88">
        <v>692</v>
      </c>
      <c r="B694" s="59">
        <v>2020</v>
      </c>
      <c r="C694" s="70" t="s">
        <v>10</v>
      </c>
      <c r="D694" s="71">
        <v>167</v>
      </c>
      <c r="E694" s="34">
        <v>941123.67</v>
      </c>
      <c r="F694" s="34">
        <f>E694*_xlfn.XLOOKUP(Dataset!$K$2,Dataset!$N$14:$N$26,Dataset!$O$14:$O$26,"",0)/_xlfn.XLOOKUP(Dataset!B694,Dataset!$N$14:$N$26,Dataset!$O$14:$O$26,"",0)</f>
        <v>1642610.8811181362</v>
      </c>
      <c r="G694" s="34">
        <f t="shared" si="21"/>
        <v>5635.4710778443114</v>
      </c>
      <c r="H694" s="34">
        <f t="shared" si="22"/>
        <v>9835.993300108601</v>
      </c>
      <c r="I694" s="9"/>
      <c r="J694" s="9"/>
      <c r="K694" s="9"/>
    </row>
    <row r="695" spans="1:11" s="7" customFormat="1" x14ac:dyDescent="0.3">
      <c r="A695" s="87">
        <v>693</v>
      </c>
      <c r="B695" s="59">
        <v>2019</v>
      </c>
      <c r="C695" s="70" t="s">
        <v>9</v>
      </c>
      <c r="D695" s="71">
        <v>46</v>
      </c>
      <c r="E695" s="34">
        <v>217128.21</v>
      </c>
      <c r="F695" s="34">
        <f>E695*_xlfn.XLOOKUP(Dataset!$K$2,Dataset!$N$14:$N$26,Dataset!$O$14:$O$26,"",0)/_xlfn.XLOOKUP(Dataset!B695,Dataset!$N$14:$N$26,Dataset!$O$14:$O$26,"",0)</f>
        <v>397892.90383521881</v>
      </c>
      <c r="G695" s="34">
        <f t="shared" si="21"/>
        <v>4720.1784782608693</v>
      </c>
      <c r="H695" s="34">
        <f t="shared" si="22"/>
        <v>8649.8457355482351</v>
      </c>
      <c r="I695" s="9"/>
      <c r="J695" s="9"/>
      <c r="K695" s="9"/>
    </row>
    <row r="696" spans="1:11" s="7" customFormat="1" x14ac:dyDescent="0.3">
      <c r="A696" s="88">
        <v>694</v>
      </c>
      <c r="B696" s="59">
        <v>2022</v>
      </c>
      <c r="C696" s="70" t="s">
        <v>10</v>
      </c>
      <c r="D696" s="71">
        <v>1</v>
      </c>
      <c r="E696" s="34">
        <v>5924.14</v>
      </c>
      <c r="F696" s="34">
        <f>E696*_xlfn.XLOOKUP(Dataset!$K$2,Dataset!$N$14:$N$26,Dataset!$O$14:$O$26,"",0)/_xlfn.XLOOKUP(Dataset!B696,Dataset!$N$14:$N$26,Dataset!$O$14:$O$26,"",0)</f>
        <v>8419.8393777404126</v>
      </c>
      <c r="G696" s="34">
        <f t="shared" si="21"/>
        <v>5924.14</v>
      </c>
      <c r="H696" s="34">
        <f t="shared" si="22"/>
        <v>8419.8393777404126</v>
      </c>
      <c r="I696" s="9"/>
      <c r="J696" s="9"/>
      <c r="K696" s="9"/>
    </row>
    <row r="697" spans="1:11" s="7" customFormat="1" x14ac:dyDescent="0.3">
      <c r="A697" s="87">
        <v>695</v>
      </c>
      <c r="B697" s="59">
        <v>2021</v>
      </c>
      <c r="C697" s="70" t="s">
        <v>10</v>
      </c>
      <c r="D697" s="71">
        <v>1</v>
      </c>
      <c r="E697" s="34">
        <v>12045.78</v>
      </c>
      <c r="F697" s="34">
        <f>E697*_xlfn.XLOOKUP(Dataset!$K$2,Dataset!$N$14:$N$26,Dataset!$O$14:$O$26,"",0)/_xlfn.XLOOKUP(Dataset!B697,Dataset!$N$14:$N$26,Dataset!$O$14:$O$26,"",0)</f>
        <v>20051.776744774073</v>
      </c>
      <c r="G697" s="34">
        <f t="shared" si="21"/>
        <v>12045.78</v>
      </c>
      <c r="H697" s="34">
        <f t="shared" si="22"/>
        <v>20051.776744774073</v>
      </c>
      <c r="I697" s="9"/>
      <c r="J697" s="9"/>
      <c r="K697" s="9"/>
    </row>
    <row r="698" spans="1:11" s="7" customFormat="1" x14ac:dyDescent="0.3">
      <c r="A698" s="88">
        <v>696</v>
      </c>
      <c r="B698" s="59">
        <v>2021</v>
      </c>
      <c r="C698" s="70" t="s">
        <v>10</v>
      </c>
      <c r="D698" s="71">
        <v>5</v>
      </c>
      <c r="E698" s="34">
        <v>38778.35</v>
      </c>
      <c r="F698" s="34">
        <f>E698*_xlfn.XLOOKUP(Dataset!$K$2,Dataset!$N$14:$N$26,Dataset!$O$14:$O$26,"",0)/_xlfn.XLOOKUP(Dataset!B698,Dataset!$N$14:$N$26,Dataset!$O$14:$O$26,"",0)</f>
        <v>64551.636899454381</v>
      </c>
      <c r="G698" s="34">
        <f t="shared" si="21"/>
        <v>7755.67</v>
      </c>
      <c r="H698" s="34">
        <f t="shared" si="22"/>
        <v>12910.327379890876</v>
      </c>
      <c r="I698" s="9"/>
      <c r="J698" s="9"/>
      <c r="K698" s="9"/>
    </row>
    <row r="699" spans="1:11" s="7" customFormat="1" x14ac:dyDescent="0.3">
      <c r="A699" s="87">
        <v>697</v>
      </c>
      <c r="B699" s="59">
        <v>2021</v>
      </c>
      <c r="C699" s="70" t="s">
        <v>10</v>
      </c>
      <c r="D699" s="71">
        <v>1</v>
      </c>
      <c r="E699" s="34">
        <v>17659.990000000002</v>
      </c>
      <c r="F699" s="34">
        <f>E699*_xlfn.XLOOKUP(Dataset!$K$2,Dataset!$N$14:$N$26,Dataset!$O$14:$O$26,"",0)/_xlfn.XLOOKUP(Dataset!B699,Dataset!$N$14:$N$26,Dataset!$O$14:$O$26,"",0)</f>
        <v>29397.363790052837</v>
      </c>
      <c r="G699" s="34">
        <f t="shared" si="21"/>
        <v>17659.990000000002</v>
      </c>
      <c r="H699" s="34">
        <f t="shared" si="22"/>
        <v>29397.363790052837</v>
      </c>
      <c r="I699" s="9"/>
      <c r="J699" s="9"/>
      <c r="K699" s="9"/>
    </row>
    <row r="700" spans="1:11" s="7" customFormat="1" x14ac:dyDescent="0.3">
      <c r="A700" s="88">
        <v>698</v>
      </c>
      <c r="B700" s="59">
        <v>2021</v>
      </c>
      <c r="C700" s="70" t="s">
        <v>11</v>
      </c>
      <c r="D700" s="71">
        <v>12.4</v>
      </c>
      <c r="E700" s="34">
        <v>28197.45</v>
      </c>
      <c r="F700" s="34">
        <f>E700*_xlfn.XLOOKUP(Dataset!$K$2,Dataset!$N$14:$N$26,Dataset!$O$14:$O$26,"",0)/_xlfn.XLOOKUP(Dataset!B700,Dataset!$N$14:$N$26,Dataset!$O$14:$O$26,"",0)</f>
        <v>46938.344563152379</v>
      </c>
      <c r="G700" s="34">
        <f t="shared" si="21"/>
        <v>2273.9879032258063</v>
      </c>
      <c r="H700" s="34">
        <f t="shared" si="22"/>
        <v>3785.3503679961595</v>
      </c>
      <c r="I700" s="9"/>
      <c r="J700" s="9"/>
      <c r="K700" s="9"/>
    </row>
    <row r="701" spans="1:11" s="7" customFormat="1" x14ac:dyDescent="0.3">
      <c r="A701" s="87">
        <v>699</v>
      </c>
      <c r="B701" s="59">
        <v>2022</v>
      </c>
      <c r="C701" s="70" t="s">
        <v>10</v>
      </c>
      <c r="D701" s="71">
        <v>1</v>
      </c>
      <c r="E701" s="34">
        <v>19288.580000000002</v>
      </c>
      <c r="F701" s="34">
        <f>E701*_xlfn.XLOOKUP(Dataset!$K$2,Dataset!$N$14:$N$26,Dataset!$O$14:$O$26,"",0)/_xlfn.XLOOKUP(Dataset!B701,Dataset!$N$14:$N$26,Dataset!$O$14:$O$26,"",0)</f>
        <v>27414.400305309489</v>
      </c>
      <c r="G701" s="34">
        <f t="shared" si="21"/>
        <v>19288.580000000002</v>
      </c>
      <c r="H701" s="34">
        <f t="shared" si="22"/>
        <v>27414.400305309489</v>
      </c>
      <c r="I701" s="9"/>
      <c r="J701" s="9"/>
      <c r="K701" s="9"/>
    </row>
    <row r="702" spans="1:11" s="7" customFormat="1" x14ac:dyDescent="0.3">
      <c r="A702" s="88">
        <v>700</v>
      </c>
      <c r="B702" s="59">
        <v>2022</v>
      </c>
      <c r="C702" s="70" t="s">
        <v>11</v>
      </c>
      <c r="D702" s="71">
        <v>50</v>
      </c>
      <c r="E702" s="34">
        <v>3823.22</v>
      </c>
      <c r="F702" s="34">
        <f>E702*_xlfn.XLOOKUP(Dataset!$K$2,Dataset!$N$14:$N$26,Dataset!$O$14:$O$26,"",0)/_xlfn.XLOOKUP(Dataset!B702,Dataset!$N$14:$N$26,Dataset!$O$14:$O$26,"",0)</f>
        <v>5433.8517161587497</v>
      </c>
      <c r="G702" s="34">
        <f t="shared" si="21"/>
        <v>76.464399999999998</v>
      </c>
      <c r="H702" s="34">
        <f t="shared" si="22"/>
        <v>108.67703432317499</v>
      </c>
      <c r="I702" s="9"/>
      <c r="J702" s="9"/>
      <c r="K702" s="9"/>
    </row>
    <row r="703" spans="1:11" s="7" customFormat="1" x14ac:dyDescent="0.3">
      <c r="A703" s="87">
        <v>701</v>
      </c>
      <c r="B703" s="59">
        <v>2021</v>
      </c>
      <c r="C703" s="70" t="s">
        <v>11</v>
      </c>
      <c r="D703" s="71">
        <v>50</v>
      </c>
      <c r="E703" s="34">
        <v>18462.77</v>
      </c>
      <c r="F703" s="34">
        <f>E703*_xlfn.XLOOKUP(Dataset!$K$2,Dataset!$N$14:$N$26,Dataset!$O$14:$O$26,"",0)/_xlfn.XLOOKUP(Dataset!B703,Dataset!$N$14:$N$26,Dataset!$O$14:$O$26,"",0)</f>
        <v>30733.696126785682</v>
      </c>
      <c r="G703" s="34">
        <f t="shared" si="21"/>
        <v>369.25540000000001</v>
      </c>
      <c r="H703" s="34">
        <f t="shared" si="22"/>
        <v>614.6739225357137</v>
      </c>
      <c r="I703" s="9"/>
      <c r="J703" s="9"/>
      <c r="K703" s="9"/>
    </row>
    <row r="704" spans="1:11" s="7" customFormat="1" x14ac:dyDescent="0.3">
      <c r="A704" s="88">
        <v>702</v>
      </c>
      <c r="B704" s="59">
        <v>2021</v>
      </c>
      <c r="C704" s="70" t="s">
        <v>11</v>
      </c>
      <c r="D704" s="71">
        <v>50</v>
      </c>
      <c r="E704" s="34">
        <v>18429.400000000001</v>
      </c>
      <c r="F704" s="34">
        <f>E704*_xlfn.XLOOKUP(Dataset!$K$2,Dataset!$N$14:$N$26,Dataset!$O$14:$O$26,"",0)/_xlfn.XLOOKUP(Dataset!B704,Dataset!$N$14:$N$26,Dataset!$O$14:$O$26,"",0)</f>
        <v>30678.147396029093</v>
      </c>
      <c r="G704" s="34">
        <f t="shared" si="21"/>
        <v>368.58800000000002</v>
      </c>
      <c r="H704" s="34">
        <f t="shared" si="22"/>
        <v>613.56294792058191</v>
      </c>
      <c r="I704" s="9"/>
      <c r="J704" s="9"/>
      <c r="K704" s="9"/>
    </row>
    <row r="705" spans="1:11" s="7" customFormat="1" x14ac:dyDescent="0.3">
      <c r="A705" s="87">
        <v>703</v>
      </c>
      <c r="B705" s="59">
        <v>2022</v>
      </c>
      <c r="C705" s="70" t="s">
        <v>11</v>
      </c>
      <c r="D705" s="71">
        <v>50</v>
      </c>
      <c r="E705" s="34">
        <v>514.01</v>
      </c>
      <c r="F705" s="34">
        <f>E705*_xlfn.XLOOKUP(Dataset!$K$2,Dataset!$N$14:$N$26,Dataset!$O$14:$O$26,"",0)/_xlfn.XLOOKUP(Dataset!B705,Dataset!$N$14:$N$26,Dataset!$O$14:$O$26,"",0)</f>
        <v>730.55019607104975</v>
      </c>
      <c r="G705" s="34">
        <f t="shared" si="21"/>
        <v>10.280200000000001</v>
      </c>
      <c r="H705" s="34">
        <f t="shared" si="22"/>
        <v>14.611003921420995</v>
      </c>
      <c r="I705" s="9"/>
      <c r="J705" s="9"/>
      <c r="K705" s="9"/>
    </row>
    <row r="706" spans="1:11" s="7" customFormat="1" x14ac:dyDescent="0.3">
      <c r="A706" s="88">
        <v>704</v>
      </c>
      <c r="B706" s="59">
        <v>2022</v>
      </c>
      <c r="C706" s="70" t="s">
        <v>11</v>
      </c>
      <c r="D706" s="71">
        <v>50</v>
      </c>
      <c r="E706" s="34">
        <v>2979.84</v>
      </c>
      <c r="F706" s="34">
        <f>E706*_xlfn.XLOOKUP(Dataset!$K$2,Dataset!$N$14:$N$26,Dataset!$O$14:$O$26,"",0)/_xlfn.XLOOKUP(Dataset!B706,Dataset!$N$14:$N$26,Dataset!$O$14:$O$26,"",0)</f>
        <v>4235.1757675149456</v>
      </c>
      <c r="G706" s="34">
        <f t="shared" si="21"/>
        <v>59.596800000000002</v>
      </c>
      <c r="H706" s="34">
        <f t="shared" si="22"/>
        <v>84.703515350298915</v>
      </c>
      <c r="I706" s="9"/>
      <c r="J706" s="9"/>
      <c r="K706" s="9"/>
    </row>
    <row r="707" spans="1:11" s="7" customFormat="1" x14ac:dyDescent="0.3">
      <c r="A707" s="87">
        <v>705</v>
      </c>
      <c r="B707" s="59">
        <v>2022</v>
      </c>
      <c r="C707" s="70" t="s">
        <v>12</v>
      </c>
      <c r="D707" s="71">
        <v>4</v>
      </c>
      <c r="E707" s="34">
        <v>13244.4</v>
      </c>
      <c r="F707" s="34">
        <f>E707*_xlfn.XLOOKUP(Dataset!$K$2,Dataset!$N$14:$N$26,Dataset!$O$14:$O$26,"",0)/_xlfn.XLOOKUP(Dataset!B707,Dataset!$N$14:$N$26,Dataset!$O$14:$O$26,"",0)</f>
        <v>18823.95092866561</v>
      </c>
      <c r="G707" s="34">
        <f t="shared" ref="G707:G770" si="23">E707/D707</f>
        <v>3311.1</v>
      </c>
      <c r="H707" s="34">
        <f t="shared" ref="H707:H770" si="24">F707/D707</f>
        <v>4705.9877321664026</v>
      </c>
      <c r="I707" s="9"/>
      <c r="J707" s="9"/>
      <c r="K707" s="9"/>
    </row>
    <row r="708" spans="1:11" s="7" customFormat="1" x14ac:dyDescent="0.3">
      <c r="A708" s="88">
        <v>706</v>
      </c>
      <c r="B708" s="59">
        <v>2021</v>
      </c>
      <c r="C708" s="70" t="s">
        <v>10</v>
      </c>
      <c r="D708" s="71">
        <v>1</v>
      </c>
      <c r="E708" s="34">
        <v>3523.24</v>
      </c>
      <c r="F708" s="34">
        <f>E708*_xlfn.XLOOKUP(Dataset!$K$2,Dataset!$N$14:$N$26,Dataset!$O$14:$O$26,"",0)/_xlfn.XLOOKUP(Dataset!B708,Dataset!$N$14:$N$26,Dataset!$O$14:$O$26,"",0)</f>
        <v>5864.8939212120595</v>
      </c>
      <c r="G708" s="34">
        <f t="shared" si="23"/>
        <v>3523.24</v>
      </c>
      <c r="H708" s="34">
        <f t="shared" si="24"/>
        <v>5864.8939212120595</v>
      </c>
      <c r="I708" s="9"/>
      <c r="J708" s="9"/>
      <c r="K708" s="9"/>
    </row>
    <row r="709" spans="1:11" s="7" customFormat="1" x14ac:dyDescent="0.3">
      <c r="A709" s="87">
        <v>707</v>
      </c>
      <c r="B709" s="59">
        <v>2021</v>
      </c>
      <c r="C709" s="70" t="s">
        <v>10</v>
      </c>
      <c r="D709" s="71">
        <v>1</v>
      </c>
      <c r="E709" s="34">
        <v>15384.55</v>
      </c>
      <c r="F709" s="34">
        <f>E709*_xlfn.XLOOKUP(Dataset!$K$2,Dataset!$N$14:$N$26,Dataset!$O$14:$O$26,"",0)/_xlfn.XLOOKUP(Dataset!B709,Dataset!$N$14:$N$26,Dataset!$O$14:$O$26,"",0)</f>
        <v>25609.596216999973</v>
      </c>
      <c r="G709" s="34">
        <f t="shared" si="23"/>
        <v>15384.55</v>
      </c>
      <c r="H709" s="34">
        <f t="shared" si="24"/>
        <v>25609.596216999973</v>
      </c>
      <c r="I709" s="9"/>
      <c r="J709" s="9"/>
      <c r="K709" s="9"/>
    </row>
    <row r="710" spans="1:11" s="7" customFormat="1" x14ac:dyDescent="0.3">
      <c r="A710" s="88">
        <v>708</v>
      </c>
      <c r="B710" s="59">
        <v>2021</v>
      </c>
      <c r="C710" s="70" t="s">
        <v>10</v>
      </c>
      <c r="D710" s="71">
        <v>1</v>
      </c>
      <c r="E710" s="34">
        <v>34728.449999999997</v>
      </c>
      <c r="F710" s="34">
        <f>E710*_xlfn.XLOOKUP(Dataset!$K$2,Dataset!$N$14:$N$26,Dataset!$O$14:$O$26,"",0)/_xlfn.XLOOKUP(Dataset!B710,Dataset!$N$14:$N$26,Dataset!$O$14:$O$26,"",0)</f>
        <v>57810.048505953877</v>
      </c>
      <c r="G710" s="34">
        <f t="shared" si="23"/>
        <v>34728.449999999997</v>
      </c>
      <c r="H710" s="34">
        <f t="shared" si="24"/>
        <v>57810.048505953877</v>
      </c>
      <c r="I710" s="9"/>
      <c r="J710" s="9"/>
      <c r="K710" s="9"/>
    </row>
    <row r="711" spans="1:11" s="7" customFormat="1" x14ac:dyDescent="0.3">
      <c r="A711" s="87">
        <v>709</v>
      </c>
      <c r="B711" s="59">
        <v>2021</v>
      </c>
      <c r="C711" s="70" t="s">
        <v>10</v>
      </c>
      <c r="D711" s="71">
        <v>1</v>
      </c>
      <c r="E711" s="34">
        <v>11080.45</v>
      </c>
      <c r="F711" s="34">
        <f>E711*_xlfn.XLOOKUP(Dataset!$K$2,Dataset!$N$14:$N$26,Dataset!$O$14:$O$26,"",0)/_xlfn.XLOOKUP(Dataset!B711,Dataset!$N$14:$N$26,Dataset!$O$14:$O$26,"",0)</f>
        <v>18444.858666822063</v>
      </c>
      <c r="G711" s="34">
        <f t="shared" si="23"/>
        <v>11080.45</v>
      </c>
      <c r="H711" s="34">
        <f t="shared" si="24"/>
        <v>18444.858666822063</v>
      </c>
      <c r="I711" s="9"/>
      <c r="J711" s="9"/>
      <c r="K711" s="9"/>
    </row>
    <row r="712" spans="1:11" s="7" customFormat="1" x14ac:dyDescent="0.3">
      <c r="A712" s="88">
        <v>710</v>
      </c>
      <c r="B712" s="59">
        <v>2022</v>
      </c>
      <c r="C712" s="70" t="s">
        <v>11</v>
      </c>
      <c r="D712" s="71">
        <v>20</v>
      </c>
      <c r="E712" s="34">
        <v>81214.23</v>
      </c>
      <c r="F712" s="34">
        <f>E712*_xlfn.XLOOKUP(Dataset!$K$2,Dataset!$N$14:$N$26,Dataset!$O$14:$O$26,"",0)/_xlfn.XLOOKUP(Dataset!B712,Dataset!$N$14:$N$26,Dataset!$O$14:$O$26,"",0)</f>
        <v>115427.85480877674</v>
      </c>
      <c r="G712" s="34">
        <f t="shared" si="23"/>
        <v>4060.7114999999999</v>
      </c>
      <c r="H712" s="34">
        <f t="shared" si="24"/>
        <v>5771.3927404388369</v>
      </c>
      <c r="I712" s="9"/>
      <c r="J712" s="9"/>
      <c r="K712" s="9"/>
    </row>
    <row r="713" spans="1:11" s="7" customFormat="1" x14ac:dyDescent="0.3">
      <c r="A713" s="87">
        <v>711</v>
      </c>
      <c r="B713" s="59">
        <v>2021</v>
      </c>
      <c r="C713" s="70" t="s">
        <v>10</v>
      </c>
      <c r="D713" s="71">
        <v>1</v>
      </c>
      <c r="E713" s="34">
        <v>13476.26</v>
      </c>
      <c r="F713" s="34">
        <f>E713*_xlfn.XLOOKUP(Dataset!$K$2,Dataset!$N$14:$N$26,Dataset!$O$14:$O$26,"",0)/_xlfn.XLOOKUP(Dataset!B713,Dataset!$N$14:$N$26,Dataset!$O$14:$O$26,"",0)</f>
        <v>22432.997852735898</v>
      </c>
      <c r="G713" s="34">
        <f t="shared" si="23"/>
        <v>13476.26</v>
      </c>
      <c r="H713" s="34">
        <f t="shared" si="24"/>
        <v>22432.997852735898</v>
      </c>
      <c r="I713" s="9"/>
      <c r="J713" s="9"/>
      <c r="K713" s="9"/>
    </row>
    <row r="714" spans="1:11" s="7" customFormat="1" x14ac:dyDescent="0.3">
      <c r="A714" s="88">
        <v>712</v>
      </c>
      <c r="B714" s="59">
        <v>2021</v>
      </c>
      <c r="C714" s="70" t="s">
        <v>10</v>
      </c>
      <c r="D714" s="71">
        <v>2</v>
      </c>
      <c r="E714" s="34">
        <v>19134.53</v>
      </c>
      <c r="F714" s="34">
        <f>E714*_xlfn.XLOOKUP(Dataset!$K$2,Dataset!$N$14:$N$26,Dataset!$O$14:$O$26,"",0)/_xlfn.XLOOKUP(Dataset!B714,Dataset!$N$14:$N$26,Dataset!$O$14:$O$26,"",0)</f>
        <v>31851.928532330974</v>
      </c>
      <c r="G714" s="34">
        <f t="shared" si="23"/>
        <v>9567.2649999999994</v>
      </c>
      <c r="H714" s="34">
        <f t="shared" si="24"/>
        <v>15925.964266165487</v>
      </c>
      <c r="I714" s="9"/>
      <c r="J714" s="9"/>
      <c r="K714" s="9"/>
    </row>
    <row r="715" spans="1:11" s="7" customFormat="1" x14ac:dyDescent="0.3">
      <c r="A715" s="87">
        <v>713</v>
      </c>
      <c r="B715" s="59">
        <v>2021</v>
      </c>
      <c r="C715" s="70" t="s">
        <v>10</v>
      </c>
      <c r="D715" s="71">
        <v>1</v>
      </c>
      <c r="E715" s="34">
        <v>25203.32</v>
      </c>
      <c r="F715" s="34">
        <f>E715*_xlfn.XLOOKUP(Dataset!$K$2,Dataset!$N$14:$N$26,Dataset!$O$14:$O$26,"",0)/_xlfn.XLOOKUP(Dataset!B715,Dataset!$N$14:$N$26,Dataset!$O$14:$O$26,"",0)</f>
        <v>41954.223459759298</v>
      </c>
      <c r="G715" s="34">
        <f t="shared" si="23"/>
        <v>25203.32</v>
      </c>
      <c r="H715" s="34">
        <f t="shared" si="24"/>
        <v>41954.223459759298</v>
      </c>
      <c r="I715" s="9"/>
      <c r="J715" s="9"/>
      <c r="K715" s="9"/>
    </row>
    <row r="716" spans="1:11" s="7" customFormat="1" x14ac:dyDescent="0.3">
      <c r="A716" s="88">
        <v>714</v>
      </c>
      <c r="B716" s="59">
        <v>2021</v>
      </c>
      <c r="C716" s="70" t="s">
        <v>10</v>
      </c>
      <c r="D716" s="71">
        <v>1</v>
      </c>
      <c r="E716" s="34">
        <v>16145.97</v>
      </c>
      <c r="F716" s="34">
        <f>E716*_xlfn.XLOOKUP(Dataset!$K$2,Dataset!$N$14:$N$26,Dataset!$O$14:$O$26,"",0)/_xlfn.XLOOKUP(Dataset!B716,Dataset!$N$14:$N$26,Dataset!$O$14:$O$26,"",0)</f>
        <v>26877.079422654224</v>
      </c>
      <c r="G716" s="34">
        <f t="shared" si="23"/>
        <v>16145.97</v>
      </c>
      <c r="H716" s="34">
        <f t="shared" si="24"/>
        <v>26877.079422654224</v>
      </c>
      <c r="I716" s="9"/>
      <c r="J716" s="9"/>
      <c r="K716" s="9"/>
    </row>
    <row r="717" spans="1:11" s="7" customFormat="1" x14ac:dyDescent="0.3">
      <c r="A717" s="87">
        <v>715</v>
      </c>
      <c r="B717" s="59">
        <v>2021</v>
      </c>
      <c r="C717" s="70" t="s">
        <v>10</v>
      </c>
      <c r="D717" s="71">
        <v>1</v>
      </c>
      <c r="E717" s="34">
        <v>34124.449999999997</v>
      </c>
      <c r="F717" s="34">
        <f>E717*_xlfn.XLOOKUP(Dataset!$K$2,Dataset!$N$14:$N$26,Dataset!$O$14:$O$26,"",0)/_xlfn.XLOOKUP(Dataset!B717,Dataset!$N$14:$N$26,Dataset!$O$14:$O$26,"",0)</f>
        <v>56804.611485367117</v>
      </c>
      <c r="G717" s="34">
        <f t="shared" si="23"/>
        <v>34124.449999999997</v>
      </c>
      <c r="H717" s="34">
        <f t="shared" si="24"/>
        <v>56804.611485367117</v>
      </c>
      <c r="I717" s="9"/>
      <c r="J717" s="9"/>
      <c r="K717" s="9"/>
    </row>
    <row r="718" spans="1:11" s="7" customFormat="1" x14ac:dyDescent="0.3">
      <c r="A718" s="88">
        <v>716</v>
      </c>
      <c r="B718" s="59">
        <v>2021</v>
      </c>
      <c r="C718" s="70" t="s">
        <v>11</v>
      </c>
      <c r="D718" s="71">
        <v>44</v>
      </c>
      <c r="E718" s="34">
        <v>81607.23</v>
      </c>
      <c r="F718" s="34">
        <f>E718*_xlfn.XLOOKUP(Dataset!$K$2,Dataset!$N$14:$N$26,Dataset!$O$14:$O$26,"",0)/_xlfn.XLOOKUP(Dataset!B718,Dataset!$N$14:$N$26,Dataset!$O$14:$O$26,"",0)</f>
        <v>135845.91090983141</v>
      </c>
      <c r="G718" s="34">
        <f t="shared" si="23"/>
        <v>1854.7097727272726</v>
      </c>
      <c r="H718" s="34">
        <f t="shared" si="24"/>
        <v>3087.4070661325318</v>
      </c>
      <c r="I718" s="9"/>
      <c r="J718" s="9"/>
      <c r="K718" s="9"/>
    </row>
    <row r="719" spans="1:11" s="7" customFormat="1" x14ac:dyDescent="0.3">
      <c r="A719" s="87">
        <v>717</v>
      </c>
      <c r="B719" s="59">
        <v>2021</v>
      </c>
      <c r="C719" s="70" t="s">
        <v>10</v>
      </c>
      <c r="D719" s="71">
        <v>1</v>
      </c>
      <c r="E719" s="34">
        <v>5289.88</v>
      </c>
      <c r="F719" s="34">
        <f>E719*_xlfn.XLOOKUP(Dataset!$K$2,Dataset!$N$14:$N$26,Dataset!$O$14:$O$26,"",0)/_xlfn.XLOOKUP(Dataset!B719,Dataset!$N$14:$N$26,Dataset!$O$14:$O$26,"",0)</f>
        <v>8805.6973285785953</v>
      </c>
      <c r="G719" s="34">
        <f t="shared" si="23"/>
        <v>5289.88</v>
      </c>
      <c r="H719" s="34">
        <f t="shared" si="24"/>
        <v>8805.6973285785953</v>
      </c>
      <c r="I719" s="9"/>
      <c r="J719" s="9"/>
      <c r="K719" s="9"/>
    </row>
    <row r="720" spans="1:11" s="7" customFormat="1" x14ac:dyDescent="0.3">
      <c r="A720" s="88">
        <v>718</v>
      </c>
      <c r="B720" s="59">
        <v>2021</v>
      </c>
      <c r="C720" s="70" t="s">
        <v>10</v>
      </c>
      <c r="D720" s="71">
        <v>1</v>
      </c>
      <c r="E720" s="34">
        <v>11771.29</v>
      </c>
      <c r="F720" s="34">
        <f>E720*_xlfn.XLOOKUP(Dataset!$K$2,Dataset!$N$14:$N$26,Dataset!$O$14:$O$26,"",0)/_xlfn.XLOOKUP(Dataset!B720,Dataset!$N$14:$N$26,Dataset!$O$14:$O$26,"",0)</f>
        <v>19594.852228580599</v>
      </c>
      <c r="G720" s="34">
        <f t="shared" si="23"/>
        <v>11771.29</v>
      </c>
      <c r="H720" s="34">
        <f t="shared" si="24"/>
        <v>19594.852228580599</v>
      </c>
      <c r="I720" s="9"/>
      <c r="J720" s="9"/>
      <c r="K720" s="9"/>
    </row>
    <row r="721" spans="1:11" s="7" customFormat="1" x14ac:dyDescent="0.3">
      <c r="A721" s="87">
        <v>719</v>
      </c>
      <c r="B721" s="59">
        <v>2021</v>
      </c>
      <c r="C721" s="70" t="s">
        <v>10</v>
      </c>
      <c r="D721" s="71">
        <v>1</v>
      </c>
      <c r="E721" s="34">
        <v>10273.65</v>
      </c>
      <c r="F721" s="34">
        <f>E721*_xlfn.XLOOKUP(Dataset!$K$2,Dataset!$N$14:$N$26,Dataset!$O$14:$O$26,"",0)/_xlfn.XLOOKUP(Dataset!B721,Dataset!$N$14:$N$26,Dataset!$O$14:$O$26,"",0)</f>
        <v>17101.834514157501</v>
      </c>
      <c r="G721" s="34">
        <f t="shared" si="23"/>
        <v>10273.65</v>
      </c>
      <c r="H721" s="34">
        <f t="shared" si="24"/>
        <v>17101.834514157501</v>
      </c>
      <c r="I721" s="9"/>
      <c r="J721" s="9"/>
      <c r="K721" s="9"/>
    </row>
    <row r="722" spans="1:11" s="7" customFormat="1" x14ac:dyDescent="0.3">
      <c r="A722" s="88">
        <v>720</v>
      </c>
      <c r="B722" s="59">
        <v>2022</v>
      </c>
      <c r="C722" s="70" t="s">
        <v>10</v>
      </c>
      <c r="D722" s="71">
        <v>1</v>
      </c>
      <c r="E722" s="34">
        <v>57712.88</v>
      </c>
      <c r="F722" s="34">
        <f>E722*_xlfn.XLOOKUP(Dataset!$K$2,Dataset!$N$14:$N$26,Dataset!$O$14:$O$26,"",0)/_xlfn.XLOOKUP(Dataset!B722,Dataset!$N$14:$N$26,Dataset!$O$14:$O$26,"",0)</f>
        <v>82025.944631086881</v>
      </c>
      <c r="G722" s="34">
        <f t="shared" si="23"/>
        <v>57712.88</v>
      </c>
      <c r="H722" s="34">
        <f t="shared" si="24"/>
        <v>82025.944631086881</v>
      </c>
      <c r="I722" s="9"/>
      <c r="J722" s="9"/>
      <c r="K722" s="9"/>
    </row>
    <row r="723" spans="1:11" s="7" customFormat="1" x14ac:dyDescent="0.3">
      <c r="A723" s="87">
        <v>721</v>
      </c>
      <c r="B723" s="59">
        <v>2021</v>
      </c>
      <c r="C723" s="70" t="s">
        <v>11</v>
      </c>
      <c r="D723" s="71">
        <v>5</v>
      </c>
      <c r="E723" s="34">
        <v>13284.18</v>
      </c>
      <c r="F723" s="34">
        <f>E723*_xlfn.XLOOKUP(Dataset!$K$2,Dataset!$N$14:$N$26,Dataset!$O$14:$O$26,"",0)/_xlfn.XLOOKUP(Dataset!B723,Dataset!$N$14:$N$26,Dataset!$O$14:$O$26,"",0)</f>
        <v>22113.25556314268</v>
      </c>
      <c r="G723" s="34">
        <f t="shared" si="23"/>
        <v>2656.8360000000002</v>
      </c>
      <c r="H723" s="34">
        <f t="shared" si="24"/>
        <v>4422.6511126285359</v>
      </c>
      <c r="I723" s="9"/>
      <c r="J723" s="9"/>
      <c r="K723" s="9"/>
    </row>
    <row r="724" spans="1:11" s="7" customFormat="1" x14ac:dyDescent="0.3">
      <c r="A724" s="88">
        <v>722</v>
      </c>
      <c r="B724" s="59">
        <v>2021</v>
      </c>
      <c r="C724" s="70" t="s">
        <v>12</v>
      </c>
      <c r="D724" s="71">
        <v>2</v>
      </c>
      <c r="E724" s="34">
        <v>2433.09</v>
      </c>
      <c r="F724" s="34">
        <f>E724*_xlfn.XLOOKUP(Dataset!$K$2,Dataset!$N$14:$N$26,Dataset!$O$14:$O$26,"",0)/_xlfn.XLOOKUP(Dataset!B724,Dataset!$N$14:$N$26,Dataset!$O$14:$O$26,"",0)</f>
        <v>4050.1966232109794</v>
      </c>
      <c r="G724" s="34">
        <f t="shared" si="23"/>
        <v>1216.5450000000001</v>
      </c>
      <c r="H724" s="34">
        <f t="shared" si="24"/>
        <v>2025.0983116054897</v>
      </c>
      <c r="I724" s="9"/>
      <c r="J724" s="9"/>
      <c r="K724" s="9"/>
    </row>
    <row r="725" spans="1:11" s="7" customFormat="1" x14ac:dyDescent="0.3">
      <c r="A725" s="87">
        <v>723</v>
      </c>
      <c r="B725" s="59">
        <v>2022</v>
      </c>
      <c r="C725" s="70" t="s">
        <v>10</v>
      </c>
      <c r="D725" s="71">
        <v>1</v>
      </c>
      <c r="E725" s="34">
        <v>11441.47</v>
      </c>
      <c r="F725" s="34">
        <f>E725*_xlfn.XLOOKUP(Dataset!$K$2,Dataset!$N$14:$N$26,Dataset!$O$14:$O$26,"",0)/_xlfn.XLOOKUP(Dataset!B725,Dataset!$N$14:$N$26,Dataset!$O$14:$O$26,"",0)</f>
        <v>16261.489371492838</v>
      </c>
      <c r="G725" s="34">
        <f t="shared" si="23"/>
        <v>11441.47</v>
      </c>
      <c r="H725" s="34">
        <f t="shared" si="24"/>
        <v>16261.489371492838</v>
      </c>
      <c r="I725" s="9"/>
      <c r="J725" s="9"/>
      <c r="K725" s="9"/>
    </row>
    <row r="726" spans="1:11" s="7" customFormat="1" x14ac:dyDescent="0.3">
      <c r="A726" s="88">
        <v>724</v>
      </c>
      <c r="B726" s="59">
        <v>2022</v>
      </c>
      <c r="C726" s="70" t="s">
        <v>10</v>
      </c>
      <c r="D726" s="71">
        <v>1</v>
      </c>
      <c r="E726" s="34">
        <v>4595.68</v>
      </c>
      <c r="F726" s="34">
        <f>E726*_xlfn.XLOOKUP(Dataset!$K$2,Dataset!$N$14:$N$26,Dataset!$O$14:$O$26,"",0)/_xlfn.XLOOKUP(Dataset!B726,Dataset!$N$14:$N$26,Dataset!$O$14:$O$26,"",0)</f>
        <v>6531.7307544207351</v>
      </c>
      <c r="G726" s="34">
        <f t="shared" si="23"/>
        <v>4595.68</v>
      </c>
      <c r="H726" s="34">
        <f t="shared" si="24"/>
        <v>6531.7307544207351</v>
      </c>
      <c r="I726" s="9"/>
      <c r="J726" s="9"/>
      <c r="K726" s="9"/>
    </row>
    <row r="727" spans="1:11" s="7" customFormat="1" x14ac:dyDescent="0.3">
      <c r="A727" s="87">
        <v>725</v>
      </c>
      <c r="B727" s="59">
        <v>2021</v>
      </c>
      <c r="C727" s="70" t="s">
        <v>10</v>
      </c>
      <c r="D727" s="71">
        <v>2</v>
      </c>
      <c r="E727" s="34">
        <v>27404.5</v>
      </c>
      <c r="F727" s="34">
        <f>E727*_xlfn.XLOOKUP(Dataset!$K$2,Dataset!$N$14:$N$26,Dataset!$O$14:$O$26,"",0)/_xlfn.XLOOKUP(Dataset!B727,Dataset!$N$14:$N$26,Dataset!$O$14:$O$26,"",0)</f>
        <v>45618.375547466501</v>
      </c>
      <c r="G727" s="34">
        <f t="shared" si="23"/>
        <v>13702.25</v>
      </c>
      <c r="H727" s="34">
        <f t="shared" si="24"/>
        <v>22809.187773733251</v>
      </c>
      <c r="I727" s="9"/>
      <c r="J727" s="9"/>
      <c r="K727" s="9"/>
    </row>
    <row r="728" spans="1:11" s="7" customFormat="1" x14ac:dyDescent="0.3">
      <c r="A728" s="88">
        <v>726</v>
      </c>
      <c r="B728" s="59">
        <v>2021</v>
      </c>
      <c r="C728" s="70" t="s">
        <v>10</v>
      </c>
      <c r="D728" s="71">
        <v>1</v>
      </c>
      <c r="E728" s="34">
        <v>13832.28</v>
      </c>
      <c r="F728" s="34">
        <f>E728*_xlfn.XLOOKUP(Dataset!$K$2,Dataset!$N$14:$N$26,Dataset!$O$14:$O$26,"",0)/_xlfn.XLOOKUP(Dataset!B728,Dataset!$N$14:$N$26,Dataset!$O$14:$O$26,"",0)</f>
        <v>23025.639720400301</v>
      </c>
      <c r="G728" s="34">
        <f t="shared" si="23"/>
        <v>13832.28</v>
      </c>
      <c r="H728" s="34">
        <f t="shared" si="24"/>
        <v>23025.639720400301</v>
      </c>
      <c r="I728" s="9"/>
      <c r="J728" s="9"/>
      <c r="K728" s="9"/>
    </row>
    <row r="729" spans="1:11" s="7" customFormat="1" x14ac:dyDescent="0.3">
      <c r="A729" s="87">
        <v>727</v>
      </c>
      <c r="B729" s="59">
        <v>2022</v>
      </c>
      <c r="C729" s="70" t="s">
        <v>10</v>
      </c>
      <c r="D729" s="71">
        <v>11</v>
      </c>
      <c r="E729" s="34">
        <v>89110.09</v>
      </c>
      <c r="F729" s="34">
        <f>E729*_xlfn.XLOOKUP(Dataset!$K$2,Dataset!$N$14:$N$26,Dataset!$O$14:$O$26,"",0)/_xlfn.XLOOKUP(Dataset!B729,Dataset!$N$14:$N$26,Dataset!$O$14:$O$26,"",0)</f>
        <v>126650.05295890915</v>
      </c>
      <c r="G729" s="34">
        <f t="shared" si="23"/>
        <v>8100.9172727272726</v>
      </c>
      <c r="H729" s="34">
        <f t="shared" si="24"/>
        <v>11513.641178082649</v>
      </c>
      <c r="I729" s="9"/>
      <c r="J729" s="9"/>
      <c r="K729" s="9"/>
    </row>
    <row r="730" spans="1:11" s="7" customFormat="1" x14ac:dyDescent="0.3">
      <c r="A730" s="88">
        <v>728</v>
      </c>
      <c r="B730" s="59">
        <v>2021</v>
      </c>
      <c r="C730" s="70" t="s">
        <v>10</v>
      </c>
      <c r="D730" s="71">
        <v>2</v>
      </c>
      <c r="E730" s="34">
        <v>12760.51</v>
      </c>
      <c r="F730" s="34">
        <f>E730*_xlfn.XLOOKUP(Dataset!$K$2,Dataset!$N$14:$N$26,Dataset!$O$14:$O$26,"",0)/_xlfn.XLOOKUP(Dataset!B730,Dataset!$N$14:$N$26,Dataset!$O$14:$O$26,"",0)</f>
        <v>21241.538337032307</v>
      </c>
      <c r="G730" s="34">
        <f t="shared" si="23"/>
        <v>6380.2550000000001</v>
      </c>
      <c r="H730" s="34">
        <f t="shared" si="24"/>
        <v>10620.769168516154</v>
      </c>
      <c r="I730" s="9"/>
      <c r="J730" s="9"/>
      <c r="K730" s="9"/>
    </row>
    <row r="731" spans="1:11" s="7" customFormat="1" x14ac:dyDescent="0.3">
      <c r="A731" s="87">
        <v>729</v>
      </c>
      <c r="B731" s="59">
        <v>2021</v>
      </c>
      <c r="C731" s="70" t="s">
        <v>10</v>
      </c>
      <c r="D731" s="71">
        <v>1</v>
      </c>
      <c r="E731" s="34">
        <v>11475.88</v>
      </c>
      <c r="F731" s="34">
        <f>E731*_xlfn.XLOOKUP(Dataset!$K$2,Dataset!$N$14:$N$26,Dataset!$O$14:$O$26,"",0)/_xlfn.XLOOKUP(Dataset!B731,Dataset!$N$14:$N$26,Dataset!$O$14:$O$26,"",0)</f>
        <v>19103.103635448919</v>
      </c>
      <c r="G731" s="34">
        <f t="shared" si="23"/>
        <v>11475.88</v>
      </c>
      <c r="H731" s="34">
        <f t="shared" si="24"/>
        <v>19103.103635448919</v>
      </c>
      <c r="I731" s="9"/>
      <c r="J731" s="9"/>
      <c r="K731" s="9"/>
    </row>
    <row r="732" spans="1:11" s="7" customFormat="1" x14ac:dyDescent="0.3">
      <c r="A732" s="88">
        <v>730</v>
      </c>
      <c r="B732" s="59">
        <v>2022</v>
      </c>
      <c r="C732" s="70" t="s">
        <v>10</v>
      </c>
      <c r="D732" s="71">
        <v>1</v>
      </c>
      <c r="E732" s="34">
        <v>9607.84</v>
      </c>
      <c r="F732" s="34">
        <f>E732*_xlfn.XLOOKUP(Dataset!$K$2,Dataset!$N$14:$N$26,Dataset!$O$14:$O$26,"",0)/_xlfn.XLOOKUP(Dataset!B732,Dataset!$N$14:$N$26,Dataset!$O$14:$O$26,"",0)</f>
        <v>13655.394633994038</v>
      </c>
      <c r="G732" s="34">
        <f t="shared" si="23"/>
        <v>9607.84</v>
      </c>
      <c r="H732" s="34">
        <f t="shared" si="24"/>
        <v>13655.394633994038</v>
      </c>
      <c r="I732" s="9"/>
      <c r="J732" s="9"/>
      <c r="K732" s="9"/>
    </row>
    <row r="733" spans="1:11" s="7" customFormat="1" x14ac:dyDescent="0.3">
      <c r="A733" s="87">
        <v>731</v>
      </c>
      <c r="B733" s="59">
        <v>2021</v>
      </c>
      <c r="C733" s="70" t="s">
        <v>11</v>
      </c>
      <c r="D733" s="71">
        <v>5</v>
      </c>
      <c r="E733" s="34">
        <v>2847.74</v>
      </c>
      <c r="F733" s="34">
        <f>E733*_xlfn.XLOOKUP(Dataset!$K$2,Dataset!$N$14:$N$26,Dataset!$O$14:$O$26,"",0)/_xlfn.XLOOKUP(Dataset!B733,Dataset!$N$14:$N$26,Dataset!$O$14:$O$26,"",0)</f>
        <v>4740.4357963671027</v>
      </c>
      <c r="G733" s="34">
        <f t="shared" si="23"/>
        <v>569.548</v>
      </c>
      <c r="H733" s="34">
        <f t="shared" si="24"/>
        <v>948.08715927342053</v>
      </c>
      <c r="I733" s="9"/>
      <c r="J733" s="9"/>
      <c r="K733" s="9"/>
    </row>
    <row r="734" spans="1:11" s="7" customFormat="1" x14ac:dyDescent="0.3">
      <c r="A734" s="88">
        <v>732</v>
      </c>
      <c r="B734" s="59">
        <v>2021</v>
      </c>
      <c r="C734" s="70" t="s">
        <v>10</v>
      </c>
      <c r="D734" s="71">
        <v>1</v>
      </c>
      <c r="E734" s="34">
        <v>14455.22</v>
      </c>
      <c r="F734" s="34">
        <f>E734*_xlfn.XLOOKUP(Dataset!$K$2,Dataset!$N$14:$N$26,Dataset!$O$14:$O$26,"",0)/_xlfn.XLOOKUP(Dataset!B734,Dataset!$N$14:$N$26,Dataset!$O$14:$O$26,"",0)</f>
        <v>24062.604848884264</v>
      </c>
      <c r="G734" s="34">
        <f t="shared" si="23"/>
        <v>14455.22</v>
      </c>
      <c r="H734" s="34">
        <f t="shared" si="24"/>
        <v>24062.604848884264</v>
      </c>
      <c r="I734" s="9"/>
      <c r="J734" s="9"/>
      <c r="K734" s="9"/>
    </row>
    <row r="735" spans="1:11" s="7" customFormat="1" x14ac:dyDescent="0.3">
      <c r="A735" s="87">
        <v>733</v>
      </c>
      <c r="B735" s="59">
        <v>2021</v>
      </c>
      <c r="C735" s="70" t="s">
        <v>10</v>
      </c>
      <c r="D735" s="71">
        <v>1</v>
      </c>
      <c r="E735" s="34">
        <v>4354.12</v>
      </c>
      <c r="F735" s="34">
        <f>E735*_xlfn.XLOOKUP(Dataset!$K$2,Dataset!$N$14:$N$26,Dataset!$O$14:$O$26,"",0)/_xlfn.XLOOKUP(Dataset!B735,Dataset!$N$14:$N$26,Dataset!$O$14:$O$26,"",0)</f>
        <v>7248.0023842337887</v>
      </c>
      <c r="G735" s="34">
        <f t="shared" si="23"/>
        <v>4354.12</v>
      </c>
      <c r="H735" s="34">
        <f t="shared" si="24"/>
        <v>7248.0023842337887</v>
      </c>
      <c r="I735" s="9"/>
      <c r="J735" s="9"/>
      <c r="K735" s="9"/>
    </row>
    <row r="736" spans="1:11" s="7" customFormat="1" x14ac:dyDescent="0.3">
      <c r="A736" s="88">
        <v>734</v>
      </c>
      <c r="B736" s="59">
        <v>2021</v>
      </c>
      <c r="C736" s="70" t="s">
        <v>10</v>
      </c>
      <c r="D736" s="71">
        <v>1</v>
      </c>
      <c r="E736" s="34">
        <v>11754.06</v>
      </c>
      <c r="F736" s="34">
        <f>E736*_xlfn.XLOOKUP(Dataset!$K$2,Dataset!$N$14:$N$26,Dataset!$O$14:$O$26,"",0)/_xlfn.XLOOKUP(Dataset!B736,Dataset!$N$14:$N$26,Dataset!$O$14:$O$26,"",0)</f>
        <v>19566.170639400614</v>
      </c>
      <c r="G736" s="34">
        <f t="shared" si="23"/>
        <v>11754.06</v>
      </c>
      <c r="H736" s="34">
        <f t="shared" si="24"/>
        <v>19566.170639400614</v>
      </c>
      <c r="I736" s="9"/>
      <c r="J736" s="9"/>
      <c r="K736" s="9"/>
    </row>
    <row r="737" spans="1:11" s="7" customFormat="1" x14ac:dyDescent="0.3">
      <c r="A737" s="87">
        <v>735</v>
      </c>
      <c r="B737" s="59">
        <v>2021</v>
      </c>
      <c r="C737" s="70" t="s">
        <v>11</v>
      </c>
      <c r="D737" s="71">
        <v>20</v>
      </c>
      <c r="E737" s="34">
        <v>40680.29</v>
      </c>
      <c r="F737" s="34">
        <f>E737*_xlfn.XLOOKUP(Dataset!$K$2,Dataset!$N$14:$N$26,Dataset!$O$14:$O$26,"",0)/_xlfn.XLOOKUP(Dataset!B737,Dataset!$N$14:$N$26,Dataset!$O$14:$O$26,"",0)</f>
        <v>67717.664857955679</v>
      </c>
      <c r="G737" s="34">
        <f t="shared" si="23"/>
        <v>2034.0145</v>
      </c>
      <c r="H737" s="34">
        <f t="shared" si="24"/>
        <v>3385.8832428977839</v>
      </c>
      <c r="I737" s="9"/>
      <c r="J737" s="9"/>
      <c r="K737" s="9"/>
    </row>
    <row r="738" spans="1:11" s="7" customFormat="1" x14ac:dyDescent="0.3">
      <c r="A738" s="88">
        <v>736</v>
      </c>
      <c r="B738" s="59">
        <v>2021</v>
      </c>
      <c r="C738" s="70" t="s">
        <v>10</v>
      </c>
      <c r="D738" s="71">
        <v>2</v>
      </c>
      <c r="E738" s="34">
        <v>13834.13</v>
      </c>
      <c r="F738" s="34">
        <f>E738*_xlfn.XLOOKUP(Dataset!$K$2,Dataset!$N$14:$N$26,Dataset!$O$14:$O$26,"",0)/_xlfn.XLOOKUP(Dataset!B738,Dataset!$N$14:$N$26,Dataset!$O$14:$O$26,"",0)</f>
        <v>23028.719287433552</v>
      </c>
      <c r="G738" s="34">
        <f t="shared" si="23"/>
        <v>6917.0649999999996</v>
      </c>
      <c r="H738" s="34">
        <f t="shared" si="24"/>
        <v>11514.359643716776</v>
      </c>
      <c r="I738" s="9"/>
      <c r="J738" s="9"/>
      <c r="K738" s="9"/>
    </row>
    <row r="739" spans="1:11" s="7" customFormat="1" x14ac:dyDescent="0.3">
      <c r="A739" s="87">
        <v>737</v>
      </c>
      <c r="B739" s="59">
        <v>2021</v>
      </c>
      <c r="C739" s="70" t="s">
        <v>10</v>
      </c>
      <c r="D739" s="71">
        <v>1</v>
      </c>
      <c r="E739" s="34">
        <v>2788.35</v>
      </c>
      <c r="F739" s="34">
        <f>E739*_xlfn.XLOOKUP(Dataset!$K$2,Dataset!$N$14:$N$26,Dataset!$O$14:$O$26,"",0)/_xlfn.XLOOKUP(Dataset!B739,Dataset!$N$14:$N$26,Dataset!$O$14:$O$26,"",0)</f>
        <v>4641.5733714455009</v>
      </c>
      <c r="G739" s="34">
        <f t="shared" si="23"/>
        <v>2788.35</v>
      </c>
      <c r="H739" s="34">
        <f t="shared" si="24"/>
        <v>4641.5733714455009</v>
      </c>
      <c r="I739" s="9"/>
      <c r="J739" s="9"/>
      <c r="K739" s="9"/>
    </row>
    <row r="740" spans="1:11" s="7" customFormat="1" x14ac:dyDescent="0.3">
      <c r="A740" s="88">
        <v>738</v>
      </c>
      <c r="B740" s="59">
        <v>2021</v>
      </c>
      <c r="C740" s="70" t="s">
        <v>10</v>
      </c>
      <c r="D740" s="71">
        <v>1</v>
      </c>
      <c r="E740" s="34">
        <v>12143.39</v>
      </c>
      <c r="F740" s="34">
        <f>E740*_xlfn.XLOOKUP(Dataset!$K$2,Dataset!$N$14:$N$26,Dataset!$O$14:$O$26,"",0)/_xlfn.XLOOKUP(Dataset!B740,Dataset!$N$14:$N$26,Dataset!$O$14:$O$26,"",0)</f>
        <v>20214.261359971879</v>
      </c>
      <c r="G740" s="34">
        <f t="shared" si="23"/>
        <v>12143.39</v>
      </c>
      <c r="H740" s="34">
        <f t="shared" si="24"/>
        <v>20214.261359971879</v>
      </c>
      <c r="I740" s="9"/>
      <c r="J740" s="9"/>
      <c r="K740" s="9"/>
    </row>
    <row r="741" spans="1:11" s="7" customFormat="1" x14ac:dyDescent="0.3">
      <c r="A741" s="87">
        <v>739</v>
      </c>
      <c r="B741" s="59">
        <v>2021</v>
      </c>
      <c r="C741" s="70" t="s">
        <v>10</v>
      </c>
      <c r="D741" s="71">
        <v>1</v>
      </c>
      <c r="E741" s="34">
        <v>13642.63</v>
      </c>
      <c r="F741" s="34">
        <f>E741*_xlfn.XLOOKUP(Dataset!$K$2,Dataset!$N$14:$N$26,Dataset!$O$14:$O$26,"",0)/_xlfn.XLOOKUP(Dataset!B741,Dataset!$N$14:$N$26,Dataset!$O$14:$O$26,"",0)</f>
        <v>22709.942483721028</v>
      </c>
      <c r="G741" s="34">
        <f t="shared" si="23"/>
        <v>13642.63</v>
      </c>
      <c r="H741" s="34">
        <f t="shared" si="24"/>
        <v>22709.942483721028</v>
      </c>
      <c r="I741" s="9"/>
      <c r="J741" s="9"/>
      <c r="K741" s="9"/>
    </row>
    <row r="742" spans="1:11" s="7" customFormat="1" x14ac:dyDescent="0.3">
      <c r="A742" s="88">
        <v>740</v>
      </c>
      <c r="B742" s="59">
        <v>2021</v>
      </c>
      <c r="C742" s="70" t="s">
        <v>10</v>
      </c>
      <c r="D742" s="71">
        <v>1</v>
      </c>
      <c r="E742" s="34">
        <v>5742.6</v>
      </c>
      <c r="F742" s="34">
        <f>E742*_xlfn.XLOOKUP(Dataset!$K$2,Dataset!$N$14:$N$26,Dataset!$O$14:$O$26,"",0)/_xlfn.XLOOKUP(Dataset!B742,Dataset!$N$14:$N$26,Dataset!$O$14:$O$26,"",0)</f>
        <v>9559.3089973866045</v>
      </c>
      <c r="G742" s="34">
        <f t="shared" si="23"/>
        <v>5742.6</v>
      </c>
      <c r="H742" s="34">
        <f t="shared" si="24"/>
        <v>9559.3089973866045</v>
      </c>
      <c r="I742" s="9"/>
      <c r="J742" s="9"/>
      <c r="K742" s="9"/>
    </row>
    <row r="743" spans="1:11" s="7" customFormat="1" x14ac:dyDescent="0.3">
      <c r="A743" s="87">
        <v>741</v>
      </c>
      <c r="B743" s="59">
        <v>2022</v>
      </c>
      <c r="C743" s="70" t="s">
        <v>12</v>
      </c>
      <c r="D743" s="71">
        <v>21</v>
      </c>
      <c r="E743" s="34">
        <v>59783.55</v>
      </c>
      <c r="F743" s="34">
        <f>E743*_xlfn.XLOOKUP(Dataset!$K$2,Dataset!$N$14:$N$26,Dataset!$O$14:$O$26,"",0)/_xlfn.XLOOKUP(Dataset!B743,Dataset!$N$14:$N$26,Dataset!$O$14:$O$26,"",0)</f>
        <v>84968.938686646972</v>
      </c>
      <c r="G743" s="34">
        <f t="shared" si="23"/>
        <v>2846.8357142857144</v>
      </c>
      <c r="H743" s="34">
        <f t="shared" si="24"/>
        <v>4046.1399374593798</v>
      </c>
      <c r="I743" s="9"/>
      <c r="J743" s="9"/>
      <c r="K743" s="9"/>
    </row>
    <row r="744" spans="1:11" s="7" customFormat="1" x14ac:dyDescent="0.3">
      <c r="A744" s="88">
        <v>742</v>
      </c>
      <c r="B744" s="59">
        <v>2021</v>
      </c>
      <c r="C744" s="70" t="s">
        <v>10</v>
      </c>
      <c r="D744" s="71">
        <v>1</v>
      </c>
      <c r="E744" s="34">
        <v>3838.46</v>
      </c>
      <c r="F744" s="34">
        <f>E744*_xlfn.XLOOKUP(Dataset!$K$2,Dataset!$N$14:$N$26,Dataset!$O$14:$O$26,"",0)/_xlfn.XLOOKUP(Dataset!B744,Dataset!$N$14:$N$26,Dataset!$O$14:$O$26,"",0)</f>
        <v>6389.6188510619886</v>
      </c>
      <c r="G744" s="34">
        <f t="shared" si="23"/>
        <v>3838.46</v>
      </c>
      <c r="H744" s="34">
        <f t="shared" si="24"/>
        <v>6389.6188510619886</v>
      </c>
      <c r="I744" s="9"/>
      <c r="J744" s="9"/>
      <c r="K744" s="9"/>
    </row>
    <row r="745" spans="1:11" s="7" customFormat="1" x14ac:dyDescent="0.3">
      <c r="A745" s="87">
        <v>743</v>
      </c>
      <c r="B745" s="59">
        <v>2022</v>
      </c>
      <c r="C745" s="70" t="s">
        <v>10</v>
      </c>
      <c r="D745" s="71">
        <v>1</v>
      </c>
      <c r="E745" s="34">
        <v>19120.61</v>
      </c>
      <c r="F745" s="34">
        <f>E745*_xlfn.XLOOKUP(Dataset!$K$2,Dataset!$N$14:$N$26,Dataset!$O$14:$O$26,"",0)/_xlfn.XLOOKUP(Dataset!B745,Dataset!$N$14:$N$26,Dataset!$O$14:$O$26,"",0)</f>
        <v>27175.668536600602</v>
      </c>
      <c r="G745" s="34">
        <f t="shared" si="23"/>
        <v>19120.61</v>
      </c>
      <c r="H745" s="34">
        <f t="shared" si="24"/>
        <v>27175.668536600602</v>
      </c>
      <c r="I745" s="9"/>
      <c r="J745" s="9"/>
      <c r="K745" s="9"/>
    </row>
    <row r="746" spans="1:11" s="7" customFormat="1" x14ac:dyDescent="0.3">
      <c r="A746" s="88">
        <v>744</v>
      </c>
      <c r="B746" s="59">
        <v>2022</v>
      </c>
      <c r="C746" s="70" t="s">
        <v>10</v>
      </c>
      <c r="D746" s="71">
        <v>1</v>
      </c>
      <c r="E746" s="34">
        <v>10570.16</v>
      </c>
      <c r="F746" s="34">
        <f>E746*_xlfn.XLOOKUP(Dataset!$K$2,Dataset!$N$14:$N$26,Dataset!$O$14:$O$26,"",0)/_xlfn.XLOOKUP(Dataset!B746,Dataset!$N$14:$N$26,Dataset!$O$14:$O$26,"",0)</f>
        <v>15023.117177685974</v>
      </c>
      <c r="G746" s="34">
        <f t="shared" si="23"/>
        <v>10570.16</v>
      </c>
      <c r="H746" s="34">
        <f t="shared" si="24"/>
        <v>15023.117177685974</v>
      </c>
      <c r="I746" s="9"/>
      <c r="J746" s="9"/>
      <c r="K746" s="9"/>
    </row>
    <row r="747" spans="1:11" s="7" customFormat="1" x14ac:dyDescent="0.3">
      <c r="A747" s="87">
        <v>745</v>
      </c>
      <c r="B747" s="59">
        <v>2022</v>
      </c>
      <c r="C747" s="70" t="s">
        <v>10</v>
      </c>
      <c r="D747" s="71">
        <v>1</v>
      </c>
      <c r="E747" s="34">
        <v>12791.22</v>
      </c>
      <c r="F747" s="34">
        <f>E747*_xlfn.XLOOKUP(Dataset!$K$2,Dataset!$N$14:$N$26,Dataset!$O$14:$O$26,"",0)/_xlfn.XLOOKUP(Dataset!B747,Dataset!$N$14:$N$26,Dataset!$O$14:$O$26,"",0)</f>
        <v>18179.856965794312</v>
      </c>
      <c r="G747" s="34">
        <f t="shared" si="23"/>
        <v>12791.22</v>
      </c>
      <c r="H747" s="34">
        <f t="shared" si="24"/>
        <v>18179.856965794312</v>
      </c>
      <c r="I747" s="9"/>
      <c r="J747" s="9"/>
      <c r="K747" s="9"/>
    </row>
    <row r="748" spans="1:11" s="7" customFormat="1" x14ac:dyDescent="0.3">
      <c r="A748" s="88">
        <v>746</v>
      </c>
      <c r="B748" s="59">
        <v>2022</v>
      </c>
      <c r="C748" s="70" t="s">
        <v>11</v>
      </c>
      <c r="D748" s="71">
        <v>5</v>
      </c>
      <c r="E748" s="34">
        <v>11526.05</v>
      </c>
      <c r="F748" s="34">
        <f>E748*_xlfn.XLOOKUP(Dataset!$K$2,Dataset!$N$14:$N$26,Dataset!$O$14:$O$26,"",0)/_xlfn.XLOOKUP(Dataset!B748,Dataset!$N$14:$N$26,Dataset!$O$14:$O$26,"",0)</f>
        <v>16381.700915205389</v>
      </c>
      <c r="G748" s="34">
        <f t="shared" si="23"/>
        <v>2305.21</v>
      </c>
      <c r="H748" s="34">
        <f t="shared" si="24"/>
        <v>3276.3401830410776</v>
      </c>
      <c r="I748" s="9"/>
      <c r="J748" s="9"/>
      <c r="K748" s="9"/>
    </row>
    <row r="749" spans="1:11" s="7" customFormat="1" x14ac:dyDescent="0.3">
      <c r="A749" s="87">
        <v>747</v>
      </c>
      <c r="B749" s="59">
        <v>2022</v>
      </c>
      <c r="C749" s="70" t="s">
        <v>10</v>
      </c>
      <c r="D749" s="71">
        <v>2</v>
      </c>
      <c r="E749" s="34">
        <v>16138.46</v>
      </c>
      <c r="F749" s="34">
        <f>E749*_xlfn.XLOOKUP(Dataset!$K$2,Dataset!$N$14:$N$26,Dataset!$O$14:$O$26,"",0)/_xlfn.XLOOKUP(Dataset!B749,Dataset!$N$14:$N$26,Dataset!$O$14:$O$26,"",0)</f>
        <v>22937.209620989463</v>
      </c>
      <c r="G749" s="34">
        <f t="shared" si="23"/>
        <v>8069.23</v>
      </c>
      <c r="H749" s="34">
        <f t="shared" si="24"/>
        <v>11468.604810494731</v>
      </c>
      <c r="I749" s="9"/>
      <c r="J749" s="9"/>
      <c r="K749" s="9"/>
    </row>
    <row r="750" spans="1:11" s="7" customFormat="1" x14ac:dyDescent="0.3">
      <c r="A750" s="88">
        <v>748</v>
      </c>
      <c r="B750" s="59">
        <v>2022</v>
      </c>
      <c r="C750" s="70" t="s">
        <v>11</v>
      </c>
      <c r="D750" s="71">
        <v>20</v>
      </c>
      <c r="E750" s="34">
        <v>64511.67</v>
      </c>
      <c r="F750" s="34">
        <f>E750*_xlfn.XLOOKUP(Dataset!$K$2,Dataset!$N$14:$N$26,Dataset!$O$14:$O$26,"",0)/_xlfn.XLOOKUP(Dataset!B750,Dataset!$N$14:$N$26,Dataset!$O$14:$O$26,"",0)</f>
        <v>91688.903265249421</v>
      </c>
      <c r="G750" s="34">
        <f t="shared" si="23"/>
        <v>3225.5834999999997</v>
      </c>
      <c r="H750" s="34">
        <f t="shared" si="24"/>
        <v>4584.4451632624714</v>
      </c>
      <c r="I750" s="9"/>
      <c r="J750" s="9"/>
      <c r="K750" s="9"/>
    </row>
    <row r="751" spans="1:11" s="7" customFormat="1" x14ac:dyDescent="0.3">
      <c r="A751" s="87">
        <v>749</v>
      </c>
      <c r="B751" s="59">
        <v>2022</v>
      </c>
      <c r="C751" s="70" t="s">
        <v>10</v>
      </c>
      <c r="D751" s="71">
        <v>2</v>
      </c>
      <c r="E751" s="34">
        <v>42912.42</v>
      </c>
      <c r="F751" s="34">
        <f>E751*_xlfn.XLOOKUP(Dataset!$K$2,Dataset!$N$14:$N$26,Dataset!$O$14:$O$26,"",0)/_xlfn.XLOOKUP(Dataset!B751,Dataset!$N$14:$N$26,Dataset!$O$14:$O$26,"",0)</f>
        <v>60990.402608671495</v>
      </c>
      <c r="G751" s="34">
        <f t="shared" si="23"/>
        <v>21456.21</v>
      </c>
      <c r="H751" s="34">
        <f t="shared" si="24"/>
        <v>30495.201304335747</v>
      </c>
      <c r="I751" s="9"/>
      <c r="J751" s="9"/>
      <c r="K751" s="9"/>
    </row>
    <row r="752" spans="1:11" s="7" customFormat="1" x14ac:dyDescent="0.3">
      <c r="A752" s="88">
        <v>750</v>
      </c>
      <c r="B752" s="59">
        <v>2022</v>
      </c>
      <c r="C752" s="70" t="s">
        <v>9</v>
      </c>
      <c r="D752" s="71">
        <v>92</v>
      </c>
      <c r="E752" s="34">
        <v>217932.79</v>
      </c>
      <c r="F752" s="34">
        <f>E752*_xlfn.XLOOKUP(Dataset!$K$2,Dataset!$N$14:$N$26,Dataset!$O$14:$O$26,"",0)/_xlfn.XLOOKUP(Dataset!B752,Dataset!$N$14:$N$26,Dataset!$O$14:$O$26,"",0)</f>
        <v>309742.69462619582</v>
      </c>
      <c r="G752" s="34">
        <f t="shared" si="23"/>
        <v>2368.8346739130434</v>
      </c>
      <c r="H752" s="34">
        <f t="shared" si="24"/>
        <v>3366.7684198499546</v>
      </c>
      <c r="I752" s="9"/>
      <c r="J752" s="9"/>
      <c r="K752" s="9"/>
    </row>
    <row r="753" spans="1:11" s="7" customFormat="1" x14ac:dyDescent="0.3">
      <c r="A753" s="87">
        <v>751</v>
      </c>
      <c r="B753" s="59">
        <v>2022</v>
      </c>
      <c r="C753" s="70" t="s">
        <v>11</v>
      </c>
      <c r="D753" s="71">
        <v>25</v>
      </c>
      <c r="E753" s="34">
        <v>65439.19</v>
      </c>
      <c r="F753" s="34">
        <f>E753*_xlfn.XLOOKUP(Dataset!$K$2,Dataset!$N$14:$N$26,Dataset!$O$14:$O$26,"",0)/_xlfn.XLOOKUP(Dataset!B753,Dataset!$N$14:$N$26,Dataset!$O$14:$O$26,"",0)</f>
        <v>93007.165396063661</v>
      </c>
      <c r="G753" s="34">
        <f t="shared" si="23"/>
        <v>2617.5676000000003</v>
      </c>
      <c r="H753" s="34">
        <f t="shared" si="24"/>
        <v>3720.2866158425463</v>
      </c>
      <c r="I753" s="9"/>
      <c r="J753" s="9"/>
      <c r="K753" s="9"/>
    </row>
    <row r="754" spans="1:11" s="7" customFormat="1" x14ac:dyDescent="0.3">
      <c r="A754" s="88">
        <v>752</v>
      </c>
      <c r="B754" s="59">
        <v>2022</v>
      </c>
      <c r="C754" s="70" t="s">
        <v>11</v>
      </c>
      <c r="D754" s="71">
        <v>25</v>
      </c>
      <c r="E754" s="34">
        <v>940.16</v>
      </c>
      <c r="F754" s="34">
        <f>E754*_xlfn.XLOOKUP(Dataset!$K$2,Dataset!$N$14:$N$26,Dataset!$O$14:$O$26,"",0)/_xlfn.XLOOKUP(Dataset!B754,Dataset!$N$14:$N$26,Dataset!$O$14:$O$26,"",0)</f>
        <v>1336.2270623881991</v>
      </c>
      <c r="G754" s="34">
        <f t="shared" si="23"/>
        <v>37.606400000000001</v>
      </c>
      <c r="H754" s="34">
        <f t="shared" si="24"/>
        <v>53.449082495527961</v>
      </c>
      <c r="I754" s="9"/>
      <c r="J754" s="9"/>
      <c r="K754" s="9"/>
    </row>
    <row r="755" spans="1:11" s="7" customFormat="1" x14ac:dyDescent="0.3">
      <c r="A755" s="87">
        <v>753</v>
      </c>
      <c r="B755" s="59">
        <v>2022</v>
      </c>
      <c r="C755" s="70" t="s">
        <v>10</v>
      </c>
      <c r="D755" s="71">
        <v>2</v>
      </c>
      <c r="E755" s="34">
        <v>21824.38</v>
      </c>
      <c r="F755" s="34">
        <f>E755*_xlfn.XLOOKUP(Dataset!$K$2,Dataset!$N$14:$N$26,Dataset!$O$14:$O$26,"",0)/_xlfn.XLOOKUP(Dataset!B755,Dataset!$N$14:$N$26,Dataset!$O$14:$O$26,"",0)</f>
        <v>31018.472574714691</v>
      </c>
      <c r="G755" s="34">
        <f t="shared" si="23"/>
        <v>10912.19</v>
      </c>
      <c r="H755" s="34">
        <f t="shared" si="24"/>
        <v>15509.236287357346</v>
      </c>
      <c r="I755" s="9"/>
      <c r="J755" s="9"/>
      <c r="K755" s="9"/>
    </row>
    <row r="756" spans="1:11" s="7" customFormat="1" x14ac:dyDescent="0.3">
      <c r="A756" s="88">
        <v>754</v>
      </c>
      <c r="B756" s="59">
        <v>2022</v>
      </c>
      <c r="C756" s="70" t="s">
        <v>11</v>
      </c>
      <c r="D756" s="71">
        <v>15</v>
      </c>
      <c r="E756" s="34">
        <v>27975.67</v>
      </c>
      <c r="F756" s="34">
        <f>E756*_xlfn.XLOOKUP(Dataset!$K$2,Dataset!$N$14:$N$26,Dataset!$O$14:$O$26,"",0)/_xlfn.XLOOKUP(Dataset!B756,Dataset!$N$14:$N$26,Dataset!$O$14:$O$26,"",0)</f>
        <v>39761.154848580736</v>
      </c>
      <c r="G756" s="34">
        <f t="shared" si="23"/>
        <v>1865.0446666666664</v>
      </c>
      <c r="H756" s="34">
        <f t="shared" si="24"/>
        <v>2650.7436565720491</v>
      </c>
      <c r="I756" s="9"/>
      <c r="J756" s="9"/>
      <c r="K756" s="9"/>
    </row>
    <row r="757" spans="1:11" s="7" customFormat="1" x14ac:dyDescent="0.3">
      <c r="A757" s="87">
        <v>755</v>
      </c>
      <c r="B757" s="59">
        <v>2022</v>
      </c>
      <c r="C757" s="70" t="s">
        <v>11</v>
      </c>
      <c r="D757" s="71">
        <v>15</v>
      </c>
      <c r="E757" s="34">
        <v>3231.49</v>
      </c>
      <c r="F757" s="34">
        <f>E757*_xlfn.XLOOKUP(Dataset!$K$2,Dataset!$N$14:$N$26,Dataset!$O$14:$O$26,"",0)/_xlfn.XLOOKUP(Dataset!B757,Dataset!$N$14:$N$26,Dataset!$O$14:$O$26,"",0)</f>
        <v>4592.8399313274767</v>
      </c>
      <c r="G757" s="34">
        <f t="shared" si="23"/>
        <v>215.43266666666665</v>
      </c>
      <c r="H757" s="34">
        <f t="shared" si="24"/>
        <v>306.18932875516509</v>
      </c>
      <c r="I757" s="9"/>
      <c r="J757" s="9"/>
      <c r="K757" s="9"/>
    </row>
    <row r="758" spans="1:11" s="7" customFormat="1" x14ac:dyDescent="0.3">
      <c r="A758" s="88">
        <v>756</v>
      </c>
      <c r="B758" s="59">
        <v>2022</v>
      </c>
      <c r="C758" s="70" t="s">
        <v>10</v>
      </c>
      <c r="D758" s="71">
        <v>1</v>
      </c>
      <c r="E758" s="34">
        <v>16313.49</v>
      </c>
      <c r="F758" s="34">
        <f>E758*_xlfn.XLOOKUP(Dataset!$K$2,Dataset!$N$14:$N$26,Dataset!$O$14:$O$26,"",0)/_xlfn.XLOOKUP(Dataset!B758,Dataset!$N$14:$N$26,Dataset!$O$14:$O$26,"",0)</f>
        <v>23185.975599897101</v>
      </c>
      <c r="G758" s="34">
        <f t="shared" si="23"/>
        <v>16313.49</v>
      </c>
      <c r="H758" s="34">
        <f t="shared" si="24"/>
        <v>23185.975599897101</v>
      </c>
      <c r="I758" s="9"/>
      <c r="J758" s="9"/>
      <c r="K758" s="9"/>
    </row>
    <row r="759" spans="1:11" s="7" customFormat="1" x14ac:dyDescent="0.3">
      <c r="A759" s="87">
        <v>757</v>
      </c>
      <c r="B759" s="59">
        <v>2022</v>
      </c>
      <c r="C759" s="70" t="s">
        <v>11</v>
      </c>
      <c r="D759" s="71">
        <v>5</v>
      </c>
      <c r="E759" s="34">
        <v>5710.37</v>
      </c>
      <c r="F759" s="34">
        <f>E759*_xlfn.XLOOKUP(Dataset!$K$2,Dataset!$N$14:$N$26,Dataset!$O$14:$O$26,"",0)/_xlfn.XLOOKUP(Dataset!B759,Dataset!$N$14:$N$26,Dataset!$O$14:$O$26,"",0)</f>
        <v>8116.0131576005142</v>
      </c>
      <c r="G759" s="34">
        <f t="shared" si="23"/>
        <v>1142.0740000000001</v>
      </c>
      <c r="H759" s="34">
        <f t="shared" si="24"/>
        <v>1623.2026315201028</v>
      </c>
      <c r="I759" s="9"/>
      <c r="J759" s="9"/>
      <c r="K759" s="9"/>
    </row>
    <row r="760" spans="1:11" s="7" customFormat="1" x14ac:dyDescent="0.3">
      <c r="A760" s="88">
        <v>758</v>
      </c>
      <c r="B760" s="59">
        <v>2022</v>
      </c>
      <c r="C760" s="70" t="s">
        <v>10</v>
      </c>
      <c r="D760" s="71">
        <v>1</v>
      </c>
      <c r="E760" s="34">
        <v>16301.51</v>
      </c>
      <c r="F760" s="34">
        <f>E760*_xlfn.XLOOKUP(Dataset!$K$2,Dataset!$N$14:$N$26,Dataset!$O$14:$O$26,"",0)/_xlfn.XLOOKUP(Dataset!B760,Dataset!$N$14:$N$26,Dataset!$O$14:$O$26,"",0)</f>
        <v>23168.94871063633</v>
      </c>
      <c r="G760" s="34">
        <f t="shared" si="23"/>
        <v>16301.51</v>
      </c>
      <c r="H760" s="34">
        <f t="shared" si="24"/>
        <v>23168.94871063633</v>
      </c>
      <c r="I760" s="9"/>
      <c r="J760" s="9"/>
      <c r="K760" s="9"/>
    </row>
    <row r="761" spans="1:11" s="7" customFormat="1" x14ac:dyDescent="0.3">
      <c r="A761" s="87">
        <v>759</v>
      </c>
      <c r="B761" s="59">
        <v>2022</v>
      </c>
      <c r="C761" s="70" t="s">
        <v>10</v>
      </c>
      <c r="D761" s="71">
        <v>1</v>
      </c>
      <c r="E761" s="34">
        <v>4409.0200000000004</v>
      </c>
      <c r="F761" s="34">
        <f>E761*_xlfn.XLOOKUP(Dataset!$K$2,Dataset!$N$14:$N$26,Dataset!$O$14:$O$26,"",0)/_xlfn.XLOOKUP(Dataset!B761,Dataset!$N$14:$N$26,Dataset!$O$14:$O$26,"",0)</f>
        <v>6266.4353329335618</v>
      </c>
      <c r="G761" s="34">
        <f t="shared" si="23"/>
        <v>4409.0200000000004</v>
      </c>
      <c r="H761" s="34">
        <f t="shared" si="24"/>
        <v>6266.4353329335618</v>
      </c>
      <c r="I761" s="9"/>
      <c r="J761" s="9"/>
      <c r="K761" s="9"/>
    </row>
    <row r="762" spans="1:11" s="7" customFormat="1" x14ac:dyDescent="0.3">
      <c r="A762" s="88">
        <v>760</v>
      </c>
      <c r="B762" s="59">
        <v>2022</v>
      </c>
      <c r="C762" s="70" t="s">
        <v>10</v>
      </c>
      <c r="D762" s="71">
        <v>1</v>
      </c>
      <c r="E762" s="34">
        <v>13345.72</v>
      </c>
      <c r="F762" s="34">
        <f>E762*_xlfn.XLOOKUP(Dataset!$K$2,Dataset!$N$14:$N$26,Dataset!$O$14:$O$26,"",0)/_xlfn.XLOOKUP(Dataset!B762,Dataset!$N$14:$N$26,Dataset!$O$14:$O$26,"",0)</f>
        <v>18967.954636503822</v>
      </c>
      <c r="G762" s="34">
        <f t="shared" si="23"/>
        <v>13345.72</v>
      </c>
      <c r="H762" s="34">
        <f t="shared" si="24"/>
        <v>18967.954636503822</v>
      </c>
      <c r="I762" s="9"/>
      <c r="J762" s="9"/>
      <c r="K762" s="9"/>
    </row>
    <row r="763" spans="1:11" s="7" customFormat="1" x14ac:dyDescent="0.3">
      <c r="A763" s="87">
        <v>761</v>
      </c>
      <c r="B763" s="59">
        <v>2022</v>
      </c>
      <c r="C763" s="70" t="s">
        <v>10</v>
      </c>
      <c r="D763" s="71">
        <v>1</v>
      </c>
      <c r="E763" s="34">
        <v>2535.5300000000002</v>
      </c>
      <c r="F763" s="34">
        <f>E763*_xlfn.XLOOKUP(Dataset!$K$2,Dataset!$N$14:$N$26,Dataset!$O$14:$O$26,"",0)/_xlfn.XLOOKUP(Dataset!B763,Dataset!$N$14:$N$26,Dataset!$O$14:$O$26,"",0)</f>
        <v>3603.6885248225308</v>
      </c>
      <c r="G763" s="34">
        <f t="shared" si="23"/>
        <v>2535.5300000000002</v>
      </c>
      <c r="H763" s="34">
        <f t="shared" si="24"/>
        <v>3603.6885248225308</v>
      </c>
      <c r="I763" s="9"/>
      <c r="J763" s="9"/>
      <c r="K763" s="9"/>
    </row>
    <row r="764" spans="1:11" s="7" customFormat="1" x14ac:dyDescent="0.3">
      <c r="A764" s="88">
        <v>762</v>
      </c>
      <c r="B764" s="59">
        <v>2022</v>
      </c>
      <c r="C764" s="70" t="s">
        <v>10</v>
      </c>
      <c r="D764" s="71">
        <v>1</v>
      </c>
      <c r="E764" s="34">
        <v>13142.74</v>
      </c>
      <c r="F764" s="34">
        <f>E764*_xlfn.XLOOKUP(Dataset!$K$2,Dataset!$N$14:$N$26,Dataset!$O$14:$O$26,"",0)/_xlfn.XLOOKUP(Dataset!B764,Dataset!$N$14:$N$26,Dataset!$O$14:$O$26,"",0)</f>
        <v>18679.463986908482</v>
      </c>
      <c r="G764" s="34">
        <f t="shared" si="23"/>
        <v>13142.74</v>
      </c>
      <c r="H764" s="34">
        <f t="shared" si="24"/>
        <v>18679.463986908482</v>
      </c>
      <c r="I764" s="9"/>
      <c r="J764" s="9"/>
      <c r="K764" s="9"/>
    </row>
    <row r="765" spans="1:11" s="7" customFormat="1" x14ac:dyDescent="0.3">
      <c r="A765" s="87">
        <v>763</v>
      </c>
      <c r="B765" s="59">
        <v>2022</v>
      </c>
      <c r="C765" s="70" t="s">
        <v>10</v>
      </c>
      <c r="D765" s="71">
        <v>1</v>
      </c>
      <c r="E765" s="34">
        <v>10983.23</v>
      </c>
      <c r="F765" s="34">
        <f>E765*_xlfn.XLOOKUP(Dataset!$K$2,Dataset!$N$14:$N$26,Dataset!$O$14:$O$26,"",0)/_xlfn.XLOOKUP(Dataset!B765,Dataset!$N$14:$N$26,Dataset!$O$14:$O$26,"",0)</f>
        <v>15610.203750887016</v>
      </c>
      <c r="G765" s="34">
        <f t="shared" si="23"/>
        <v>10983.23</v>
      </c>
      <c r="H765" s="34">
        <f t="shared" si="24"/>
        <v>15610.203750887016</v>
      </c>
      <c r="I765" s="9"/>
      <c r="J765" s="9"/>
      <c r="K765" s="9"/>
    </row>
    <row r="766" spans="1:11" s="7" customFormat="1" x14ac:dyDescent="0.3">
      <c r="A766" s="88">
        <v>764</v>
      </c>
      <c r="B766" s="59">
        <v>2022</v>
      </c>
      <c r="C766" s="70" t="s">
        <v>10</v>
      </c>
      <c r="D766" s="71">
        <v>3</v>
      </c>
      <c r="E766" s="34">
        <v>16996.12</v>
      </c>
      <c r="F766" s="34">
        <f>E766*_xlfn.XLOOKUP(Dataset!$K$2,Dataset!$N$14:$N$26,Dataset!$O$14:$O$26,"",0)/_xlfn.XLOOKUP(Dataset!B766,Dataset!$N$14:$N$26,Dataset!$O$14:$O$26,"",0)</f>
        <v>24156.181394227915</v>
      </c>
      <c r="G766" s="34">
        <f t="shared" si="23"/>
        <v>5665.373333333333</v>
      </c>
      <c r="H766" s="34">
        <f t="shared" si="24"/>
        <v>8052.060464742638</v>
      </c>
      <c r="I766" s="9"/>
      <c r="J766" s="9"/>
      <c r="K766" s="9"/>
    </row>
    <row r="767" spans="1:11" s="7" customFormat="1" x14ac:dyDescent="0.3">
      <c r="A767" s="87">
        <v>765</v>
      </c>
      <c r="B767" s="59">
        <v>2022</v>
      </c>
      <c r="C767" s="70" t="s">
        <v>10</v>
      </c>
      <c r="D767" s="71">
        <v>1</v>
      </c>
      <c r="E767" s="34">
        <v>11826.94</v>
      </c>
      <c r="F767" s="34">
        <f>E767*_xlfn.XLOOKUP(Dataset!$K$2,Dataset!$N$14:$N$26,Dataset!$O$14:$O$26,"",0)/_xlfn.XLOOKUP(Dataset!B767,Dataset!$N$14:$N$26,Dataset!$O$14:$O$26,"",0)</f>
        <v>16809.348720687423</v>
      </c>
      <c r="G767" s="34">
        <f t="shared" si="23"/>
        <v>11826.94</v>
      </c>
      <c r="H767" s="34">
        <f t="shared" si="24"/>
        <v>16809.348720687423</v>
      </c>
      <c r="I767" s="9"/>
      <c r="J767" s="9"/>
      <c r="K767" s="9"/>
    </row>
    <row r="768" spans="1:11" s="7" customFormat="1" x14ac:dyDescent="0.3">
      <c r="A768" s="88">
        <v>766</v>
      </c>
      <c r="B768" s="59">
        <v>2022</v>
      </c>
      <c r="C768" s="70" t="s">
        <v>10</v>
      </c>
      <c r="D768" s="71">
        <v>1</v>
      </c>
      <c r="E768" s="34">
        <v>10043.85</v>
      </c>
      <c r="F768" s="34">
        <f>E768*_xlfn.XLOOKUP(Dataset!$K$2,Dataset!$N$14:$N$26,Dataset!$O$14:$O$26,"",0)/_xlfn.XLOOKUP(Dataset!B768,Dataset!$N$14:$N$26,Dataset!$O$14:$O$26,"",0)</f>
        <v>14275.085283959872</v>
      </c>
      <c r="G768" s="34">
        <f t="shared" si="23"/>
        <v>10043.85</v>
      </c>
      <c r="H768" s="34">
        <f t="shared" si="24"/>
        <v>14275.085283959872</v>
      </c>
      <c r="I768" s="9"/>
      <c r="J768" s="9"/>
      <c r="K768" s="9"/>
    </row>
    <row r="769" spans="1:11" s="7" customFormat="1" x14ac:dyDescent="0.3">
      <c r="A769" s="87">
        <v>767</v>
      </c>
      <c r="B769" s="59">
        <v>2022</v>
      </c>
      <c r="C769" s="70" t="s">
        <v>10</v>
      </c>
      <c r="D769" s="71">
        <v>1</v>
      </c>
      <c r="E769" s="34">
        <v>3661.33</v>
      </c>
      <c r="F769" s="34">
        <f>E769*_xlfn.XLOOKUP(Dataset!$K$2,Dataset!$N$14:$N$26,Dataset!$O$14:$O$26,"",0)/_xlfn.XLOOKUP(Dataset!B769,Dataset!$N$14:$N$26,Dataset!$O$14:$O$26,"",0)</f>
        <v>5203.7613069411427</v>
      </c>
      <c r="G769" s="34">
        <f t="shared" si="23"/>
        <v>3661.33</v>
      </c>
      <c r="H769" s="34">
        <f t="shared" si="24"/>
        <v>5203.7613069411427</v>
      </c>
      <c r="I769" s="9"/>
      <c r="J769" s="9"/>
      <c r="K769" s="9"/>
    </row>
    <row r="770" spans="1:11" s="7" customFormat="1" x14ac:dyDescent="0.3">
      <c r="A770" s="88">
        <v>768</v>
      </c>
      <c r="B770" s="59">
        <v>2022</v>
      </c>
      <c r="C770" s="70" t="s">
        <v>10</v>
      </c>
      <c r="D770" s="71">
        <v>1</v>
      </c>
      <c r="E770" s="34">
        <v>4817.76</v>
      </c>
      <c r="F770" s="34">
        <f>E770*_xlfn.XLOOKUP(Dataset!$K$2,Dataset!$N$14:$N$26,Dataset!$O$14:$O$26,"",0)/_xlfn.XLOOKUP(Dataset!B770,Dataset!$N$14:$N$26,Dataset!$O$14:$O$26,"",0)</f>
        <v>6847.3677800495343</v>
      </c>
      <c r="G770" s="34">
        <f t="shared" si="23"/>
        <v>4817.76</v>
      </c>
      <c r="H770" s="34">
        <f t="shared" si="24"/>
        <v>6847.3677800495343</v>
      </c>
      <c r="I770" s="9"/>
      <c r="J770" s="9"/>
      <c r="K770" s="9"/>
    </row>
    <row r="771" spans="1:11" s="7" customFormat="1" x14ac:dyDescent="0.3">
      <c r="A771" s="87">
        <v>769</v>
      </c>
      <c r="B771" s="59">
        <v>2022</v>
      </c>
      <c r="C771" s="70" t="s">
        <v>10</v>
      </c>
      <c r="D771" s="71">
        <v>9</v>
      </c>
      <c r="E771" s="34">
        <v>60248.02</v>
      </c>
      <c r="F771" s="34">
        <f>E771*_xlfn.XLOOKUP(Dataset!$K$2,Dataset!$N$14:$N$26,Dataset!$O$14:$O$26,"",0)/_xlfn.XLOOKUP(Dataset!B771,Dataset!$N$14:$N$26,Dataset!$O$14:$O$26,"",0)</f>
        <v>85629.07885817888</v>
      </c>
      <c r="G771" s="34">
        <f t="shared" ref="G771:G788" si="25">E771/D771</f>
        <v>6694.2244444444441</v>
      </c>
      <c r="H771" s="34">
        <f t="shared" ref="H771:H788" si="26">F771/D771</f>
        <v>9514.3420953532095</v>
      </c>
      <c r="I771" s="9"/>
      <c r="J771" s="9"/>
      <c r="K771" s="9"/>
    </row>
    <row r="772" spans="1:11" s="7" customFormat="1" x14ac:dyDescent="0.3">
      <c r="A772" s="88">
        <v>770</v>
      </c>
      <c r="B772" s="59">
        <v>2022</v>
      </c>
      <c r="C772" s="70" t="s">
        <v>10</v>
      </c>
      <c r="D772" s="71">
        <v>1</v>
      </c>
      <c r="E772" s="34">
        <v>4639.87</v>
      </c>
      <c r="F772" s="34">
        <f>E772*_xlfn.XLOOKUP(Dataset!$K$2,Dataset!$N$14:$N$26,Dataset!$O$14:$O$26,"",0)/_xlfn.XLOOKUP(Dataset!B772,Dataset!$N$14:$N$26,Dataset!$O$14:$O$26,"",0)</f>
        <v>6594.5369511180361</v>
      </c>
      <c r="G772" s="34">
        <f t="shared" si="25"/>
        <v>4639.87</v>
      </c>
      <c r="H772" s="34">
        <f t="shared" si="26"/>
        <v>6594.5369511180361</v>
      </c>
      <c r="I772" s="9"/>
      <c r="J772" s="9"/>
      <c r="K772" s="9"/>
    </row>
    <row r="773" spans="1:11" s="7" customFormat="1" x14ac:dyDescent="0.3">
      <c r="A773" s="87">
        <v>771</v>
      </c>
      <c r="B773" s="59">
        <v>2022</v>
      </c>
      <c r="C773" s="70" t="s">
        <v>10</v>
      </c>
      <c r="D773" s="71">
        <v>1</v>
      </c>
      <c r="E773" s="34">
        <v>3436.65</v>
      </c>
      <c r="F773" s="34">
        <f>E773*_xlfn.XLOOKUP(Dataset!$K$2,Dataset!$N$14:$N$26,Dataset!$O$14:$O$26,"",0)/_xlfn.XLOOKUP(Dataset!B773,Dataset!$N$14:$N$26,Dataset!$O$14:$O$26,"",0)</f>
        <v>4884.4289631088368</v>
      </c>
      <c r="G773" s="34">
        <f t="shared" si="25"/>
        <v>3436.65</v>
      </c>
      <c r="H773" s="34">
        <f t="shared" si="26"/>
        <v>4884.4289631088368</v>
      </c>
      <c r="I773" s="9"/>
      <c r="J773" s="9"/>
      <c r="K773" s="9"/>
    </row>
    <row r="774" spans="1:11" s="7" customFormat="1" x14ac:dyDescent="0.3">
      <c r="A774" s="88">
        <v>772</v>
      </c>
      <c r="B774" s="59">
        <v>2023</v>
      </c>
      <c r="C774" s="70" t="s">
        <v>11</v>
      </c>
      <c r="D774" s="71">
        <v>108</v>
      </c>
      <c r="E774" s="34">
        <v>86299.17</v>
      </c>
      <c r="F774" s="34">
        <f>E774*_xlfn.XLOOKUP(Dataset!$K$2,Dataset!$N$14:$N$26,Dataset!$O$14:$O$26,"",0)/_xlfn.XLOOKUP(Dataset!B774,Dataset!$N$14:$N$26,Dataset!$O$14:$O$26,"",0)</f>
        <v>98401.581443141869</v>
      </c>
      <c r="G774" s="34">
        <f t="shared" si="25"/>
        <v>799.06638888888892</v>
      </c>
      <c r="H774" s="34">
        <f t="shared" si="26"/>
        <v>911.12575410316549</v>
      </c>
      <c r="I774" s="9"/>
      <c r="J774" s="9"/>
      <c r="K774" s="9"/>
    </row>
    <row r="775" spans="1:11" s="7" customFormat="1" x14ac:dyDescent="0.3">
      <c r="A775" s="87">
        <v>773</v>
      </c>
      <c r="B775" s="59">
        <v>2023</v>
      </c>
      <c r="C775" s="70" t="s">
        <v>10</v>
      </c>
      <c r="D775" s="71">
        <v>1</v>
      </c>
      <c r="E775" s="34">
        <v>20536.849999999999</v>
      </c>
      <c r="F775" s="34">
        <f>E775*_xlfn.XLOOKUP(Dataset!$K$2,Dataset!$N$14:$N$26,Dataset!$O$14:$O$26,"",0)/_xlfn.XLOOKUP(Dataset!B775,Dataset!$N$14:$N$26,Dataset!$O$14:$O$26,"",0)</f>
        <v>23416.894019497384</v>
      </c>
      <c r="G775" s="34">
        <f t="shared" si="25"/>
        <v>20536.849999999999</v>
      </c>
      <c r="H775" s="34">
        <f t="shared" si="26"/>
        <v>23416.894019497384</v>
      </c>
      <c r="I775" s="9"/>
      <c r="J775" s="9"/>
      <c r="K775" s="9"/>
    </row>
    <row r="776" spans="1:11" s="7" customFormat="1" x14ac:dyDescent="0.3">
      <c r="A776" s="88">
        <v>774</v>
      </c>
      <c r="B776" s="59">
        <v>2022</v>
      </c>
      <c r="C776" s="70" t="s">
        <v>11</v>
      </c>
      <c r="D776" s="71">
        <v>43</v>
      </c>
      <c r="E776" s="34">
        <v>20008.490000000002</v>
      </c>
      <c r="F776" s="34">
        <f>E776*_xlfn.XLOOKUP(Dataset!$K$2,Dataset!$N$14:$N$26,Dataset!$O$14:$O$26,"",0)/_xlfn.XLOOKUP(Dataset!B776,Dataset!$N$14:$N$26,Dataset!$O$14:$O$26,"",0)</f>
        <v>28437.591277573669</v>
      </c>
      <c r="G776" s="34">
        <f t="shared" si="25"/>
        <v>465.31372093023259</v>
      </c>
      <c r="H776" s="34">
        <f t="shared" si="26"/>
        <v>661.33933203659694</v>
      </c>
      <c r="I776" s="9"/>
      <c r="J776" s="9"/>
      <c r="K776" s="9"/>
    </row>
    <row r="777" spans="1:11" s="7" customFormat="1" x14ac:dyDescent="0.3">
      <c r="A777" s="87">
        <v>775</v>
      </c>
      <c r="B777" s="59">
        <v>2023</v>
      </c>
      <c r="C777" s="70" t="s">
        <v>10</v>
      </c>
      <c r="D777" s="71">
        <v>4</v>
      </c>
      <c r="E777" s="34">
        <v>96855.29</v>
      </c>
      <c r="F777" s="34">
        <f>E777*_xlfn.XLOOKUP(Dataset!$K$2,Dataset!$N$14:$N$26,Dataset!$O$14:$O$26,"",0)/_xlfn.XLOOKUP(Dataset!B777,Dataset!$N$14:$N$26,Dataset!$O$14:$O$26,"",0)</f>
        <v>110438.06918576534</v>
      </c>
      <c r="G777" s="34">
        <f t="shared" si="25"/>
        <v>24213.822499999998</v>
      </c>
      <c r="H777" s="34">
        <f t="shared" si="26"/>
        <v>27609.517296441336</v>
      </c>
      <c r="I777" s="9"/>
      <c r="J777" s="9"/>
      <c r="K777" s="9"/>
    </row>
    <row r="778" spans="1:11" s="7" customFormat="1" x14ac:dyDescent="0.3">
      <c r="A778" s="88">
        <v>776</v>
      </c>
      <c r="B778" s="59">
        <v>2023</v>
      </c>
      <c r="C778" s="70" t="s">
        <v>10</v>
      </c>
      <c r="D778" s="71">
        <v>1</v>
      </c>
      <c r="E778" s="34">
        <v>3117.51</v>
      </c>
      <c r="F778" s="34">
        <f>E778*_xlfn.XLOOKUP(Dataset!$K$2,Dataset!$N$14:$N$26,Dataset!$O$14:$O$26,"",0)/_xlfn.XLOOKUP(Dataset!B778,Dataset!$N$14:$N$26,Dataset!$O$14:$O$26,"",0)</f>
        <v>3554.7029498059978</v>
      </c>
      <c r="G778" s="34">
        <f t="shared" si="25"/>
        <v>3117.51</v>
      </c>
      <c r="H778" s="34">
        <f t="shared" si="26"/>
        <v>3554.7029498059978</v>
      </c>
      <c r="I778" s="9"/>
      <c r="J778" s="9"/>
      <c r="K778" s="9"/>
    </row>
    <row r="779" spans="1:11" s="7" customFormat="1" x14ac:dyDescent="0.3">
      <c r="A779" s="87">
        <v>777</v>
      </c>
      <c r="B779" s="59">
        <v>2023</v>
      </c>
      <c r="C779" s="70" t="s">
        <v>10</v>
      </c>
      <c r="D779" s="71">
        <v>1</v>
      </c>
      <c r="E779" s="34">
        <v>6808.63</v>
      </c>
      <c r="F779" s="34">
        <f>E779*_xlfn.XLOOKUP(Dataset!$K$2,Dataset!$N$14:$N$26,Dataset!$O$14:$O$26,"",0)/_xlfn.XLOOKUP(Dataset!B779,Dataset!$N$14:$N$26,Dataset!$O$14:$O$26,"",0)</f>
        <v>7763.4577419599646</v>
      </c>
      <c r="G779" s="34">
        <f t="shared" si="25"/>
        <v>6808.63</v>
      </c>
      <c r="H779" s="34">
        <f t="shared" si="26"/>
        <v>7763.4577419599646</v>
      </c>
      <c r="I779" s="9"/>
      <c r="J779" s="9"/>
      <c r="K779" s="9"/>
    </row>
    <row r="780" spans="1:11" s="7" customFormat="1" x14ac:dyDescent="0.3">
      <c r="A780" s="88">
        <v>778</v>
      </c>
      <c r="B780" s="59">
        <v>2023</v>
      </c>
      <c r="C780" s="70" t="s">
        <v>10</v>
      </c>
      <c r="D780" s="71">
        <v>1</v>
      </c>
      <c r="E780" s="34">
        <v>16292.66</v>
      </c>
      <c r="F780" s="34">
        <f>E780*_xlfn.XLOOKUP(Dataset!$K$2,Dataset!$N$14:$N$26,Dataset!$O$14:$O$26,"",0)/_xlfn.XLOOKUP(Dataset!B780,Dataset!$N$14:$N$26,Dataset!$O$14:$O$26,"",0)</f>
        <v>18577.507870764228</v>
      </c>
      <c r="G780" s="34">
        <f t="shared" si="25"/>
        <v>16292.66</v>
      </c>
      <c r="H780" s="34">
        <f t="shared" si="26"/>
        <v>18577.507870764228</v>
      </c>
      <c r="I780" s="9"/>
      <c r="J780" s="9"/>
      <c r="K780" s="9"/>
    </row>
    <row r="781" spans="1:11" s="7" customFormat="1" x14ac:dyDescent="0.3">
      <c r="A781" s="87">
        <v>779</v>
      </c>
      <c r="B781" s="59">
        <v>2023</v>
      </c>
      <c r="C781" s="70" t="s">
        <v>11</v>
      </c>
      <c r="D781" s="71">
        <v>5</v>
      </c>
      <c r="E781" s="34">
        <v>12963.66</v>
      </c>
      <c r="F781" s="34">
        <f>E781*_xlfn.XLOOKUP(Dataset!$K$2,Dataset!$N$14:$N$26,Dataset!$O$14:$O$26,"",0)/_xlfn.XLOOKUP(Dataset!B781,Dataset!$N$14:$N$26,Dataset!$O$14:$O$26,"",0)</f>
        <v>14781.656014666198</v>
      </c>
      <c r="G781" s="34">
        <f t="shared" si="25"/>
        <v>2592.732</v>
      </c>
      <c r="H781" s="34">
        <f t="shared" si="26"/>
        <v>2956.3312029332396</v>
      </c>
      <c r="I781" s="9"/>
      <c r="J781" s="9"/>
      <c r="K781" s="9"/>
    </row>
    <row r="782" spans="1:11" s="7" customFormat="1" x14ac:dyDescent="0.3">
      <c r="A782" s="88">
        <v>780</v>
      </c>
      <c r="B782" s="59">
        <v>2023</v>
      </c>
      <c r="C782" s="70" t="s">
        <v>10</v>
      </c>
      <c r="D782" s="71">
        <v>1</v>
      </c>
      <c r="E782" s="34">
        <v>7377.61</v>
      </c>
      <c r="F782" s="34">
        <f>E782*_xlfn.XLOOKUP(Dataset!$K$2,Dataset!$N$14:$N$26,Dataset!$O$14:$O$26,"",0)/_xlfn.XLOOKUP(Dataset!B782,Dataset!$N$14:$N$26,Dataset!$O$14:$O$26,"",0)</f>
        <v>8412.2302829880973</v>
      </c>
      <c r="G782" s="34">
        <f t="shared" si="25"/>
        <v>7377.61</v>
      </c>
      <c r="H782" s="34">
        <f t="shared" si="26"/>
        <v>8412.2302829880973</v>
      </c>
      <c r="I782" s="9"/>
      <c r="J782" s="9"/>
      <c r="K782" s="9"/>
    </row>
    <row r="783" spans="1:11" s="7" customFormat="1" x14ac:dyDescent="0.3">
      <c r="A783" s="87">
        <v>781</v>
      </c>
      <c r="B783" s="59">
        <v>2023</v>
      </c>
      <c r="C783" s="70" t="s">
        <v>10</v>
      </c>
      <c r="D783" s="71">
        <v>1</v>
      </c>
      <c r="E783" s="34">
        <v>4276.1499999999996</v>
      </c>
      <c r="F783" s="34">
        <f>E783*_xlfn.XLOOKUP(Dataset!$K$2,Dataset!$N$14:$N$26,Dataset!$O$14:$O$26,"",0)/_xlfn.XLOOKUP(Dataset!B783,Dataset!$N$14:$N$26,Dataset!$O$14:$O$26,"",0)</f>
        <v>4875.8281509322869</v>
      </c>
      <c r="G783" s="34">
        <f t="shared" si="25"/>
        <v>4276.1499999999996</v>
      </c>
      <c r="H783" s="34">
        <f t="shared" si="26"/>
        <v>4875.8281509322869</v>
      </c>
      <c r="I783" s="9"/>
      <c r="J783" s="9"/>
      <c r="K783" s="9"/>
    </row>
    <row r="784" spans="1:11" s="7" customFormat="1" x14ac:dyDescent="0.3">
      <c r="A784" s="88">
        <v>782</v>
      </c>
      <c r="B784" s="59">
        <v>2023</v>
      </c>
      <c r="C784" s="70" t="s">
        <v>9</v>
      </c>
      <c r="D784" s="71">
        <v>1</v>
      </c>
      <c r="E784" s="34">
        <v>10659.17</v>
      </c>
      <c r="F784" s="34">
        <f>E784*_xlfn.XLOOKUP(Dataset!$K$2,Dataset!$N$14:$N$26,Dataset!$O$14:$O$26,"",0)/_xlfn.XLOOKUP(Dataset!B784,Dataset!$N$14:$N$26,Dataset!$O$14:$O$26,"",0)</f>
        <v>12153.989254720465</v>
      </c>
      <c r="G784" s="34">
        <f t="shared" si="25"/>
        <v>10659.17</v>
      </c>
      <c r="H784" s="34">
        <f t="shared" si="26"/>
        <v>12153.989254720465</v>
      </c>
      <c r="I784" s="9"/>
      <c r="J784" s="9"/>
      <c r="K784" s="9"/>
    </row>
    <row r="785" spans="1:11" s="7" customFormat="1" x14ac:dyDescent="0.3">
      <c r="A785" s="87">
        <v>783</v>
      </c>
      <c r="B785" s="59">
        <v>2023</v>
      </c>
      <c r="C785" s="70" t="s">
        <v>10</v>
      </c>
      <c r="D785" s="71">
        <v>173</v>
      </c>
      <c r="E785" s="34">
        <v>962981.72</v>
      </c>
      <c r="F785" s="34">
        <f>E785*_xlfn.XLOOKUP(Dataset!$K$2,Dataset!$N$14:$N$26,Dataset!$O$14:$O$26,"",0)/_xlfn.XLOOKUP(Dataset!B785,Dataset!$N$14:$N$26,Dataset!$O$14:$O$26,"",0)</f>
        <v>1098028.2214630435</v>
      </c>
      <c r="G785" s="34">
        <f t="shared" si="25"/>
        <v>5566.368323699422</v>
      </c>
      <c r="H785" s="34">
        <f t="shared" si="26"/>
        <v>6346.9839390927373</v>
      </c>
      <c r="I785" s="9"/>
      <c r="J785" s="9"/>
      <c r="K785" s="9"/>
    </row>
    <row r="786" spans="1:11" s="7" customFormat="1" x14ac:dyDescent="0.3">
      <c r="A786" s="88">
        <v>784</v>
      </c>
      <c r="B786" s="59">
        <v>2023</v>
      </c>
      <c r="C786" s="70" t="s">
        <v>10</v>
      </c>
      <c r="D786" s="71">
        <v>16</v>
      </c>
      <c r="E786" s="34">
        <v>184427.66</v>
      </c>
      <c r="F786" s="34">
        <f>E786*_xlfn.XLOOKUP(Dataset!$K$2,Dataset!$N$14:$N$26,Dataset!$O$14:$O$26,"",0)/_xlfn.XLOOKUP(Dataset!B786,Dataset!$N$14:$N$26,Dataset!$O$14:$O$26,"",0)</f>
        <v>210291.4014799688</v>
      </c>
      <c r="G786" s="34">
        <f t="shared" si="25"/>
        <v>11526.72875</v>
      </c>
      <c r="H786" s="34">
        <f t="shared" si="26"/>
        <v>13143.21259249805</v>
      </c>
      <c r="I786" s="9"/>
      <c r="J786" s="9"/>
      <c r="K786" s="9"/>
    </row>
    <row r="787" spans="1:11" s="7" customFormat="1" x14ac:dyDescent="0.3">
      <c r="A787" s="87">
        <v>785</v>
      </c>
      <c r="B787" s="59">
        <v>2023</v>
      </c>
      <c r="C787" s="70" t="s">
        <v>9</v>
      </c>
      <c r="D787" s="71">
        <v>67</v>
      </c>
      <c r="E787" s="34">
        <v>366170.73</v>
      </c>
      <c r="F787" s="34">
        <f>E787*_xlfn.XLOOKUP(Dataset!$K$2,Dataset!$N$14:$N$26,Dataset!$O$14:$O$26,"",0)/_xlfn.XLOOKUP(Dataset!B787,Dataset!$N$14:$N$26,Dataset!$O$14:$O$26,"",0)</f>
        <v>417521.73178710422</v>
      </c>
      <c r="G787" s="34">
        <f t="shared" si="25"/>
        <v>5465.2347761194023</v>
      </c>
      <c r="H787" s="34">
        <f t="shared" si="26"/>
        <v>6231.6676386134959</v>
      </c>
      <c r="I787" s="9"/>
      <c r="J787" s="9"/>
      <c r="K787" s="9"/>
    </row>
    <row r="788" spans="1:11" s="7" customFormat="1" x14ac:dyDescent="0.3">
      <c r="A788" s="88">
        <v>786</v>
      </c>
      <c r="B788" s="59">
        <v>2023</v>
      </c>
      <c r="C788" s="70" t="s">
        <v>9</v>
      </c>
      <c r="D788" s="71">
        <v>11</v>
      </c>
      <c r="E788" s="34">
        <v>36990.04</v>
      </c>
      <c r="F788" s="34">
        <f>E788*_xlfn.XLOOKUP(Dataset!$K$2,Dataset!$N$14:$N$26,Dataset!$O$14:$O$26,"",0)/_xlfn.XLOOKUP(Dataset!B788,Dataset!$N$14:$N$26,Dataset!$O$14:$O$26,"",0)</f>
        <v>42177.44427489947</v>
      </c>
      <c r="G788" s="34">
        <f t="shared" si="25"/>
        <v>3362.7309090909093</v>
      </c>
      <c r="H788" s="34">
        <f t="shared" si="26"/>
        <v>3834.3131158999518</v>
      </c>
      <c r="I788" s="9"/>
      <c r="J788" s="9"/>
      <c r="K788" s="9"/>
    </row>
    <row r="793" spans="1:11" x14ac:dyDescent="0.3">
      <c r="E793" s="23"/>
    </row>
    <row r="794" spans="1:11" x14ac:dyDescent="0.3">
      <c r="E794" s="23"/>
    </row>
    <row r="795" spans="1:11" x14ac:dyDescent="0.3">
      <c r="E795" s="23"/>
    </row>
    <row r="796" spans="1:11" x14ac:dyDescent="0.3">
      <c r="E796" s="23"/>
    </row>
    <row r="797" spans="1:11" x14ac:dyDescent="0.3">
      <c r="E797" s="23"/>
    </row>
    <row r="798" spans="1:11" x14ac:dyDescent="0.3">
      <c r="E798" s="23"/>
    </row>
    <row r="799" spans="1:11" x14ac:dyDescent="0.3">
      <c r="E799" s="23"/>
    </row>
    <row r="800" spans="1:11" x14ac:dyDescent="0.3">
      <c r="E800" s="23"/>
    </row>
    <row r="801" spans="5:5" x14ac:dyDescent="0.3">
      <c r="E801" s="23"/>
    </row>
    <row r="802" spans="5:5" x14ac:dyDescent="0.3">
      <c r="E802" s="23"/>
    </row>
    <row r="803" spans="5:5" x14ac:dyDescent="0.3">
      <c r="E803" s="23"/>
    </row>
    <row r="804" spans="5:5" x14ac:dyDescent="0.3">
      <c r="E804" s="23"/>
    </row>
    <row r="805" spans="5:5" x14ac:dyDescent="0.3">
      <c r="E805" s="23"/>
    </row>
    <row r="806" spans="5:5" x14ac:dyDescent="0.3">
      <c r="E806" s="23"/>
    </row>
    <row r="807" spans="5:5" x14ac:dyDescent="0.3">
      <c r="E807" s="23"/>
    </row>
    <row r="808" spans="5:5" x14ac:dyDescent="0.3">
      <c r="E808" s="23"/>
    </row>
    <row r="809" spans="5:5" x14ac:dyDescent="0.3">
      <c r="E809" s="23"/>
    </row>
    <row r="810" spans="5:5" x14ac:dyDescent="0.3">
      <c r="E810" s="23"/>
    </row>
    <row r="811" spans="5:5" x14ac:dyDescent="0.3">
      <c r="E811" s="23"/>
    </row>
    <row r="812" spans="5:5" x14ac:dyDescent="0.3">
      <c r="E812" s="23"/>
    </row>
    <row r="813" spans="5:5" x14ac:dyDescent="0.3">
      <c r="E813" s="23"/>
    </row>
    <row r="814" spans="5:5" x14ac:dyDescent="0.3">
      <c r="E814" s="23"/>
    </row>
    <row r="815" spans="5:5" x14ac:dyDescent="0.3">
      <c r="E815" s="23"/>
    </row>
    <row r="816" spans="5:5" x14ac:dyDescent="0.3">
      <c r="E816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Residential Single Family</vt:lpstr>
      <vt:lpstr>Residential Multi Dwelling</vt:lpstr>
      <vt:lpstr>General Service</vt:lpstr>
      <vt:lpstr>Street Lighting</vt:lpstr>
      <vt:lpstr>Dataset</vt:lpstr>
      <vt:lpstr>'General Service'!Print_Area</vt:lpstr>
      <vt:lpstr>'Residential Multi Dwelling'!Print_Area</vt:lpstr>
      <vt:lpstr>'Residential Single Family'!Print_Area</vt:lpstr>
      <vt:lpstr>'Street Lighting'!Print_Area</vt:lpstr>
      <vt:lpstr>'Residential Single Family'!Print_Titles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2024-12-20T22:49:21Z</dcterms:created>
  <dcterms:modified xsi:type="dcterms:W3CDTF">2024-12-20T22:49:28Z</dcterms:modified>
  <cp:category/>
  <cp:contentStatus/>
</cp:coreProperties>
</file>