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59" documentId="8_{F8AFEE82-077A-417E-9182-9D5AE83F93BA}" xr6:coauthVersionLast="47" xr6:coauthVersionMax="47" xr10:uidLastSave="{60E4B6D4-61CC-46B8-B645-952BEE4B0CDA}"/>
  <bookViews>
    <workbookView xWindow="4545" yWindow="1500" windowWidth="21600" windowHeight="12675" xr2:uid="{D04117B1-FBAB-4DC6-A10D-7EC0FF142310}"/>
  </bookViews>
  <sheets>
    <sheet name="Investment True-up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7" i="1"/>
  <c r="C9" i="1"/>
  <c r="C10" i="1" s="1"/>
  <c r="C16" i="1"/>
  <c r="D16" i="1"/>
  <c r="E16" i="1" l="1"/>
  <c r="C18" i="1"/>
  <c r="D18" i="1"/>
  <c r="E18" i="1" l="1"/>
</calcChain>
</file>

<file path=xl/sharedStrings.xml><?xml version="1.0" encoding="utf-8"?>
<sst xmlns="http://schemas.openxmlformats.org/spreadsheetml/2006/main" count="19" uniqueCount="19">
  <si>
    <t>Outstanding</t>
  </si>
  <si>
    <t>Investment</t>
  </si>
  <si>
    <t>Load (kW) / Units</t>
  </si>
  <si>
    <t>Investment Level</t>
  </si>
  <si>
    <t>Difference</t>
  </si>
  <si>
    <t>Residential</t>
  </si>
  <si>
    <t>General Service</t>
  </si>
  <si>
    <t>Remaining Service life</t>
  </si>
  <si>
    <t>Years into Service Life</t>
  </si>
  <si>
    <t>Adjustment Date</t>
  </si>
  <si>
    <t>Original Date</t>
  </si>
  <si>
    <t>Investment True-up</t>
  </si>
  <si>
    <t>Service Life*</t>
  </si>
  <si>
    <t>Cost of Capital**</t>
  </si>
  <si>
    <t>** AEY 2016-2017 GRA Compliance Filing, L40</t>
  </si>
  <si>
    <t>* Schedule B: Maximum Company Investment</t>
  </si>
  <si>
    <t xml:space="preserve">Whitehorse Condominium Corporation No. 275 (WCC275) / </t>
  </si>
  <si>
    <t>ATCO Electric Yukon (AEY) - Complaint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</si>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</sst>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0.000%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0000FF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15" fontId="3" fillId="0" borderId="0" xfId="0" applyNumberFormat="1" applyFont="1"/>
    <xf numFmtId="0" fontId="3" fillId="0" borderId="0" xfId="0" applyFont="1"/>
    <xf numFmtId="164" fontId="1" fillId="0" borderId="0" xfId="0" applyNumberFormat="1" applyFont="1"/>
    <xf numFmtId="8" fontId="1" fillId="0" borderId="0" xfId="0" applyNumberFormat="1" applyFont="1" applyAlignment="1">
      <alignment horizontal="right"/>
    </xf>
    <xf numFmtId="8" fontId="1" fillId="0" borderId="0" xfId="0" applyNumberFormat="1" applyFont="1"/>
    <xf numFmtId="166" fontId="1" fillId="0" borderId="0" xfId="0" applyNumberFormat="1" applyFont="1"/>
    <xf numFmtId="165" fontId="3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3" fillId="0" borderId="0" xfId="0" applyNumberFormat="1" applyFont="1"/>
    <xf numFmtId="164" fontId="4" fillId="0" borderId="0" xfId="0" applyNumberFormat="1" applyFont="1"/>
    <xf numFmtId="0" fontId="1" fillId="0" borderId="1" xfId="0" applyFont="1" applyBorder="1"/>
    <xf numFmtId="0" fontId="1" fillId="0" borderId="0" xfId="0" applyFont="1" applyAlignment="1">
      <alignment horizontal="center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29EE9-7ACE-4887-A7DC-F99518C561EB}">
  <dimension ref="A1:J28"/>
  <sheetViews>
    <sheetView tabSelected="1" zoomScaleNormal="100" workbookViewId="0">
      <selection activeCell="A5" sqref="A5"/>
    </sheetView>
  </sheetViews>
  <sheetFormatPr defaultRowHeight="14.25" x14ac:dyDescent="0.2"/>
  <cols>
    <col min="1" max="1" width="9.140625" style="1"/>
    <col min="2" max="2" width="22.140625" style="1" customWidth="1"/>
    <col min="3" max="4" width="12.28515625" style="1" customWidth="1"/>
    <col min="5" max="5" width="11.85546875" style="1" customWidth="1"/>
    <col min="6" max="6" width="10.5703125" style="1" bestFit="1" customWidth="1"/>
    <col min="7" max="7" width="10.85546875" style="1" bestFit="1" customWidth="1"/>
    <col min="8" max="8" width="9.85546875" style="1" bestFit="1" customWidth="1"/>
    <col min="9" max="9" width="9.85546875" style="1" customWidth="1"/>
    <col min="10" max="10" width="9.85546875" style="1" bestFit="1" customWidth="1"/>
    <col min="11" max="16384" width="9.140625" style="1"/>
  </cols>
  <sheetData>
    <row r="1" spans="1:10" ht="15" x14ac:dyDescent="0.25">
      <c r="A1" s="19" t="s">
        <v>16</v>
      </c>
      <c r="B1" s="19"/>
      <c r="C1" s="19"/>
      <c r="D1" s="19"/>
      <c r="E1" s="19"/>
    </row>
    <row r="2" spans="1:10" ht="15" x14ac:dyDescent="0.25">
      <c r="A2" s="19" t="s">
        <v>17</v>
      </c>
      <c r="B2" s="19"/>
      <c r="C2" s="19"/>
      <c r="D2" s="19"/>
      <c r="E2" s="19"/>
    </row>
    <row r="4" spans="1:10" ht="15" x14ac:dyDescent="0.25">
      <c r="A4" s="19" t="s">
        <v>11</v>
      </c>
      <c r="B4" s="19"/>
      <c r="C4" s="19"/>
      <c r="D4" s="19"/>
      <c r="E4" s="19"/>
    </row>
    <row r="5" spans="1:10" ht="15" x14ac:dyDescent="0.25">
      <c r="A5" s="17" t="s">
        <v>18</v>
      </c>
      <c r="B5" s="17"/>
    </row>
    <row r="6" spans="1:10" x14ac:dyDescent="0.2">
      <c r="A6" s="18">
        <v>1</v>
      </c>
      <c r="B6" s="3" t="s">
        <v>10</v>
      </c>
      <c r="C6" s="4">
        <v>43341</v>
      </c>
    </row>
    <row r="7" spans="1:10" x14ac:dyDescent="0.2">
      <c r="A7" s="18">
        <f>A6+1</f>
        <v>2</v>
      </c>
      <c r="B7" s="3" t="s">
        <v>9</v>
      </c>
      <c r="C7" s="4">
        <v>44603</v>
      </c>
    </row>
    <row r="8" spans="1:10" x14ac:dyDescent="0.2">
      <c r="A8" s="18">
        <f t="shared" ref="A8:A22" si="0">A7+1</f>
        <v>3</v>
      </c>
      <c r="B8" s="3" t="s">
        <v>12</v>
      </c>
      <c r="C8" s="5">
        <v>25</v>
      </c>
      <c r="G8" s="6"/>
      <c r="H8" s="7"/>
      <c r="J8" s="8"/>
    </row>
    <row r="9" spans="1:10" x14ac:dyDescent="0.2">
      <c r="A9" s="18">
        <f t="shared" si="0"/>
        <v>4</v>
      </c>
      <c r="B9" s="3" t="s">
        <v>8</v>
      </c>
      <c r="C9" s="9">
        <f>YEARFRAC(C7,C6)</f>
        <v>3.45</v>
      </c>
      <c r="G9" s="8"/>
      <c r="H9" s="8"/>
      <c r="J9" s="8"/>
    </row>
    <row r="10" spans="1:10" x14ac:dyDescent="0.2">
      <c r="A10" s="18">
        <f t="shared" si="0"/>
        <v>5</v>
      </c>
      <c r="B10" s="3" t="s">
        <v>7</v>
      </c>
      <c r="C10" s="9">
        <f>C8-C9</f>
        <v>21.55</v>
      </c>
      <c r="G10" s="8"/>
      <c r="H10" s="8"/>
      <c r="J10" s="8"/>
    </row>
    <row r="11" spans="1:10" x14ac:dyDescent="0.2">
      <c r="A11" s="18">
        <f t="shared" si="0"/>
        <v>6</v>
      </c>
      <c r="B11" s="3" t="s">
        <v>13</v>
      </c>
      <c r="C11" s="10">
        <v>6.7250000000000004E-2</v>
      </c>
      <c r="G11" s="8"/>
      <c r="H11" s="8"/>
      <c r="J11" s="8"/>
    </row>
    <row r="12" spans="1:10" x14ac:dyDescent="0.2">
      <c r="A12" s="18">
        <f t="shared" si="0"/>
        <v>7</v>
      </c>
      <c r="G12" s="8"/>
      <c r="H12" s="8"/>
      <c r="J12" s="8"/>
    </row>
    <row r="13" spans="1:10" ht="28.5" x14ac:dyDescent="0.2">
      <c r="A13" s="18">
        <f t="shared" si="0"/>
        <v>8</v>
      </c>
      <c r="C13" s="11" t="s">
        <v>6</v>
      </c>
      <c r="D13" s="11" t="s">
        <v>5</v>
      </c>
      <c r="E13" s="12" t="s">
        <v>4</v>
      </c>
      <c r="G13" s="8"/>
      <c r="H13" s="8"/>
      <c r="J13" s="8"/>
    </row>
    <row r="14" spans="1:10" x14ac:dyDescent="0.2">
      <c r="A14" s="18">
        <f t="shared" si="0"/>
        <v>9</v>
      </c>
      <c r="B14" s="3" t="s">
        <v>3</v>
      </c>
      <c r="C14" s="13">
        <v>690</v>
      </c>
      <c r="D14" s="13">
        <v>725</v>
      </c>
      <c r="G14" s="8"/>
      <c r="H14" s="8"/>
      <c r="J14" s="8"/>
    </row>
    <row r="15" spans="1:10" x14ac:dyDescent="0.2">
      <c r="A15" s="18">
        <f t="shared" si="0"/>
        <v>10</v>
      </c>
      <c r="B15" s="3" t="s">
        <v>2</v>
      </c>
      <c r="C15" s="5">
        <v>143.76</v>
      </c>
      <c r="D15" s="5">
        <v>20</v>
      </c>
      <c r="G15" s="8"/>
      <c r="H15" s="8"/>
      <c r="J15" s="8"/>
    </row>
    <row r="16" spans="1:10" x14ac:dyDescent="0.2">
      <c r="A16" s="18">
        <f t="shared" si="0"/>
        <v>11</v>
      </c>
      <c r="B16" s="3" t="s">
        <v>1</v>
      </c>
      <c r="C16" s="6">
        <f>+C14*C15</f>
        <v>99194.4</v>
      </c>
      <c r="D16" s="6">
        <f>+D14*D15</f>
        <v>14500</v>
      </c>
      <c r="E16" s="6">
        <f>+C16-D16</f>
        <v>84694.399999999994</v>
      </c>
      <c r="G16" s="8"/>
      <c r="H16" s="8"/>
      <c r="J16" s="8"/>
    </row>
    <row r="17" spans="1:5" x14ac:dyDescent="0.2">
      <c r="A17" s="18">
        <f t="shared" si="0"/>
        <v>12</v>
      </c>
    </row>
    <row r="18" spans="1:5" ht="15" x14ac:dyDescent="0.25">
      <c r="A18" s="18">
        <f t="shared" si="0"/>
        <v>13</v>
      </c>
      <c r="B18" s="3" t="s">
        <v>0</v>
      </c>
      <c r="C18" s="8">
        <f>PV($C$11,$C$10,PMT($C$11,$C$8,C16))</f>
        <v>93087.569056542998</v>
      </c>
      <c r="D18" s="8">
        <f>PV($C$11,$C$10,PMT($C$11,$C$8,D16))</f>
        <v>13607.318067550925</v>
      </c>
      <c r="E18" s="14">
        <f>+C18-D18</f>
        <v>79480.250988992077</v>
      </c>
    </row>
    <row r="19" spans="1:5" x14ac:dyDescent="0.2">
      <c r="A19" s="18">
        <f t="shared" si="0"/>
        <v>14</v>
      </c>
    </row>
    <row r="20" spans="1:5" x14ac:dyDescent="0.2">
      <c r="A20" s="18">
        <f t="shared" si="0"/>
        <v>15</v>
      </c>
      <c r="B20" s="3"/>
      <c r="C20" s="8"/>
    </row>
    <row r="21" spans="1:5" x14ac:dyDescent="0.2">
      <c r="A21" s="18">
        <f t="shared" si="0"/>
        <v>16</v>
      </c>
      <c r="B21" s="15" t="s">
        <v>15</v>
      </c>
      <c r="C21" s="15"/>
      <c r="D21" s="15"/>
    </row>
    <row r="22" spans="1:5" x14ac:dyDescent="0.2">
      <c r="A22" s="18">
        <f t="shared" si="0"/>
        <v>17</v>
      </c>
      <c r="B22" s="1" t="s">
        <v>14</v>
      </c>
    </row>
    <row r="23" spans="1:5" ht="15" x14ac:dyDescent="0.25">
      <c r="B23" s="2"/>
    </row>
    <row r="24" spans="1:5" x14ac:dyDescent="0.2">
      <c r="C24" s="6"/>
      <c r="D24" s="16"/>
    </row>
    <row r="25" spans="1:5" x14ac:dyDescent="0.2">
      <c r="B25" s="3"/>
      <c r="C25" s="6"/>
      <c r="D25" s="6"/>
    </row>
    <row r="26" spans="1:5" x14ac:dyDescent="0.2">
      <c r="B26" s="3"/>
      <c r="C26" s="6"/>
      <c r="D26" s="6"/>
    </row>
    <row r="27" spans="1:5" x14ac:dyDescent="0.2">
      <c r="B27" s="3"/>
      <c r="C27" s="6"/>
      <c r="D27" s="6"/>
    </row>
    <row r="28" spans="1:5" x14ac:dyDescent="0.2">
      <c r="B28" s="3"/>
      <c r="C28" s="6"/>
    </row>
  </sheetData>
  <mergeCells count="3">
    <mergeCell ref="A1:E1"/>
    <mergeCell ref="A2:E2"/>
    <mergeCell ref="A4:E4"/>
  </mergeCells>
  <printOptions horizontalCentered="1"/>
  <pageMargins left="0.7" right="0.7" top="1" bottom="0.75" header="0.3" footer="0.3"/>
  <pageSetup orientation="portrait" r:id="rId1"/>
  <headerFooter>
    <oddHeader>&amp;R&amp;"Arial,Bold"&amp;10WCC275/AEY-YUB-1-005
Attachment 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Investment True-up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2023-07-05T15:53:34Z</dcterms:created>
  <dcterms:modified xsi:type="dcterms:W3CDTF">2023-07-05T15:53:40Z</dcterms:modified>
</cp:coreProperties>
</file>